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<sst xmlns="http://schemas.openxmlformats.org/spreadsheetml/2006/main" count="93" uniqueCount="45">
  <si>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CARDS 2003</t>
  </si>
  <si>
    <t>CARDS 2004</t>
  </si>
  <si>
    <t>UKUPNO</t>
  </si>
  <si>
    <t>PHARE 2005 NP</t>
  </si>
  <si>
    <t>PHARE - PROGRAMI ZAJEDNICE</t>
  </si>
  <si>
    <t>UKUPNO SREDSTAVA OD EK</t>
  </si>
  <si>
    <t>1.</t>
  </si>
  <si>
    <t>ISPA - Bikarac</t>
  </si>
  <si>
    <t xml:space="preserve">1. </t>
  </si>
  <si>
    <t>ISPA-IPA transport</t>
  </si>
  <si>
    <t>ISPA-IPA okoliš</t>
  </si>
  <si>
    <t>ISPA-CFCU/NIC</t>
  </si>
  <si>
    <t>IZNOS ZAHTJEVA</t>
  </si>
  <si>
    <t>UKUPNO 2005 NP</t>
  </si>
  <si>
    <t>UKUPNO ISPA</t>
  </si>
  <si>
    <t>PHARE CBC CRO-SLO-HUN</t>
  </si>
  <si>
    <t>PHARE CRO-Italy</t>
  </si>
  <si>
    <t>UKUPNO CARDS</t>
  </si>
  <si>
    <t>UKUPNO PHARE 2005</t>
  </si>
  <si>
    <t>SAPARD</t>
  </si>
  <si>
    <t>UKUPNO SAPARD</t>
  </si>
  <si>
    <t>PHARE 2006 NP</t>
  </si>
  <si>
    <t>UKUPNO PHARE 2006</t>
  </si>
  <si>
    <t>10.412.400, 00</t>
  </si>
  <si>
    <t>PHARE NUCLEAR SAFETY</t>
  </si>
  <si>
    <t>FINANCIJSKI SPORAZUM</t>
  </si>
  <si>
    <t xml:space="preserve"> 2. </t>
  </si>
  <si>
    <t xml:space="preserve"> 3. </t>
  </si>
  <si>
    <t>PRILOG 1</t>
  </si>
  <si>
    <t>DOZNAČENO</t>
  </si>
  <si>
    <t>4.</t>
  </si>
  <si>
    <t>2.</t>
  </si>
  <si>
    <t>UKUPNO 2006 NP</t>
  </si>
  <si>
    <t>PHARE 2006 CBC CRO-SLO-HUN</t>
  </si>
  <si>
    <t>ISPA - Karlovac</t>
  </si>
  <si>
    <t>ISPA - Vinkovci-Tovarnik</t>
  </si>
  <si>
    <t>3.</t>
  </si>
  <si>
    <t>PLAĆENO DO 30.6.2008.</t>
  </si>
  <si>
    <t>PREGLED TRAŽENIH I DOBIVENIH SREDSTAVA OD EUROPSKE KOMISIJE,  TE IZVRŠENIH PLAĆANJA PO PROGRAMIMA DO 30. LIPNJA 2008.</t>
  </si>
  <si>
    <t>PHARE 2006 CBC CRO-Italy</t>
  </si>
  <si>
    <t>PHARE 2006 NUCLEAR SAFETY</t>
  </si>
  <si>
    <t xml:space="preserve">             MINISTARSTVO FINANCIJA                </t>
  </si>
  <si>
    <t xml:space="preserve">                    REPUBLIKA HRVATSKA</t>
  </si>
  <si>
    <t xml:space="preserve">                    Katančićeva 5, Zagreb</t>
  </si>
  <si>
    <t>PLAĆENO DO 31.12.2007.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</si>
</sst>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n"/>
      <top style="thin"/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" fontId="0" fillId="0" borderId="2" xfId="0" applyNumberFormat="1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wrapText="1"/>
    </xf>
    <xf numFmtId="4" fontId="0" fillId="0" borderId="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wrapText="1"/>
    </xf>
    <xf numFmtId="4" fontId="0" fillId="4" borderId="14" xfId="0" applyNumberForma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4" borderId="15" xfId="0" applyNumberForma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vertical="center" wrapText="1"/>
    </xf>
    <xf numFmtId="4" fontId="3" fillId="5" borderId="17" xfId="0" applyNumberFormat="1" applyFont="1" applyFill="1" applyBorder="1" applyAlignment="1">
      <alignment horizontal="center" wrapText="1"/>
    </xf>
    <xf numFmtId="4" fontId="0" fillId="4" borderId="12" xfId="0" applyNumberForma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" fontId="4" fillId="3" borderId="14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center" vertical="center"/>
    </xf>
    <xf numFmtId="4" fontId="0" fillId="4" borderId="20" xfId="0" applyNumberForma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" fontId="3" fillId="5" borderId="14" xfId="0" applyNumberFormat="1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wrapText="1"/>
    </xf>
    <xf numFmtId="0" fontId="3" fillId="6" borderId="25" xfId="0" applyFont="1" applyFill="1" applyBorder="1" applyAlignment="1">
      <alignment horizontal="center" vertical="center" wrapText="1"/>
    </xf>
    <xf numFmtId="4" fontId="3" fillId="6" borderId="26" xfId="0" applyNumberFormat="1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" borderId="28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15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4" fontId="3" fillId="4" borderId="18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/>
    </xf>
    <xf numFmtId="4" fontId="3" fillId="5" borderId="30" xfId="0" applyNumberFormat="1" applyFont="1" applyFill="1" applyBorder="1" applyAlignment="1">
      <alignment horizontal="center" vertical="center"/>
    </xf>
    <xf numFmtId="4" fontId="3" fillId="5" borderId="3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581025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466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67">
      <selection activeCell="G85" sqref="G85"/>
    </sheetView>
  </sheetViews>
  <sheetFormatPr defaultColWidth="9.140625" defaultRowHeight="12.75"/>
  <cols>
    <col min="1" max="1" width="34.7109375" style="0" customWidth="1"/>
    <col min="2" max="2" width="28.00390625" style="0" customWidth="1"/>
    <col min="3" max="3" width="28.57421875" style="0" customWidth="1"/>
    <col min="4" max="4" width="18.421875" style="0" customWidth="1"/>
    <col min="5" max="5" width="19.140625" style="24" customWidth="1"/>
  </cols>
  <sheetData>
    <row r="1" spans="1:5" ht="12.75">
      <c r="A1" s="23" t="s">
        <v>42</v>
      </c>
      <c r="E1" s="23"/>
    </row>
    <row r="2" spans="1:5" ht="22.5" customHeight="1">
      <c r="A2" s="129" t="s">
        <v>41</v>
      </c>
      <c r="E2" s="23"/>
    </row>
    <row r="3" spans="1:5" s="130" customFormat="1" ht="13.5" customHeight="1">
      <c r="A3" s="23" t="s">
        <v>43</v>
      </c>
      <c r="E3" s="128" t="s">
        <v>28</v>
      </c>
    </row>
    <row r="5" ht="6" customHeight="1" thickBot="1"/>
    <row r="6" spans="1:11" ht="44.25" customHeight="1" thickBot="1">
      <c r="A6" s="157" t="s">
        <v>38</v>
      </c>
      <c r="B6" s="158"/>
      <c r="C6" s="158"/>
      <c r="D6" s="158"/>
      <c r="E6" s="159"/>
      <c r="F6" s="132"/>
      <c r="G6" s="131"/>
      <c r="H6" s="131"/>
      <c r="I6" s="131"/>
      <c r="J6" s="131"/>
      <c r="K6" s="119"/>
    </row>
    <row r="7" spans="1:5" ht="34.5" customHeight="1" thickBot="1">
      <c r="A7" s="133" t="s">
        <v>25</v>
      </c>
      <c r="B7" s="134" t="s">
        <v>12</v>
      </c>
      <c r="C7" s="135" t="s">
        <v>29</v>
      </c>
      <c r="D7" s="136" t="s">
        <v>44</v>
      </c>
      <c r="E7" s="136" t="s">
        <v>37</v>
      </c>
    </row>
    <row r="8" spans="1:5" ht="13.5" thickTop="1">
      <c r="A8" s="59" t="s">
        <v>0</v>
      </c>
      <c r="B8" s="1"/>
      <c r="C8" s="25"/>
      <c r="D8" s="25"/>
      <c r="E8" s="60"/>
    </row>
    <row r="9" spans="1:5" ht="12.75">
      <c r="A9" s="61" t="s">
        <v>6</v>
      </c>
      <c r="B9" s="2">
        <v>5873283.01</v>
      </c>
      <c r="C9" s="26">
        <v>5873283.01</v>
      </c>
      <c r="D9" s="26"/>
      <c r="E9" s="62"/>
    </row>
    <row r="10" spans="1:5" ht="12.75">
      <c r="A10" s="61" t="s">
        <v>26</v>
      </c>
      <c r="B10" s="3">
        <v>14683207.53</v>
      </c>
      <c r="C10" s="27">
        <v>14683207.53</v>
      </c>
      <c r="D10" s="27"/>
      <c r="E10" s="62"/>
    </row>
    <row r="11" spans="1:5" ht="12.75">
      <c r="A11" s="61" t="s">
        <v>27</v>
      </c>
      <c r="B11" s="63">
        <v>2392194.22</v>
      </c>
      <c r="C11" s="52">
        <v>2287995.66</v>
      </c>
      <c r="D11" s="27"/>
      <c r="E11" s="62"/>
    </row>
    <row r="12" spans="1:5" ht="12.75">
      <c r="A12" s="64" t="s">
        <v>30</v>
      </c>
      <c r="B12" s="2">
        <v>5589271.63</v>
      </c>
      <c r="C12" s="52">
        <v>5693470.19</v>
      </c>
      <c r="D12" s="27"/>
      <c r="E12" s="65"/>
    </row>
    <row r="13" spans="1:5" ht="12.75">
      <c r="A13" s="66" t="s">
        <v>2</v>
      </c>
      <c r="B13" s="4">
        <f>SUM(B9:B12)</f>
        <v>28537956.389999997</v>
      </c>
      <c r="C13" s="28">
        <f>SUM(C9:C12)</f>
        <v>28537956.39</v>
      </c>
      <c r="D13" s="67">
        <v>23806203.09</v>
      </c>
      <c r="E13" s="67">
        <v>25931658.69</v>
      </c>
    </row>
    <row r="14" spans="1:5" ht="12.75">
      <c r="A14" s="160"/>
      <c r="B14" s="161"/>
      <c r="C14" s="161"/>
      <c r="D14" s="137"/>
      <c r="E14" s="68"/>
    </row>
    <row r="15" spans="1:5" ht="12.75">
      <c r="A15" s="69" t="s">
        <v>1</v>
      </c>
      <c r="B15" s="6"/>
      <c r="C15" s="29"/>
      <c r="D15" s="29"/>
      <c r="E15" s="62"/>
    </row>
    <row r="16" spans="1:5" ht="12.75">
      <c r="A16" s="61" t="s">
        <v>6</v>
      </c>
      <c r="B16" s="2">
        <v>9314726.02</v>
      </c>
      <c r="C16" s="26">
        <v>9314726.02</v>
      </c>
      <c r="D16" s="26"/>
      <c r="E16" s="62"/>
    </row>
    <row r="17" spans="1:5" ht="12.75">
      <c r="A17" s="61" t="s">
        <v>31</v>
      </c>
      <c r="B17" s="58">
        <v>12452174.19</v>
      </c>
      <c r="C17" s="58">
        <v>12452174.19</v>
      </c>
      <c r="D17" s="58"/>
      <c r="E17" s="58"/>
    </row>
    <row r="18" spans="1:5" ht="12.75">
      <c r="A18" s="61" t="s">
        <v>36</v>
      </c>
      <c r="B18" s="58">
        <v>13152093.11</v>
      </c>
      <c r="C18" s="58">
        <v>0</v>
      </c>
      <c r="D18" s="58"/>
      <c r="E18" s="58"/>
    </row>
    <row r="19" spans="1:5" ht="12.75">
      <c r="A19" s="69" t="s">
        <v>2</v>
      </c>
      <c r="B19" s="5">
        <f>B16+B17+B18</f>
        <v>34918993.32</v>
      </c>
      <c r="C19" s="5">
        <f>C16+C17+C18</f>
        <v>21766900.21</v>
      </c>
      <c r="D19" s="67">
        <v>21247754.44</v>
      </c>
      <c r="E19" s="67">
        <v>25502355.200000003</v>
      </c>
    </row>
    <row r="20" spans="1:5" ht="13.5" thickBot="1">
      <c r="A20" s="162"/>
      <c r="B20" s="163"/>
      <c r="C20" s="163"/>
      <c r="D20" s="71"/>
      <c r="E20" s="71"/>
    </row>
    <row r="21" spans="1:5" ht="14.25" thickBot="1" thickTop="1">
      <c r="A21" s="72" t="s">
        <v>17</v>
      </c>
      <c r="B21" s="49">
        <f>B13+B19</f>
        <v>63456949.70999999</v>
      </c>
      <c r="C21" s="50">
        <f>C13+C19</f>
        <v>50304856.6</v>
      </c>
      <c r="D21" s="73">
        <f>D13+D19</f>
        <v>45053957.53</v>
      </c>
      <c r="E21" s="73">
        <f>E13+E19</f>
        <v>51434013.89</v>
      </c>
    </row>
    <row r="22" spans="1:5" ht="13.5" thickTop="1">
      <c r="A22" s="155"/>
      <c r="B22" s="156"/>
      <c r="C22" s="156"/>
      <c r="D22" s="71"/>
      <c r="E22" s="74"/>
    </row>
    <row r="23" spans="1:5" ht="12.75">
      <c r="A23" s="75" t="s">
        <v>3</v>
      </c>
      <c r="B23" s="7"/>
      <c r="C23" s="31"/>
      <c r="D23" s="31"/>
      <c r="E23" s="62"/>
    </row>
    <row r="24" spans="1:5" ht="12.75">
      <c r="A24" s="61" t="s">
        <v>6</v>
      </c>
      <c r="B24" s="3">
        <v>12576400</v>
      </c>
      <c r="C24" s="32">
        <v>12176400</v>
      </c>
      <c r="D24" s="32"/>
      <c r="E24" s="62"/>
    </row>
    <row r="25" spans="1:5" ht="12.75">
      <c r="A25" s="61" t="s">
        <v>31</v>
      </c>
      <c r="B25" s="3">
        <v>15597748.82</v>
      </c>
      <c r="C25" s="32">
        <v>0</v>
      </c>
      <c r="D25" s="32"/>
      <c r="E25" s="62"/>
    </row>
    <row r="26" spans="1:5" ht="3.75" customHeight="1">
      <c r="A26" s="70"/>
      <c r="B26" s="3"/>
      <c r="C26" s="32"/>
      <c r="D26" s="32"/>
      <c r="E26" s="62"/>
    </row>
    <row r="27" spans="1:5" ht="12.75">
      <c r="A27" s="69" t="s">
        <v>2</v>
      </c>
      <c r="B27" s="5">
        <f>B24+B25</f>
        <v>28174148.82</v>
      </c>
      <c r="C27" s="5">
        <f>C24+C25</f>
        <v>12176400</v>
      </c>
      <c r="D27" s="67">
        <v>8752881.23</v>
      </c>
      <c r="E27" s="127">
        <v>24472585.339999996</v>
      </c>
    </row>
    <row r="28" spans="1:5" ht="12.75">
      <c r="A28" s="144"/>
      <c r="B28" s="145"/>
      <c r="C28" s="145"/>
      <c r="D28" s="71"/>
      <c r="E28" s="68"/>
    </row>
    <row r="29" spans="1:5" ht="33" customHeight="1">
      <c r="A29" s="77" t="s">
        <v>4</v>
      </c>
      <c r="B29" s="8"/>
      <c r="C29" s="33"/>
      <c r="D29" s="33"/>
      <c r="E29" s="62"/>
    </row>
    <row r="30" spans="1:5" ht="12.75">
      <c r="A30" s="78" t="s">
        <v>8</v>
      </c>
      <c r="B30" s="3">
        <v>3618000</v>
      </c>
      <c r="C30" s="32">
        <v>3477500</v>
      </c>
      <c r="D30" s="32"/>
      <c r="E30" s="62"/>
    </row>
    <row r="31" spans="1:5" ht="6.75" customHeight="1">
      <c r="A31" s="70"/>
      <c r="B31" s="3"/>
      <c r="C31" s="32"/>
      <c r="D31" s="32"/>
      <c r="E31" s="62"/>
    </row>
    <row r="32" spans="1:5" ht="12.75">
      <c r="A32" s="69" t="s">
        <v>2</v>
      </c>
      <c r="B32" s="5">
        <f>B30</f>
        <v>3618000</v>
      </c>
      <c r="C32" s="30">
        <f>C30</f>
        <v>3477500</v>
      </c>
      <c r="D32" s="79">
        <f>C32</f>
        <v>3477500</v>
      </c>
      <c r="E32" s="79">
        <f>C32</f>
        <v>3477500</v>
      </c>
    </row>
    <row r="33" spans="1:5" ht="6" customHeight="1">
      <c r="A33" s="76"/>
      <c r="B33" s="9"/>
      <c r="C33" s="9"/>
      <c r="D33" s="9"/>
      <c r="E33" s="68"/>
    </row>
    <row r="34" spans="1:5" ht="12.75">
      <c r="A34" s="80" t="s">
        <v>13</v>
      </c>
      <c r="B34" s="5">
        <f>B27+B32</f>
        <v>31792148.82</v>
      </c>
      <c r="C34" s="30">
        <f>C27+C32</f>
        <v>15653900</v>
      </c>
      <c r="D34" s="79">
        <f>D27+D32</f>
        <v>12230381.23</v>
      </c>
      <c r="E34" s="79">
        <f>E27+E32</f>
        <v>27950085.339999996</v>
      </c>
    </row>
    <row r="35" spans="1:5" ht="8.25" customHeight="1">
      <c r="A35" s="144"/>
      <c r="B35" s="146"/>
      <c r="C35" s="146"/>
      <c r="D35" s="51"/>
      <c r="E35" s="68"/>
    </row>
    <row r="36" spans="1:5" ht="25.5" customHeight="1">
      <c r="A36" s="82" t="s">
        <v>15</v>
      </c>
      <c r="B36" s="11"/>
      <c r="C36" s="34"/>
      <c r="D36" s="34"/>
      <c r="E36" s="62"/>
    </row>
    <row r="37" spans="1:5" ht="12.75">
      <c r="A37" s="83" t="s">
        <v>6</v>
      </c>
      <c r="B37" s="2">
        <v>600000</v>
      </c>
      <c r="C37" s="26">
        <v>545239.17</v>
      </c>
      <c r="D37" s="26"/>
      <c r="E37" s="62"/>
    </row>
    <row r="38" spans="1:5" ht="12.75">
      <c r="A38" s="83"/>
      <c r="B38" s="2"/>
      <c r="C38" s="26">
        <v>54760.83</v>
      </c>
      <c r="D38" s="26"/>
      <c r="E38" s="62"/>
    </row>
    <row r="39" spans="1:5" ht="12.75">
      <c r="A39" s="61" t="s">
        <v>31</v>
      </c>
      <c r="B39" s="2">
        <v>2121560.91</v>
      </c>
      <c r="C39" s="26">
        <v>0</v>
      </c>
      <c r="D39" s="26"/>
      <c r="E39" s="62"/>
    </row>
    <row r="40" spans="1:5" ht="3.75" customHeight="1">
      <c r="A40" s="84"/>
      <c r="B40" s="2"/>
      <c r="C40" s="26"/>
      <c r="D40" s="26"/>
      <c r="E40" s="62"/>
    </row>
    <row r="41" spans="1:5" ht="12.75">
      <c r="A41" s="75" t="s">
        <v>2</v>
      </c>
      <c r="B41" s="5">
        <f>B37+B39</f>
        <v>2721560.91</v>
      </c>
      <c r="C41" s="5">
        <f>C37+C39+C38</f>
        <v>600000</v>
      </c>
      <c r="D41" s="67">
        <v>1857591.31</v>
      </c>
      <c r="E41" s="67">
        <v>1958516.94</v>
      </c>
    </row>
    <row r="42" spans="1:5" ht="12.75">
      <c r="A42" s="144"/>
      <c r="B42" s="145"/>
      <c r="C42" s="145"/>
      <c r="D42" s="71"/>
      <c r="E42" s="68"/>
    </row>
    <row r="43" spans="1:5" ht="12.75">
      <c r="A43" s="75" t="s">
        <v>16</v>
      </c>
      <c r="B43" s="13"/>
      <c r="C43" s="35"/>
      <c r="D43" s="35"/>
      <c r="E43" s="62"/>
    </row>
    <row r="44" spans="1:5" ht="12.75">
      <c r="A44" s="83" t="s">
        <v>6</v>
      </c>
      <c r="B44" s="2">
        <v>600000</v>
      </c>
      <c r="C44" s="26">
        <v>600000</v>
      </c>
      <c r="D44" s="26"/>
      <c r="E44" s="62"/>
    </row>
    <row r="45" spans="1:5" ht="12.75">
      <c r="A45" s="61" t="s">
        <v>31</v>
      </c>
      <c r="B45" s="2">
        <v>1211580.24</v>
      </c>
      <c r="C45" s="26">
        <v>0</v>
      </c>
      <c r="D45" s="26"/>
      <c r="E45" s="62"/>
    </row>
    <row r="46" spans="1:5" ht="3" customHeight="1">
      <c r="A46" s="83"/>
      <c r="B46" s="13"/>
      <c r="C46" s="35"/>
      <c r="D46" s="35"/>
      <c r="E46" s="62"/>
    </row>
    <row r="47" spans="1:5" ht="12.75">
      <c r="A47" s="75" t="s">
        <v>2</v>
      </c>
      <c r="B47" s="5">
        <f>B44+B45</f>
        <v>1811580.24</v>
      </c>
      <c r="C47" s="30">
        <f>C44</f>
        <v>600000</v>
      </c>
      <c r="D47" s="67">
        <v>686846.16</v>
      </c>
      <c r="E47" s="67">
        <v>1449264.19</v>
      </c>
    </row>
    <row r="48" spans="1:5" ht="12.75">
      <c r="A48" s="85"/>
      <c r="B48" s="9"/>
      <c r="C48" s="9"/>
      <c r="D48" s="9"/>
      <c r="E48" s="68"/>
    </row>
    <row r="49" spans="1:5" ht="12.75">
      <c r="A49" s="86" t="s">
        <v>24</v>
      </c>
      <c r="B49" s="17"/>
      <c r="C49" s="36"/>
      <c r="D49" s="36"/>
      <c r="E49" s="62"/>
    </row>
    <row r="50" spans="1:5" ht="12.75">
      <c r="A50" s="87" t="s">
        <v>8</v>
      </c>
      <c r="B50" s="18">
        <v>128200</v>
      </c>
      <c r="C50" s="37">
        <v>0</v>
      </c>
      <c r="D50" s="37"/>
      <c r="E50" s="62"/>
    </row>
    <row r="51" spans="1:5" ht="12.75">
      <c r="A51" s="61" t="s">
        <v>31</v>
      </c>
      <c r="B51" s="15">
        <v>212975.26</v>
      </c>
      <c r="C51" s="37"/>
      <c r="D51" s="37"/>
      <c r="E51" s="62"/>
    </row>
    <row r="52" spans="1:5" ht="6" customHeight="1">
      <c r="A52" s="87"/>
      <c r="B52" s="19"/>
      <c r="C52" s="38"/>
      <c r="D52" s="38"/>
      <c r="E52" s="62"/>
    </row>
    <row r="53" spans="1:5" ht="12.75">
      <c r="A53" s="75" t="s">
        <v>2</v>
      </c>
      <c r="B53" s="5">
        <f>B50+B51</f>
        <v>341175.26</v>
      </c>
      <c r="C53" s="30">
        <f>C50</f>
        <v>0</v>
      </c>
      <c r="D53" s="30">
        <v>0</v>
      </c>
      <c r="E53" s="67">
        <v>255881.44</v>
      </c>
    </row>
    <row r="54" spans="1:5" ht="13.5" thickBot="1">
      <c r="A54" s="88"/>
      <c r="B54" s="14"/>
      <c r="C54" s="14"/>
      <c r="D54" s="14"/>
      <c r="E54" s="71"/>
    </row>
    <row r="55" spans="1:5" ht="14.25" thickBot="1" thickTop="1">
      <c r="A55" s="89" t="s">
        <v>18</v>
      </c>
      <c r="B55" s="46">
        <f>B34+B41+B47+B53</f>
        <v>36666465.230000004</v>
      </c>
      <c r="C55" s="47">
        <f>C34+C41+C47+C53</f>
        <v>16853900</v>
      </c>
      <c r="D55" s="90">
        <f>D34+D41+D47+D53</f>
        <v>14774818.700000001</v>
      </c>
      <c r="E55" s="90">
        <f>E34+E41+E47+E53</f>
        <v>31613747.91</v>
      </c>
    </row>
    <row r="56" spans="1:5" ht="13.5" thickTop="1">
      <c r="A56" s="153"/>
      <c r="B56" s="154"/>
      <c r="C56" s="154"/>
      <c r="D56" s="71"/>
      <c r="E56" s="91"/>
    </row>
    <row r="57" spans="1:5" ht="12.75">
      <c r="A57" s="92" t="s">
        <v>21</v>
      </c>
      <c r="B57" s="42"/>
      <c r="C57" s="43"/>
      <c r="D57" s="43"/>
      <c r="E57" s="60"/>
    </row>
    <row r="58" spans="1:5" ht="12.75">
      <c r="A58" s="61" t="s">
        <v>6</v>
      </c>
      <c r="B58" s="93" t="s">
        <v>23</v>
      </c>
      <c r="C58" s="3">
        <v>9886650</v>
      </c>
      <c r="D58" s="32"/>
      <c r="E58" s="62"/>
    </row>
    <row r="59" spans="1:5" ht="2.25" customHeight="1">
      <c r="A59" s="70"/>
      <c r="B59" s="3"/>
      <c r="C59" s="32"/>
      <c r="D59" s="32"/>
      <c r="E59" s="62"/>
    </row>
    <row r="60" spans="1:5" ht="12.75">
      <c r="A60" s="69" t="s">
        <v>2</v>
      </c>
      <c r="B60" s="5" t="str">
        <f>B58</f>
        <v>10.412.400, 00</v>
      </c>
      <c r="C60" s="30">
        <f>C58</f>
        <v>9886650</v>
      </c>
      <c r="D60" s="67">
        <v>0</v>
      </c>
      <c r="E60" s="67">
        <v>0</v>
      </c>
    </row>
    <row r="61" spans="1:5" ht="16.5" customHeight="1">
      <c r="A61" s="77" t="s">
        <v>4</v>
      </c>
      <c r="B61" s="8"/>
      <c r="C61" s="53"/>
      <c r="D61" s="138"/>
      <c r="E61" s="94"/>
    </row>
    <row r="62" spans="1:5" ht="12.75">
      <c r="A62" s="78" t="s">
        <v>8</v>
      </c>
      <c r="B62" s="63">
        <v>4348822</v>
      </c>
      <c r="C62" s="3">
        <v>2588896</v>
      </c>
      <c r="D62" s="32"/>
      <c r="E62" s="95"/>
    </row>
    <row r="63" spans="1:5" ht="2.25" customHeight="1">
      <c r="A63" s="70"/>
      <c r="B63" s="3"/>
      <c r="C63" s="55"/>
      <c r="D63" s="139"/>
      <c r="E63" s="95"/>
    </row>
    <row r="64" spans="1:5" ht="16.5" customHeight="1">
      <c r="A64" s="69" t="s">
        <v>2</v>
      </c>
      <c r="B64" s="5">
        <f>B62</f>
        <v>4348822</v>
      </c>
      <c r="C64" s="5">
        <f>C62</f>
        <v>2588896</v>
      </c>
      <c r="D64" s="79">
        <v>2240147.14</v>
      </c>
      <c r="E64" s="79">
        <v>3068155.14</v>
      </c>
    </row>
    <row r="65" spans="1:5" ht="3" customHeight="1">
      <c r="A65" s="76"/>
      <c r="B65" s="9"/>
      <c r="C65" s="51"/>
      <c r="D65" s="51"/>
      <c r="E65" s="96"/>
    </row>
    <row r="66" spans="1:5" ht="16.5" customHeight="1">
      <c r="A66" s="80" t="s">
        <v>32</v>
      </c>
      <c r="B66" s="10">
        <v>14761222</v>
      </c>
      <c r="C66" s="56">
        <f>C60+C64</f>
        <v>12475546</v>
      </c>
      <c r="D66" s="79">
        <v>2240147.14</v>
      </c>
      <c r="E66" s="81">
        <f>E59+E64</f>
        <v>3068155.14</v>
      </c>
    </row>
    <row r="67" spans="1:5" ht="16.5" customHeight="1">
      <c r="A67" s="82" t="s">
        <v>33</v>
      </c>
      <c r="B67" s="11"/>
      <c r="C67" s="12"/>
      <c r="D67" s="40"/>
      <c r="E67" s="97"/>
    </row>
    <row r="68" spans="1:5" ht="16.5" customHeight="1">
      <c r="A68" s="83" t="s">
        <v>6</v>
      </c>
      <c r="B68" s="2">
        <v>600000</v>
      </c>
      <c r="C68" s="2">
        <v>600000</v>
      </c>
      <c r="D68" s="26"/>
      <c r="E68" s="98"/>
    </row>
    <row r="69" spans="1:5" ht="16.5" customHeight="1">
      <c r="A69" s="61" t="s">
        <v>31</v>
      </c>
      <c r="B69" s="2">
        <v>900000</v>
      </c>
      <c r="C69" s="2">
        <v>0</v>
      </c>
      <c r="D69" s="26"/>
      <c r="E69" s="98"/>
    </row>
    <row r="70" spans="1:5" ht="3" customHeight="1">
      <c r="A70" s="84"/>
      <c r="B70" s="2"/>
      <c r="C70" s="54"/>
      <c r="D70" s="140"/>
      <c r="E70" s="98"/>
    </row>
    <row r="71" spans="1:5" ht="16.5" customHeight="1">
      <c r="A71" s="75" t="s">
        <v>2</v>
      </c>
      <c r="B71" s="5">
        <f>SUM(B68)+B69</f>
        <v>1500000</v>
      </c>
      <c r="C71" s="5">
        <f>SUM(C68)+C69</f>
        <v>600000</v>
      </c>
      <c r="D71" s="79">
        <v>467258.42</v>
      </c>
      <c r="E71" s="79">
        <v>1568395.94</v>
      </c>
    </row>
    <row r="72" spans="1:5" ht="9.75" customHeight="1">
      <c r="A72" s="115"/>
      <c r="B72" s="121"/>
      <c r="C72" s="44"/>
      <c r="D72" s="45"/>
      <c r="E72" s="122"/>
    </row>
    <row r="73" spans="1:5" ht="16.5" customHeight="1">
      <c r="A73" s="120" t="s">
        <v>39</v>
      </c>
      <c r="B73" s="13"/>
      <c r="C73" s="48"/>
      <c r="D73" s="141"/>
      <c r="E73" s="118"/>
    </row>
    <row r="74" spans="1:5" ht="16.5" customHeight="1">
      <c r="A74" s="114" t="s">
        <v>6</v>
      </c>
      <c r="B74" s="2">
        <v>600000</v>
      </c>
      <c r="C74" s="18">
        <v>0</v>
      </c>
      <c r="D74" s="37"/>
      <c r="E74" s="118"/>
    </row>
    <row r="75" spans="1:5" ht="6" customHeight="1">
      <c r="A75" s="87"/>
      <c r="B75" s="48"/>
      <c r="C75" s="48"/>
      <c r="D75" s="141"/>
      <c r="E75" s="118"/>
    </row>
    <row r="76" spans="1:5" ht="16.5" customHeight="1">
      <c r="A76" s="69" t="s">
        <v>2</v>
      </c>
      <c r="B76" s="116">
        <f>B74</f>
        <v>600000</v>
      </c>
      <c r="C76" s="116">
        <f>C74</f>
        <v>0</v>
      </c>
      <c r="D76" s="142"/>
      <c r="E76" s="117">
        <v>0</v>
      </c>
    </row>
    <row r="77" spans="1:5" s="119" customFormat="1" ht="16.5" customHeight="1">
      <c r="A77" s="123"/>
      <c r="B77" s="44"/>
      <c r="C77" s="44"/>
      <c r="D77" s="45"/>
      <c r="E77" s="122"/>
    </row>
    <row r="78" spans="1:5" s="119" customFormat="1" ht="16.5" customHeight="1">
      <c r="A78" s="124" t="s">
        <v>40</v>
      </c>
      <c r="B78" s="11"/>
      <c r="C78" s="48"/>
      <c r="D78" s="141"/>
      <c r="E78" s="118"/>
    </row>
    <row r="79" spans="1:5" s="119" customFormat="1" ht="16.5" customHeight="1">
      <c r="A79" s="114" t="s">
        <v>6</v>
      </c>
      <c r="B79" s="2">
        <v>329800</v>
      </c>
      <c r="C79" s="18">
        <v>0</v>
      </c>
      <c r="D79" s="37"/>
      <c r="E79" s="118"/>
    </row>
    <row r="80" spans="1:5" s="119" customFormat="1" ht="5.25" customHeight="1">
      <c r="A80" s="125"/>
      <c r="B80" s="126"/>
      <c r="C80" s="48"/>
      <c r="D80" s="141"/>
      <c r="E80" s="118"/>
    </row>
    <row r="81" spans="1:5" s="119" customFormat="1" ht="16.5" customHeight="1">
      <c r="A81" s="75" t="s">
        <v>2</v>
      </c>
      <c r="B81" s="5">
        <f>SUM(B78)+B79</f>
        <v>329800</v>
      </c>
      <c r="C81" s="5">
        <f>SUM(C78)+C79</f>
        <v>0</v>
      </c>
      <c r="D81" s="30"/>
      <c r="E81" s="79">
        <v>0</v>
      </c>
    </row>
    <row r="82" spans="1:5" s="119" customFormat="1" ht="16.5" customHeight="1" thickBot="1">
      <c r="A82" s="123"/>
      <c r="B82" s="44"/>
      <c r="C82" s="44"/>
      <c r="D82" s="45"/>
      <c r="E82" s="122"/>
    </row>
    <row r="83" spans="1:5" ht="16.5" customHeight="1" thickBot="1">
      <c r="A83" s="164" t="s">
        <v>22</v>
      </c>
      <c r="B83" s="165">
        <f>B66+B71+B76+B81</f>
        <v>17191022</v>
      </c>
      <c r="C83" s="165">
        <f>C66+C71+C76+C81</f>
        <v>13075546</v>
      </c>
      <c r="D83" s="166">
        <f>D66+D71+D76+D81</f>
        <v>2707405.56</v>
      </c>
      <c r="E83" s="166">
        <f>E66+E71+E76+E81</f>
        <v>4636551.08</v>
      </c>
    </row>
    <row r="84" spans="1:5" ht="13.5" thickTop="1">
      <c r="A84" s="144"/>
      <c r="B84" s="145"/>
      <c r="C84" s="145"/>
      <c r="D84" s="71"/>
      <c r="E84" s="68"/>
    </row>
    <row r="85" spans="1:5" ht="12.75">
      <c r="A85" s="69" t="s">
        <v>35</v>
      </c>
      <c r="B85" s="11"/>
      <c r="C85" s="12"/>
      <c r="D85" s="40"/>
      <c r="E85" s="97"/>
    </row>
    <row r="86" spans="1:5" ht="20.25" customHeight="1">
      <c r="A86" s="61" t="s">
        <v>6</v>
      </c>
      <c r="B86" s="15">
        <v>2878918</v>
      </c>
      <c r="C86" s="15">
        <v>2878917</v>
      </c>
      <c r="D86" s="39"/>
      <c r="E86" s="99"/>
    </row>
    <row r="87" spans="1:5" ht="1.5" customHeight="1">
      <c r="A87" s="69"/>
      <c r="B87" s="5"/>
      <c r="C87" s="5"/>
      <c r="D87" s="30"/>
      <c r="E87" s="79"/>
    </row>
    <row r="88" spans="1:5" ht="12.75">
      <c r="A88" s="69" t="s">
        <v>2</v>
      </c>
      <c r="B88" s="5">
        <f>SUM(B86:B87)</f>
        <v>2878918</v>
      </c>
      <c r="C88" s="5">
        <f>SUM(C86:C87)</f>
        <v>2878917</v>
      </c>
      <c r="D88" s="79">
        <v>0</v>
      </c>
      <c r="E88" s="79">
        <v>0</v>
      </c>
    </row>
    <row r="89" spans="1:5" ht="6.75" customHeight="1">
      <c r="A89" s="147"/>
      <c r="B89" s="148"/>
      <c r="C89" s="148"/>
      <c r="D89" s="149"/>
      <c r="E89" s="150"/>
    </row>
    <row r="90" spans="1:5" ht="12.75">
      <c r="A90" s="69" t="s">
        <v>7</v>
      </c>
      <c r="B90" s="11"/>
      <c r="C90" s="12"/>
      <c r="D90" s="40"/>
      <c r="E90" s="97"/>
    </row>
    <row r="91" spans="1:5" ht="12.75">
      <c r="A91" s="61" t="s">
        <v>8</v>
      </c>
      <c r="B91" s="15">
        <v>600005</v>
      </c>
      <c r="C91" s="15">
        <v>600005</v>
      </c>
      <c r="D91" s="39"/>
      <c r="E91" s="99"/>
    </row>
    <row r="92" spans="1:5" ht="12.75">
      <c r="A92" s="61" t="s">
        <v>31</v>
      </c>
      <c r="B92" s="15">
        <v>69315.12</v>
      </c>
      <c r="C92" s="15">
        <v>0</v>
      </c>
      <c r="D92" s="39"/>
      <c r="E92" s="99"/>
    </row>
    <row r="93" spans="1:5" ht="2.25" customHeight="1">
      <c r="A93" s="102"/>
      <c r="B93" s="11"/>
      <c r="C93" s="12"/>
      <c r="D93" s="40"/>
      <c r="E93" s="97"/>
    </row>
    <row r="94" spans="1:5" ht="12.75">
      <c r="A94" s="69" t="s">
        <v>2</v>
      </c>
      <c r="B94" s="5">
        <f>SUM(B91:B93)</f>
        <v>669320.12</v>
      </c>
      <c r="C94" s="5">
        <v>600005</v>
      </c>
      <c r="D94" s="79">
        <v>69315.12</v>
      </c>
      <c r="E94" s="79">
        <v>69315.12</v>
      </c>
    </row>
    <row r="95" spans="1:5" ht="7.5" customHeight="1">
      <c r="A95" s="76"/>
      <c r="B95" s="76"/>
      <c r="C95" s="76"/>
      <c r="D95" s="115"/>
      <c r="E95" s="68"/>
    </row>
    <row r="96" spans="1:5" ht="12.75">
      <c r="A96" s="69" t="s">
        <v>34</v>
      </c>
      <c r="B96" s="13"/>
      <c r="C96" s="54"/>
      <c r="D96" s="140"/>
      <c r="E96" s="100"/>
    </row>
    <row r="97" spans="1:5" ht="12.75">
      <c r="A97" s="61" t="s">
        <v>6</v>
      </c>
      <c r="B97" s="2">
        <v>2250000</v>
      </c>
      <c r="C97" s="2">
        <v>2250000</v>
      </c>
      <c r="D97" s="26"/>
      <c r="E97" s="98"/>
    </row>
    <row r="98" spans="1:5" ht="1.5" customHeight="1">
      <c r="A98" s="70"/>
      <c r="B98" s="13"/>
      <c r="C98" s="54"/>
      <c r="D98" s="140"/>
      <c r="E98" s="101"/>
    </row>
    <row r="99" spans="1:5" ht="12.75" customHeight="1">
      <c r="A99" s="69" t="s">
        <v>2</v>
      </c>
      <c r="B99" s="5">
        <f>SUM(B96:B97)</f>
        <v>2250000</v>
      </c>
      <c r="C99" s="5">
        <f>SUM(C97:C97)</f>
        <v>2250000</v>
      </c>
      <c r="D99" s="79">
        <v>0</v>
      </c>
      <c r="E99" s="79">
        <v>0</v>
      </c>
    </row>
    <row r="100" spans="1:5" ht="6.75" customHeight="1">
      <c r="A100" s="144"/>
      <c r="B100" s="145"/>
      <c r="C100" s="145"/>
      <c r="D100" s="71"/>
      <c r="E100" s="68"/>
    </row>
    <row r="101" spans="1:5" ht="12.75">
      <c r="A101" s="69" t="s">
        <v>9</v>
      </c>
      <c r="B101" s="11"/>
      <c r="C101" s="34"/>
      <c r="D101" s="34"/>
      <c r="E101" s="62"/>
    </row>
    <row r="102" spans="1:5" ht="12.75">
      <c r="A102" s="102" t="s">
        <v>8</v>
      </c>
      <c r="B102" s="15">
        <v>96426</v>
      </c>
      <c r="C102" s="26">
        <v>95563.79</v>
      </c>
      <c r="D102" s="26"/>
      <c r="E102" s="62"/>
    </row>
    <row r="103" spans="1:5" ht="12.75">
      <c r="A103" s="102" t="s">
        <v>31</v>
      </c>
      <c r="B103" s="11"/>
      <c r="C103" s="2">
        <v>862.21</v>
      </c>
      <c r="D103" s="26"/>
      <c r="E103" s="62"/>
    </row>
    <row r="104" spans="1:5" ht="12.75">
      <c r="A104" s="69" t="s">
        <v>2</v>
      </c>
      <c r="B104" s="5">
        <f>B102</f>
        <v>96426</v>
      </c>
      <c r="C104" s="30">
        <f>SUM(C102:C103)</f>
        <v>96426</v>
      </c>
      <c r="D104" s="67">
        <v>0</v>
      </c>
      <c r="E104" s="67">
        <v>0</v>
      </c>
    </row>
    <row r="105" spans="1:5" ht="6.75" customHeight="1">
      <c r="A105" s="144"/>
      <c r="B105" s="145"/>
      <c r="C105" s="145"/>
      <c r="D105" s="71"/>
      <c r="E105" s="68"/>
    </row>
    <row r="106" spans="1:5" ht="12.75">
      <c r="A106" s="69" t="s">
        <v>10</v>
      </c>
      <c r="B106" s="11"/>
      <c r="C106" s="34"/>
      <c r="D106" s="34"/>
      <c r="E106" s="62"/>
    </row>
    <row r="107" spans="1:5" ht="12.75">
      <c r="A107" s="102" t="s">
        <v>8</v>
      </c>
      <c r="B107" s="15">
        <v>193261</v>
      </c>
      <c r="C107" s="39">
        <v>193261</v>
      </c>
      <c r="D107" s="39"/>
      <c r="E107" s="62"/>
    </row>
    <row r="108" spans="1:5" ht="4.5" customHeight="1">
      <c r="A108" s="102"/>
      <c r="B108" s="11"/>
      <c r="C108" s="34"/>
      <c r="D108" s="34"/>
      <c r="E108" s="62"/>
    </row>
    <row r="109" spans="1:5" ht="12.75">
      <c r="A109" s="69" t="s">
        <v>2</v>
      </c>
      <c r="B109" s="5">
        <f>B107</f>
        <v>193261</v>
      </c>
      <c r="C109" s="30">
        <f>C107</f>
        <v>193261</v>
      </c>
      <c r="D109" s="67">
        <v>0</v>
      </c>
      <c r="E109" s="67">
        <v>0</v>
      </c>
    </row>
    <row r="110" spans="1:5" ht="7.5" customHeight="1">
      <c r="A110" s="144"/>
      <c r="B110" s="145"/>
      <c r="C110" s="145"/>
      <c r="D110" s="71"/>
      <c r="E110" s="68"/>
    </row>
    <row r="111" spans="1:5" ht="12.75">
      <c r="A111" s="69" t="s">
        <v>11</v>
      </c>
      <c r="B111" s="13"/>
      <c r="C111" s="35"/>
      <c r="D111" s="35"/>
      <c r="E111" s="62"/>
    </row>
    <row r="112" spans="1:5" ht="12.75">
      <c r="A112" s="103" t="s">
        <v>6</v>
      </c>
      <c r="B112" s="2">
        <v>52467</v>
      </c>
      <c r="C112" s="26">
        <v>52467</v>
      </c>
      <c r="D112" s="26"/>
      <c r="E112" s="62"/>
    </row>
    <row r="113" spans="1:5" ht="12.75">
      <c r="A113" s="103" t="s">
        <v>31</v>
      </c>
      <c r="B113" s="2">
        <v>52467</v>
      </c>
      <c r="C113" s="2">
        <v>52467</v>
      </c>
      <c r="D113" s="26"/>
      <c r="E113" s="62"/>
    </row>
    <row r="114" spans="1:5" ht="12.75">
      <c r="A114" s="103" t="s">
        <v>36</v>
      </c>
      <c r="B114" s="58">
        <v>72162</v>
      </c>
      <c r="C114" s="58">
        <v>72162</v>
      </c>
      <c r="D114" s="143"/>
      <c r="E114" s="62"/>
    </row>
    <row r="115" spans="1:5" ht="12.75">
      <c r="A115" s="103" t="s">
        <v>30</v>
      </c>
      <c r="B115" s="58">
        <v>85056</v>
      </c>
      <c r="C115" s="2">
        <v>32772</v>
      </c>
      <c r="D115" s="26"/>
      <c r="E115" s="62"/>
    </row>
    <row r="116" spans="1:5" ht="12.75">
      <c r="A116" s="69" t="s">
        <v>2</v>
      </c>
      <c r="B116" s="5">
        <f>SUM(B112:B115)</f>
        <v>262152</v>
      </c>
      <c r="C116" s="5">
        <f>SUM(C112:C115)</f>
        <v>209868</v>
      </c>
      <c r="D116" s="67">
        <v>157218</v>
      </c>
      <c r="E116" s="67">
        <v>157218</v>
      </c>
    </row>
    <row r="117" spans="1:5" ht="5.25" customHeight="1" thickBot="1">
      <c r="A117" s="105"/>
      <c r="B117" s="44"/>
      <c r="C117" s="45"/>
      <c r="D117" s="45"/>
      <c r="E117" s="71"/>
    </row>
    <row r="118" spans="1:5" ht="14.25" thickBot="1" thickTop="1">
      <c r="A118" s="106" t="s">
        <v>14</v>
      </c>
      <c r="B118" s="46">
        <f>B88+B94+B99+B104+B109+B116</f>
        <v>6350077.12</v>
      </c>
      <c r="C118" s="47">
        <f>C88+C94+C99+C104+C109+C116</f>
        <v>6228477</v>
      </c>
      <c r="D118" s="90">
        <f>D88+D94+D99+D104+D109+D116</f>
        <v>226533.12</v>
      </c>
      <c r="E118" s="90">
        <f>E88+E94+E99+E104+E109+E116</f>
        <v>226533.12</v>
      </c>
    </row>
    <row r="119" spans="1:5" ht="13.5" thickTop="1">
      <c r="A119" s="151"/>
      <c r="B119" s="152"/>
      <c r="C119" s="152"/>
      <c r="D119" s="71"/>
      <c r="E119" s="74"/>
    </row>
    <row r="120" spans="1:5" ht="12.75">
      <c r="A120" s="69" t="s">
        <v>19</v>
      </c>
      <c r="B120" s="12"/>
      <c r="C120" s="40"/>
      <c r="D120" s="40"/>
      <c r="E120" s="62"/>
    </row>
    <row r="121" spans="1:5" ht="12.75">
      <c r="A121" s="102" t="s">
        <v>8</v>
      </c>
      <c r="B121" s="20">
        <v>7227500</v>
      </c>
      <c r="C121" s="41">
        <v>7227500</v>
      </c>
      <c r="D121" s="41"/>
      <c r="E121" s="62"/>
    </row>
    <row r="122" spans="1:6" ht="12.75">
      <c r="A122" s="102" t="s">
        <v>31</v>
      </c>
      <c r="B122" s="20">
        <v>190615.18</v>
      </c>
      <c r="C122" s="20">
        <v>190615</v>
      </c>
      <c r="D122" s="41"/>
      <c r="E122" s="107"/>
      <c r="F122" s="57"/>
    </row>
    <row r="123" spans="1:6" ht="12.75">
      <c r="A123" s="102" t="s">
        <v>36</v>
      </c>
      <c r="B123" s="58">
        <v>751565.56</v>
      </c>
      <c r="C123" s="20">
        <v>751566</v>
      </c>
      <c r="D123" s="41"/>
      <c r="E123" s="107"/>
      <c r="F123" s="57"/>
    </row>
    <row r="124" spans="1:5" ht="12.75">
      <c r="A124" s="102" t="s">
        <v>30</v>
      </c>
      <c r="B124" s="58">
        <v>260765.8</v>
      </c>
      <c r="C124" s="20">
        <v>260765</v>
      </c>
      <c r="D124" s="41"/>
      <c r="E124" s="62"/>
    </row>
    <row r="125" spans="1:5" ht="12.75">
      <c r="A125" s="108" t="s">
        <v>20</v>
      </c>
      <c r="B125" s="16">
        <f>SUM(B121:B124)</f>
        <v>8430446.540000001</v>
      </c>
      <c r="C125" s="16">
        <f>SUM(C121:C124)</f>
        <v>8430446</v>
      </c>
      <c r="D125" s="104">
        <v>942181.04</v>
      </c>
      <c r="E125" s="104">
        <v>1792378.81</v>
      </c>
    </row>
    <row r="126" spans="1:5" ht="13.5" thickBot="1">
      <c r="A126" s="109"/>
      <c r="B126" s="48"/>
      <c r="C126" s="48"/>
      <c r="D126" s="141"/>
      <c r="E126" s="110"/>
    </row>
    <row r="127" spans="1:5" ht="14.25" thickBot="1" thickTop="1">
      <c r="A127" s="111" t="s">
        <v>5</v>
      </c>
      <c r="B127" s="112">
        <f>B21+B55+B83+B125+B118</f>
        <v>132094960.60000001</v>
      </c>
      <c r="C127" s="112">
        <f>C21+C55+C83+C125+C118</f>
        <v>94893225.6</v>
      </c>
      <c r="D127" s="113">
        <f>D21+D55+D83+D125+D118</f>
        <v>63704895.95</v>
      </c>
      <c r="E127" s="113">
        <f>E21+E55+E83+E125+E118</f>
        <v>89703224.81</v>
      </c>
    </row>
    <row r="132" ht="12.75">
      <c r="B132" s="21"/>
    </row>
    <row r="133" spans="3:4" ht="12.75">
      <c r="C133" s="22"/>
      <c r="D133" s="22"/>
    </row>
    <row r="134" spans="3:4" ht="12.75">
      <c r="C134" s="21"/>
      <c r="D134" s="21"/>
    </row>
    <row r="139" ht="12.75">
      <c r="B139" s="21"/>
    </row>
  </sheetData>
  <mergeCells count="14">
    <mergeCell ref="A6:E6"/>
    <mergeCell ref="A14:C14"/>
    <mergeCell ref="A20:C20"/>
    <mergeCell ref="A28:C28"/>
    <mergeCell ref="A22:C22"/>
    <mergeCell ref="A42:C42"/>
    <mergeCell ref="A105:C105"/>
    <mergeCell ref="A110:C110"/>
    <mergeCell ref="A35:C35"/>
    <mergeCell ref="A89:E89"/>
    <mergeCell ref="A119:C119"/>
    <mergeCell ref="A56:C56"/>
    <mergeCell ref="A84:C84"/>
    <mergeCell ref="A100:C100"/>
  </mergeCells>
  <printOptions/>
  <pageMargins left="1.04" right="0.75" top="0.38" bottom="0.18" header="0.3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mfkor</cp:lastModifiedBy>
  <cp:lastPrinted>2008-10-02T19:52:06Z</cp:lastPrinted>
  <dcterms:created xsi:type="dcterms:W3CDTF">2007-09-10T12:16:56Z</dcterms:created>
  <dcterms:modified xsi:type="dcterms:W3CDTF">2008-10-02T20:06:24Z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