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385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dio'!$A$1:$A$1089</definedName>
    <definedName name="_xlnm.Print_Titles" localSheetId="4">'posebni dio'!$2:$3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bilanca!$A$3:$G$29</definedName>
    <definedName name="_xlnm.Print_Area" localSheetId="4">'posebni dio'!$A$1:$E$450</definedName>
    <definedName name="_xlnm.Print_Area" localSheetId="1">prihodi!$A$1:$H$49</definedName>
    <definedName name="_xlnm.Print_Area" localSheetId="3">'račun financiranja'!$A$1:$H$28</definedName>
    <definedName name="_xlnm.Print_Area" localSheetId="2">'rashodi-opći dio'!$A$1:$H$95</definedName>
  </definedNames>
  <calcPr calcId="145621"/>
</workbook>
</file>

<file path=xl/calcChain.xml><?xml version="1.0" encoding="utf-8"?>
<calcChain xmlns="http://schemas.openxmlformats.org/spreadsheetml/2006/main">
  <c r="G25" i="5" l="1"/>
  <c r="F25" i="5"/>
  <c r="D43" i="1" l="1"/>
  <c r="C43" i="1"/>
  <c r="D334" i="1"/>
  <c r="C334" i="1"/>
  <c r="D435" i="1"/>
  <c r="C435" i="1"/>
  <c r="D364" i="1"/>
  <c r="C364" i="1"/>
  <c r="G5" i="13"/>
  <c r="G6" i="13"/>
  <c r="G9" i="13"/>
  <c r="G10" i="13"/>
  <c r="G11" i="13"/>
  <c r="G12" i="13"/>
  <c r="G13" i="13"/>
  <c r="G14" i="13"/>
  <c r="G15" i="13"/>
  <c r="G16" i="13"/>
  <c r="G17" i="13"/>
  <c r="G19" i="13"/>
  <c r="G20" i="13"/>
  <c r="G21" i="13"/>
  <c r="G22" i="13"/>
  <c r="G23" i="13"/>
  <c r="G24" i="13"/>
  <c r="G25" i="13"/>
  <c r="G4" i="13"/>
  <c r="G5" i="12"/>
  <c r="G6" i="12"/>
  <c r="G7" i="12"/>
  <c r="G8" i="12"/>
  <c r="G9" i="12"/>
  <c r="G10" i="12"/>
  <c r="G11" i="12"/>
  <c r="G12" i="12"/>
  <c r="G13" i="12"/>
  <c r="G14" i="12"/>
  <c r="G15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9" i="12"/>
  <c r="G40" i="12"/>
  <c r="G41" i="12"/>
  <c r="G42" i="12"/>
  <c r="G43" i="12"/>
  <c r="G45" i="12"/>
  <c r="G46" i="12"/>
  <c r="G50" i="12"/>
  <c r="G51" i="12"/>
  <c r="G52" i="12"/>
  <c r="G53" i="12"/>
  <c r="G55" i="12"/>
  <c r="G56" i="12"/>
  <c r="G57" i="12"/>
  <c r="G58" i="12"/>
  <c r="G59" i="12"/>
  <c r="G60" i="12"/>
  <c r="G61" i="12"/>
  <c r="G62" i="12"/>
  <c r="G63" i="12"/>
  <c r="G64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3" i="12"/>
  <c r="G84" i="12"/>
  <c r="G85" i="12"/>
  <c r="G86" i="12"/>
  <c r="G87" i="12"/>
  <c r="G88" i="12"/>
  <c r="G90" i="12"/>
  <c r="G91" i="12"/>
  <c r="G8" i="4"/>
  <c r="G9" i="4"/>
  <c r="G11" i="4"/>
  <c r="G12" i="4"/>
  <c r="G14" i="4"/>
  <c r="G15" i="4"/>
  <c r="G18" i="4"/>
  <c r="G19" i="4"/>
  <c r="G20" i="4"/>
  <c r="G21" i="4"/>
  <c r="G23" i="4"/>
  <c r="G26" i="4"/>
  <c r="G28" i="4"/>
  <c r="G32" i="4"/>
  <c r="G35" i="4"/>
  <c r="G39" i="4"/>
  <c r="G40" i="4"/>
  <c r="G41" i="4"/>
  <c r="G42" i="4"/>
  <c r="G44" i="4"/>
  <c r="G48" i="4"/>
  <c r="E118" i="1" l="1"/>
  <c r="E70" i="1"/>
  <c r="E96" i="1"/>
  <c r="E94" i="1"/>
  <c r="E84" i="1"/>
  <c r="E86" i="1"/>
  <c r="D95" i="1" l="1"/>
  <c r="C95" i="1"/>
  <c r="E95" i="1" l="1"/>
  <c r="C115" i="1" l="1"/>
  <c r="C68" i="1"/>
  <c r="D68" i="1"/>
  <c r="E22" i="13"/>
  <c r="F22" i="13"/>
  <c r="D22" i="13"/>
  <c r="E12" i="13"/>
  <c r="F12" i="13"/>
  <c r="D12" i="13"/>
  <c r="E47" i="12"/>
  <c r="F47" i="12"/>
  <c r="D47" i="12"/>
  <c r="F86" i="12"/>
  <c r="E86" i="12"/>
  <c r="D86" i="12"/>
  <c r="F30" i="4"/>
  <c r="E30" i="4"/>
  <c r="D30" i="4"/>
  <c r="F47" i="4"/>
  <c r="G47" i="4" s="1"/>
  <c r="E47" i="4"/>
  <c r="D47" i="4"/>
  <c r="D46" i="4" s="1"/>
  <c r="D45" i="4" s="1"/>
  <c r="C12" i="5" s="1"/>
  <c r="D27" i="13"/>
  <c r="D26" i="13" s="1"/>
  <c r="D24" i="13"/>
  <c r="D20" i="13"/>
  <c r="D16" i="13"/>
  <c r="D15" i="13" s="1"/>
  <c r="D9" i="13"/>
  <c r="D7" i="13"/>
  <c r="D94" i="12"/>
  <c r="D92" i="12"/>
  <c r="D84" i="12"/>
  <c r="D81" i="12"/>
  <c r="D80" i="12" s="1"/>
  <c r="D76" i="12"/>
  <c r="D73" i="12"/>
  <c r="D71" i="12"/>
  <c r="D68" i="12"/>
  <c r="D66" i="12"/>
  <c r="D62" i="12"/>
  <c r="D61" i="12" s="1"/>
  <c r="D58" i="12"/>
  <c r="D56" i="12"/>
  <c r="D50" i="12"/>
  <c r="D38" i="12"/>
  <c r="D28" i="12"/>
  <c r="D22" i="12"/>
  <c r="D17" i="12"/>
  <c r="D12" i="12"/>
  <c r="D10" i="12"/>
  <c r="D6" i="12"/>
  <c r="D43" i="4"/>
  <c r="D38" i="4"/>
  <c r="D34" i="4"/>
  <c r="D33" i="4" s="1"/>
  <c r="D29" i="4"/>
  <c r="D27" i="4"/>
  <c r="D25" i="4"/>
  <c r="D22" i="4"/>
  <c r="D17" i="4"/>
  <c r="D16" i="4" s="1"/>
  <c r="D13" i="4"/>
  <c r="D10" i="4"/>
  <c r="D7" i="4"/>
  <c r="D19" i="13" l="1"/>
  <c r="D6" i="13"/>
  <c r="D5" i="13" s="1"/>
  <c r="C23" i="5" s="1"/>
  <c r="D6" i="4"/>
  <c r="D24" i="4"/>
  <c r="D5" i="4" s="1"/>
  <c r="C11" i="5" s="1"/>
  <c r="C13" i="5" s="1"/>
  <c r="G30" i="4"/>
  <c r="D37" i="4"/>
  <c r="D36" i="4" s="1"/>
  <c r="D18" i="13"/>
  <c r="C24" i="5" s="1"/>
  <c r="D83" i="12"/>
  <c r="D79" i="12" s="1"/>
  <c r="C15" i="5" s="1"/>
  <c r="D70" i="12"/>
  <c r="D65" i="12"/>
  <c r="D55" i="12"/>
  <c r="D46" i="12"/>
  <c r="D16" i="12"/>
  <c r="D5" i="12"/>
  <c r="D4" i="13" l="1"/>
  <c r="D4" i="12"/>
  <c r="C14" i="5" s="1"/>
  <c r="E326" i="1"/>
  <c r="E226" i="1"/>
  <c r="D225" i="1"/>
  <c r="D224" i="1" s="1"/>
  <c r="C225" i="1"/>
  <c r="C224" i="1" s="1"/>
  <c r="C223" i="1" s="1"/>
  <c r="E169" i="1"/>
  <c r="E63" i="1"/>
  <c r="E117" i="1"/>
  <c r="C85" i="1"/>
  <c r="C89" i="1"/>
  <c r="E108" i="1"/>
  <c r="D107" i="1"/>
  <c r="C107" i="1"/>
  <c r="E102" i="1"/>
  <c r="D71" i="1"/>
  <c r="C71" i="1"/>
  <c r="E73" i="1"/>
  <c r="E69" i="1"/>
  <c r="E26" i="1"/>
  <c r="E18" i="1"/>
  <c r="H25" i="13"/>
  <c r="H92" i="12"/>
  <c r="H93" i="12"/>
  <c r="F92" i="12"/>
  <c r="E92" i="12"/>
  <c r="H88" i="12"/>
  <c r="F50" i="12"/>
  <c r="E50" i="12"/>
  <c r="H54" i="12"/>
  <c r="H48" i="12"/>
  <c r="H21" i="12"/>
  <c r="H13" i="12"/>
  <c r="H39" i="4"/>
  <c r="H40" i="4"/>
  <c r="H41" i="4"/>
  <c r="H42" i="4"/>
  <c r="H44" i="4"/>
  <c r="H49" i="4"/>
  <c r="C17" i="5" l="1"/>
  <c r="C16" i="5"/>
  <c r="E225" i="1"/>
  <c r="E224" i="1"/>
  <c r="D223" i="1"/>
  <c r="E223" i="1" s="1"/>
  <c r="E107" i="1"/>
  <c r="D93" i="1"/>
  <c r="C93" i="1"/>
  <c r="D101" i="1"/>
  <c r="C101" i="1"/>
  <c r="C100" i="1" s="1"/>
  <c r="E99" i="1"/>
  <c r="C26" i="5" l="1"/>
  <c r="C27" i="5" s="1"/>
  <c r="C29" i="5" s="1"/>
  <c r="D100" i="1"/>
  <c r="E100" i="1" s="1"/>
  <c r="E101" i="1"/>
  <c r="E93" i="1"/>
  <c r="C114" i="1"/>
  <c r="C113" i="1" s="1"/>
  <c r="C112" i="1" s="1"/>
  <c r="D115" i="1"/>
  <c r="D124" i="1"/>
  <c r="D123" i="1" s="1"/>
  <c r="C82" i="1" l="1"/>
  <c r="D82" i="1"/>
  <c r="F46" i="4" l="1"/>
  <c r="G46" i="4" s="1"/>
  <c r="E46" i="4" l="1"/>
  <c r="H47" i="4"/>
  <c r="F45" i="4"/>
  <c r="G45" i="4" s="1"/>
  <c r="D62" i="1"/>
  <c r="C62" i="1"/>
  <c r="C61" i="1" s="1"/>
  <c r="C60" i="1" s="1"/>
  <c r="C22" i="1"/>
  <c r="D22" i="1"/>
  <c r="F24" i="13"/>
  <c r="E24" i="13"/>
  <c r="E17" i="12"/>
  <c r="F17" i="12"/>
  <c r="H8" i="4"/>
  <c r="H24" i="13" l="1"/>
  <c r="E45" i="4"/>
  <c r="D61" i="1"/>
  <c r="E62" i="1"/>
  <c r="H46" i="4"/>
  <c r="E12" i="5"/>
  <c r="F12" i="5" l="1"/>
  <c r="D12" i="5"/>
  <c r="G12" i="5" s="1"/>
  <c r="H45" i="4"/>
  <c r="D60" i="1"/>
  <c r="E60" i="1" s="1"/>
  <c r="E61" i="1"/>
  <c r="D425" i="1"/>
  <c r="C425" i="1"/>
  <c r="D27" i="1" l="1"/>
  <c r="D15" i="1"/>
  <c r="D11" i="1"/>
  <c r="D168" i="1"/>
  <c r="C168" i="1"/>
  <c r="C167" i="1" s="1"/>
  <c r="E168" i="1" l="1"/>
  <c r="D167" i="1"/>
  <c r="E167" i="1" s="1"/>
  <c r="C325" i="1"/>
  <c r="C324" i="1" s="1"/>
  <c r="D325" i="1"/>
  <c r="D333" i="1"/>
  <c r="D328" i="1"/>
  <c r="C17" i="1"/>
  <c r="D17" i="1"/>
  <c r="D10" i="1" s="1"/>
  <c r="F81" i="12"/>
  <c r="E81" i="12"/>
  <c r="E12" i="12"/>
  <c r="F12" i="12"/>
  <c r="D444" i="1"/>
  <c r="C444" i="1"/>
  <c r="D324" i="1" l="1"/>
  <c r="E325" i="1"/>
  <c r="H12" i="12"/>
  <c r="E17" i="1"/>
  <c r="H81" i="12"/>
  <c r="D51" i="1"/>
  <c r="D50" i="1" s="1"/>
  <c r="E324" i="1" l="1"/>
  <c r="F38" i="12"/>
  <c r="G38" i="12" s="1"/>
  <c r="H47" i="12" l="1"/>
  <c r="E142" i="1"/>
  <c r="E145" i="1"/>
  <c r="E146" i="1"/>
  <c r="E152" i="1"/>
  <c r="E320" i="1"/>
  <c r="E332" i="1"/>
  <c r="E344" i="1"/>
  <c r="E363" i="1"/>
  <c r="E436" i="1"/>
  <c r="D434" i="1"/>
  <c r="C434" i="1"/>
  <c r="D413" i="1"/>
  <c r="C413" i="1"/>
  <c r="D373" i="1"/>
  <c r="D372" i="1" s="1"/>
  <c r="C373" i="1"/>
  <c r="C372" i="1" s="1"/>
  <c r="D362" i="1"/>
  <c r="C362" i="1"/>
  <c r="C361" i="1" s="1"/>
  <c r="D367" i="1"/>
  <c r="C367" i="1"/>
  <c r="D346" i="1"/>
  <c r="C346" i="1"/>
  <c r="D316" i="1"/>
  <c r="C316" i="1"/>
  <c r="D319" i="1"/>
  <c r="D318" i="1" s="1"/>
  <c r="C319" i="1"/>
  <c r="C318" i="1" s="1"/>
  <c r="D304" i="1"/>
  <c r="C304" i="1"/>
  <c r="D296" i="1"/>
  <c r="C296" i="1"/>
  <c r="D203" i="1"/>
  <c r="C203" i="1"/>
  <c r="D194" i="1"/>
  <c r="C194" i="1"/>
  <c r="D157" i="1"/>
  <c r="D156" i="1" s="1"/>
  <c r="C157" i="1"/>
  <c r="C156" i="1" s="1"/>
  <c r="H13" i="13"/>
  <c r="H17" i="13"/>
  <c r="H28" i="13"/>
  <c r="F56" i="12"/>
  <c r="E56" i="12"/>
  <c r="H12" i="13" l="1"/>
  <c r="E434" i="1"/>
  <c r="E435" i="1"/>
  <c r="E362" i="1"/>
  <c r="E77" i="1"/>
  <c r="E68" i="1" l="1"/>
  <c r="D446" i="1"/>
  <c r="C446" i="1"/>
  <c r="E329" i="1" l="1"/>
  <c r="E297" i="1" l="1"/>
  <c r="D295" i="1"/>
  <c r="D294" i="1" s="1"/>
  <c r="E166" i="1"/>
  <c r="E158" i="1"/>
  <c r="E296" i="1" l="1"/>
  <c r="D293" i="1"/>
  <c r="C295" i="1"/>
  <c r="E295" i="1" s="1"/>
  <c r="E357" i="1"/>
  <c r="D356" i="1"/>
  <c r="D355" i="1" s="1"/>
  <c r="C356" i="1"/>
  <c r="H15" i="4"/>
  <c r="D272" i="1"/>
  <c r="C272" i="1"/>
  <c r="E272" i="1" l="1"/>
  <c r="C294" i="1"/>
  <c r="E356" i="1"/>
  <c r="C355" i="1"/>
  <c r="C354" i="1" s="1"/>
  <c r="C353" i="1" s="1"/>
  <c r="D354" i="1"/>
  <c r="D193" i="1"/>
  <c r="C193" i="1"/>
  <c r="C293" i="1" l="1"/>
  <c r="E294" i="1"/>
  <c r="E355" i="1"/>
  <c r="D353" i="1"/>
  <c r="E353" i="1" s="1"/>
  <c r="E354" i="1"/>
  <c r="E293" i="1" l="1"/>
  <c r="F43" i="4" l="1"/>
  <c r="G43" i="4" s="1"/>
  <c r="F38" i="4"/>
  <c r="G38" i="4" s="1"/>
  <c r="E43" i="4"/>
  <c r="E38" i="4"/>
  <c r="H38" i="4" l="1"/>
  <c r="H43" i="4"/>
  <c r="E37" i="4"/>
  <c r="F37" i="4"/>
  <c r="G37" i="4" s="1"/>
  <c r="H37" i="4" l="1"/>
  <c r="E36" i="4"/>
  <c r="F36" i="4"/>
  <c r="G36" i="4" s="1"/>
  <c r="E396" i="1"/>
  <c r="E384" i="1"/>
  <c r="E343" i="1"/>
  <c r="E347" i="1"/>
  <c r="E350" i="1"/>
  <c r="E351" i="1"/>
  <c r="D259" i="1"/>
  <c r="C259" i="1"/>
  <c r="D151" i="1"/>
  <c r="C151" i="1"/>
  <c r="D135" i="1"/>
  <c r="C135" i="1"/>
  <c r="H8" i="13"/>
  <c r="F17" i="4"/>
  <c r="G17" i="4" s="1"/>
  <c r="E17" i="4"/>
  <c r="E408" i="1"/>
  <c r="D407" i="1"/>
  <c r="D406" i="1" s="1"/>
  <c r="D405" i="1" s="1"/>
  <c r="C407" i="1"/>
  <c r="C406" i="1" s="1"/>
  <c r="C405" i="1" s="1"/>
  <c r="H36" i="4" l="1"/>
  <c r="E151" i="1"/>
  <c r="E406" i="1"/>
  <c r="E407" i="1"/>
  <c r="C376" i="1"/>
  <c r="C11" i="1"/>
  <c r="E72" i="1"/>
  <c r="D67" i="1" l="1"/>
  <c r="D66" i="1" s="1"/>
  <c r="C67" i="1"/>
  <c r="C66" i="1" s="1"/>
  <c r="E71" i="1"/>
  <c r="E285" i="1"/>
  <c r="D284" i="1"/>
  <c r="D283" i="1" s="1"/>
  <c r="D282" i="1" s="1"/>
  <c r="D281" i="1" s="1"/>
  <c r="C284" i="1"/>
  <c r="E66" i="1" l="1"/>
  <c r="E67" i="1"/>
  <c r="E284" i="1"/>
  <c r="C283" i="1"/>
  <c r="C282" i="1" s="1"/>
  <c r="E283" i="1" l="1"/>
  <c r="C281" i="1"/>
  <c r="E282" i="1"/>
  <c r="E281" i="1" l="1"/>
  <c r="F28" i="12" l="1"/>
  <c r="F22" i="12"/>
  <c r="F6" i="12"/>
  <c r="H78" i="12"/>
  <c r="D76" i="1" l="1"/>
  <c r="C76" i="1"/>
  <c r="C75" i="1" s="1"/>
  <c r="C74" i="1" s="1"/>
  <c r="C65" i="1" s="1"/>
  <c r="E27" i="13"/>
  <c r="F27" i="13"/>
  <c r="E26" i="13" l="1"/>
  <c r="F26" i="13"/>
  <c r="H26" i="13" s="1"/>
  <c r="H27" i="13"/>
  <c r="E76" i="1"/>
  <c r="D75" i="1"/>
  <c r="E75" i="1" s="1"/>
  <c r="H23" i="4"/>
  <c r="D74" i="1" l="1"/>
  <c r="D65" i="1" s="1"/>
  <c r="F16" i="13"/>
  <c r="E16" i="13"/>
  <c r="F7" i="13"/>
  <c r="E7" i="13"/>
  <c r="E15" i="13" l="1"/>
  <c r="F15" i="13"/>
  <c r="H16" i="13"/>
  <c r="E65" i="1"/>
  <c r="E74" i="1"/>
  <c r="H7" i="13"/>
  <c r="E213" i="1"/>
  <c r="E222" i="1"/>
  <c r="H15" i="13" l="1"/>
  <c r="E270" i="1"/>
  <c r="D271" i="1"/>
  <c r="C271" i="1"/>
  <c r="E273" i="1"/>
  <c r="E271" i="1" l="1"/>
  <c r="D268" i="1"/>
  <c r="C268" i="1"/>
  <c r="E248" i="1"/>
  <c r="D247" i="1"/>
  <c r="C247" i="1"/>
  <c r="C246" i="1" s="1"/>
  <c r="C245" i="1" s="1"/>
  <c r="E247" i="1" l="1"/>
  <c r="D246" i="1"/>
  <c r="E246" i="1" s="1"/>
  <c r="E106" i="1"/>
  <c r="E110" i="1"/>
  <c r="D109" i="1"/>
  <c r="C109" i="1"/>
  <c r="E109" i="1" l="1"/>
  <c r="D245" i="1"/>
  <c r="E245" i="1" s="1"/>
  <c r="D114" i="1" l="1"/>
  <c r="D113" i="1" s="1"/>
  <c r="D112" i="1" s="1"/>
  <c r="D144" i="1" l="1"/>
  <c r="C144" i="1"/>
  <c r="F76" i="12"/>
  <c r="E76" i="12"/>
  <c r="F22" i="4"/>
  <c r="G22" i="4" s="1"/>
  <c r="E22" i="4"/>
  <c r="E144" i="1" l="1"/>
  <c r="H22" i="4"/>
  <c r="E16" i="4" l="1"/>
  <c r="F16" i="4" l="1"/>
  <c r="G16" i="4" s="1"/>
  <c r="C404" i="1" l="1"/>
  <c r="D404" i="1" l="1"/>
  <c r="E405" i="1"/>
  <c r="E404" i="1" l="1"/>
  <c r="D231" i="1" l="1"/>
  <c r="C231" i="1"/>
  <c r="D143" i="1"/>
  <c r="C143" i="1"/>
  <c r="E244" i="1"/>
  <c r="E143" i="1" l="1"/>
  <c r="E98" i="1"/>
  <c r="D89" i="1"/>
  <c r="D88" i="1" s="1"/>
  <c r="C88" i="1"/>
  <c r="E91" i="1"/>
  <c r="E90" i="1"/>
  <c r="D85" i="1"/>
  <c r="E87" i="1"/>
  <c r="E83" i="1"/>
  <c r="D81" i="1" l="1"/>
  <c r="D80" i="1" s="1"/>
  <c r="E85" i="1"/>
  <c r="C81" i="1"/>
  <c r="C80" i="1" s="1"/>
  <c r="E82" i="1"/>
  <c r="E81" i="1" l="1"/>
  <c r="H14" i="4" l="1"/>
  <c r="E260" i="1"/>
  <c r="D105" i="1"/>
  <c r="D104" i="1" s="1"/>
  <c r="C105" i="1"/>
  <c r="C104" i="1" s="1"/>
  <c r="E92" i="1"/>
  <c r="E97" i="1"/>
  <c r="E105" i="1" l="1"/>
  <c r="D103" i="1"/>
  <c r="D79" i="1" s="1"/>
  <c r="E89" i="1"/>
  <c r="D278" i="1"/>
  <c r="C278" i="1"/>
  <c r="E104" i="1" l="1"/>
  <c r="C103" i="1"/>
  <c r="E88" i="1"/>
  <c r="E103" i="1" l="1"/>
  <c r="C79" i="1"/>
  <c r="E80" i="1"/>
  <c r="E269" i="1"/>
  <c r="E79" i="1" l="1"/>
  <c r="E254" i="1" l="1"/>
  <c r="E238" i="1"/>
  <c r="E210" i="1"/>
  <c r="H18" i="4" l="1"/>
  <c r="E136" i="1" l="1"/>
  <c r="E164" i="1"/>
  <c r="E172" i="1"/>
  <c r="E173" i="1"/>
  <c r="E179" i="1"/>
  <c r="E180" i="1"/>
  <c r="E183" i="1"/>
  <c r="E189" i="1"/>
  <c r="E195" i="1"/>
  <c r="E198" i="1"/>
  <c r="E204" i="1"/>
  <c r="E219" i="1"/>
  <c r="E232" i="1"/>
  <c r="E266" i="1"/>
  <c r="E279" i="1"/>
  <c r="E291" i="1"/>
  <c r="E445" i="1"/>
  <c r="E447" i="1"/>
  <c r="E450" i="1"/>
  <c r="E305" i="1"/>
  <c r="E311" i="1"/>
  <c r="E313" i="1"/>
  <c r="E314" i="1"/>
  <c r="E317" i="1"/>
  <c r="E331" i="1"/>
  <c r="E335" i="1"/>
  <c r="E341" i="1"/>
  <c r="E365" i="1"/>
  <c r="E368" i="1"/>
  <c r="E374" i="1"/>
  <c r="E377" i="1"/>
  <c r="E378" i="1"/>
  <c r="E390" i="1"/>
  <c r="E402" i="1"/>
  <c r="E414" i="1"/>
  <c r="E417" i="1"/>
  <c r="E423" i="1"/>
  <c r="E426" i="1"/>
  <c r="E430" i="1"/>
  <c r="D342" i="1"/>
  <c r="C342" i="1"/>
  <c r="D330" i="1"/>
  <c r="D327" i="1" s="1"/>
  <c r="D323" i="1" s="1"/>
  <c r="C330" i="1"/>
  <c r="C328" i="1"/>
  <c r="E328" i="1" s="1"/>
  <c r="H9" i="4"/>
  <c r="H11" i="4"/>
  <c r="H12" i="4"/>
  <c r="H19" i="4"/>
  <c r="H20" i="4"/>
  <c r="H21" i="4"/>
  <c r="H26" i="4"/>
  <c r="H28" i="4"/>
  <c r="H32" i="4"/>
  <c r="H35" i="4"/>
  <c r="H7" i="12"/>
  <c r="H8" i="12"/>
  <c r="H9" i="12"/>
  <c r="H11" i="12"/>
  <c r="H14" i="12"/>
  <c r="H15" i="12"/>
  <c r="H18" i="12"/>
  <c r="H19" i="12"/>
  <c r="H20" i="12"/>
  <c r="H23" i="12"/>
  <c r="H24" i="12"/>
  <c r="H25" i="12"/>
  <c r="H26" i="12"/>
  <c r="H27" i="12"/>
  <c r="H29" i="12"/>
  <c r="H30" i="12"/>
  <c r="H31" i="12"/>
  <c r="H32" i="12"/>
  <c r="H33" i="12"/>
  <c r="H34" i="12"/>
  <c r="H35" i="12"/>
  <c r="H36" i="12"/>
  <c r="H37" i="12"/>
  <c r="H39" i="12"/>
  <c r="H40" i="12"/>
  <c r="H41" i="12"/>
  <c r="H42" i="12"/>
  <c r="H43" i="12"/>
  <c r="H44" i="12"/>
  <c r="H45" i="12"/>
  <c r="H51" i="12"/>
  <c r="H52" i="12"/>
  <c r="H53" i="12"/>
  <c r="H57" i="12"/>
  <c r="H59" i="12"/>
  <c r="H60" i="12"/>
  <c r="H63" i="12"/>
  <c r="H64" i="12"/>
  <c r="H67" i="12"/>
  <c r="H69" i="12"/>
  <c r="H72" i="12"/>
  <c r="H74" i="12"/>
  <c r="H75" i="12"/>
  <c r="H77" i="12"/>
  <c r="H82" i="12"/>
  <c r="H85" i="12"/>
  <c r="H87" i="12"/>
  <c r="H91" i="12"/>
  <c r="H95" i="12"/>
  <c r="H10" i="13"/>
  <c r="H11" i="13"/>
  <c r="H21" i="13"/>
  <c r="E12" i="1"/>
  <c r="E13" i="1"/>
  <c r="E14" i="1"/>
  <c r="E16" i="1"/>
  <c r="E19" i="1"/>
  <c r="E20" i="1"/>
  <c r="E23" i="1"/>
  <c r="E24" i="1"/>
  <c r="E25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2" i="1"/>
  <c r="E53" i="1"/>
  <c r="E54" i="1"/>
  <c r="E57" i="1"/>
  <c r="E59" i="1"/>
  <c r="E116" i="1"/>
  <c r="E119" i="1"/>
  <c r="E125" i="1"/>
  <c r="E128" i="1"/>
  <c r="E135" i="1" l="1"/>
  <c r="E342" i="1"/>
  <c r="E330" i="1"/>
  <c r="D340" i="1"/>
  <c r="C340" i="1"/>
  <c r="E268" i="1" l="1"/>
  <c r="C267" i="1"/>
  <c r="D267" i="1"/>
  <c r="E340" i="1"/>
  <c r="E267" i="1" l="1"/>
  <c r="D449" i="1" l="1"/>
  <c r="C449" i="1"/>
  <c r="C443" i="1"/>
  <c r="D429" i="1"/>
  <c r="C429" i="1"/>
  <c r="D422" i="1"/>
  <c r="D421" i="1" s="1"/>
  <c r="C422" i="1"/>
  <c r="C421" i="1" s="1"/>
  <c r="D416" i="1"/>
  <c r="C416" i="1"/>
  <c r="D401" i="1"/>
  <c r="C401" i="1"/>
  <c r="D395" i="1"/>
  <c r="C395" i="1"/>
  <c r="D389" i="1"/>
  <c r="C389" i="1"/>
  <c r="D383" i="1"/>
  <c r="C383" i="1"/>
  <c r="D376" i="1"/>
  <c r="D349" i="1"/>
  <c r="D348" i="1" s="1"/>
  <c r="C349" i="1"/>
  <c r="C348" i="1" s="1"/>
  <c r="D339" i="1"/>
  <c r="C339" i="1"/>
  <c r="C327" i="1"/>
  <c r="D312" i="1"/>
  <c r="C312" i="1"/>
  <c r="D310" i="1"/>
  <c r="C310" i="1"/>
  <c r="D290" i="1"/>
  <c r="D289" i="1" s="1"/>
  <c r="D288" i="1" s="1"/>
  <c r="D287" i="1" s="1"/>
  <c r="C290" i="1"/>
  <c r="D277" i="1"/>
  <c r="D265" i="1"/>
  <c r="C265" i="1"/>
  <c r="D253" i="1"/>
  <c r="D252" i="1" s="1"/>
  <c r="C253" i="1"/>
  <c r="C252" i="1" s="1"/>
  <c r="C251" i="1" s="1"/>
  <c r="D243" i="1"/>
  <c r="C243" i="1"/>
  <c r="D237" i="1"/>
  <c r="C237" i="1"/>
  <c r="D221" i="1"/>
  <c r="C221" i="1"/>
  <c r="D218" i="1"/>
  <c r="C218" i="1"/>
  <c r="D212" i="1"/>
  <c r="C212" i="1"/>
  <c r="D209" i="1"/>
  <c r="C209" i="1"/>
  <c r="D197" i="1"/>
  <c r="D196" i="1" s="1"/>
  <c r="D192" i="1" s="1"/>
  <c r="C197" i="1"/>
  <c r="C196" i="1" s="1"/>
  <c r="C192" i="1" s="1"/>
  <c r="D188" i="1"/>
  <c r="C188" i="1"/>
  <c r="D182" i="1"/>
  <c r="C182" i="1"/>
  <c r="D178" i="1"/>
  <c r="C178" i="1"/>
  <c r="D171" i="1"/>
  <c r="C171" i="1"/>
  <c r="D165" i="1"/>
  <c r="C165" i="1"/>
  <c r="D163" i="1"/>
  <c r="C163" i="1"/>
  <c r="D141" i="1"/>
  <c r="C141" i="1"/>
  <c r="D134" i="1"/>
  <c r="D133" i="1" s="1"/>
  <c r="C134" i="1"/>
  <c r="C133" i="1" s="1"/>
  <c r="D127" i="1"/>
  <c r="C127" i="1"/>
  <c r="C124" i="1"/>
  <c r="D58" i="1"/>
  <c r="C58" i="1"/>
  <c r="D56" i="1"/>
  <c r="C56" i="1"/>
  <c r="C51" i="1"/>
  <c r="C50" i="1" s="1"/>
  <c r="D33" i="1"/>
  <c r="C33" i="1"/>
  <c r="C27" i="1"/>
  <c r="C15" i="1"/>
  <c r="F20" i="13"/>
  <c r="F19" i="13" s="1"/>
  <c r="E20" i="13"/>
  <c r="F9" i="13"/>
  <c r="F6" i="13" s="1"/>
  <c r="E9" i="13"/>
  <c r="F94" i="12"/>
  <c r="E94" i="12"/>
  <c r="F84" i="12"/>
  <c r="E84" i="12"/>
  <c r="F73" i="12"/>
  <c r="E73" i="12"/>
  <c r="F71" i="12"/>
  <c r="E71" i="12"/>
  <c r="F68" i="12"/>
  <c r="E68" i="12"/>
  <c r="F66" i="12"/>
  <c r="E66" i="12"/>
  <c r="F62" i="12"/>
  <c r="E62" i="12"/>
  <c r="F58" i="12"/>
  <c r="E58" i="12"/>
  <c r="F46" i="12"/>
  <c r="E46" i="12"/>
  <c r="E38" i="12"/>
  <c r="E28" i="12"/>
  <c r="E22" i="12"/>
  <c r="F10" i="12"/>
  <c r="E10" i="12"/>
  <c r="E6" i="12"/>
  <c r="F34" i="4"/>
  <c r="G34" i="4" s="1"/>
  <c r="E34" i="4"/>
  <c r="F27" i="4"/>
  <c r="G27" i="4" s="1"/>
  <c r="E27" i="4"/>
  <c r="F25" i="4"/>
  <c r="G25" i="4" s="1"/>
  <c r="E25" i="4"/>
  <c r="F13" i="4"/>
  <c r="G13" i="4" s="1"/>
  <c r="E13" i="4"/>
  <c r="F10" i="4"/>
  <c r="G10" i="4" s="1"/>
  <c r="E10" i="4"/>
  <c r="F7" i="4"/>
  <c r="G7" i="4" s="1"/>
  <c r="E7" i="4"/>
  <c r="E19" i="13" l="1"/>
  <c r="E6" i="13"/>
  <c r="F83" i="12"/>
  <c r="E83" i="12"/>
  <c r="D21" i="1"/>
  <c r="E141" i="1"/>
  <c r="D251" i="1"/>
  <c r="E251" i="1" s="1"/>
  <c r="E252" i="1"/>
  <c r="E18" i="13"/>
  <c r="E253" i="1"/>
  <c r="E165" i="1"/>
  <c r="E395" i="1"/>
  <c r="D382" i="1"/>
  <c r="E383" i="1"/>
  <c r="E349" i="1"/>
  <c r="E319" i="1"/>
  <c r="E346" i="1"/>
  <c r="F16" i="12"/>
  <c r="G16" i="12" s="1"/>
  <c r="F80" i="12"/>
  <c r="F61" i="12"/>
  <c r="E212" i="1"/>
  <c r="F33" i="4"/>
  <c r="G33" i="4" s="1"/>
  <c r="F29" i="4"/>
  <c r="G29" i="4" s="1"/>
  <c r="F5" i="13"/>
  <c r="E221" i="1"/>
  <c r="D443" i="1"/>
  <c r="D276" i="1"/>
  <c r="D126" i="1"/>
  <c r="D122" i="1" s="1"/>
  <c r="D121" i="1" s="1"/>
  <c r="D220" i="1"/>
  <c r="E16" i="12"/>
  <c r="C21" i="1"/>
  <c r="H9" i="13"/>
  <c r="H6" i="12"/>
  <c r="E243" i="1"/>
  <c r="H10" i="4"/>
  <c r="H13" i="4"/>
  <c r="H7" i="4"/>
  <c r="H25" i="4"/>
  <c r="H84" i="12"/>
  <c r="H73" i="12"/>
  <c r="E237" i="1"/>
  <c r="E134" i="1"/>
  <c r="E157" i="1"/>
  <c r="E209" i="1"/>
  <c r="H94" i="12"/>
  <c r="H86" i="12"/>
  <c r="H20" i="13"/>
  <c r="E80" i="12"/>
  <c r="H76" i="12"/>
  <c r="H71" i="12"/>
  <c r="H68" i="12"/>
  <c r="H66" i="12"/>
  <c r="F65" i="12"/>
  <c r="G65" i="12" s="1"/>
  <c r="E61" i="12"/>
  <c r="H62" i="12"/>
  <c r="H58" i="12"/>
  <c r="H56" i="12"/>
  <c r="E55" i="12"/>
  <c r="H46" i="12"/>
  <c r="H50" i="12"/>
  <c r="H38" i="12"/>
  <c r="H28" i="12"/>
  <c r="H22" i="12"/>
  <c r="H17" i="12"/>
  <c r="H10" i="12"/>
  <c r="E29" i="4"/>
  <c r="H30" i="4"/>
  <c r="H16" i="4"/>
  <c r="H17" i="4"/>
  <c r="E33" i="4"/>
  <c r="H34" i="4"/>
  <c r="E163" i="1"/>
  <c r="D140" i="1"/>
  <c r="D139" i="1" s="1"/>
  <c r="C170" i="1"/>
  <c r="E194" i="1"/>
  <c r="C150" i="1"/>
  <c r="C149" i="1" s="1"/>
  <c r="C148" i="1" s="1"/>
  <c r="C162" i="1"/>
  <c r="D177" i="1"/>
  <c r="E178" i="1"/>
  <c r="C187" i="1"/>
  <c r="C186" i="1" s="1"/>
  <c r="D202" i="1"/>
  <c r="D201" i="1" s="1"/>
  <c r="E203" i="1"/>
  <c r="D236" i="1"/>
  <c r="D235" i="1" s="1"/>
  <c r="D264" i="1"/>
  <c r="D263" i="1" s="1"/>
  <c r="E265" i="1"/>
  <c r="D170" i="1"/>
  <c r="E171" i="1"/>
  <c r="C177" i="1"/>
  <c r="D181" i="1"/>
  <c r="E182" i="1"/>
  <c r="C202" i="1"/>
  <c r="D217" i="1"/>
  <c r="E218" i="1"/>
  <c r="C236" i="1"/>
  <c r="C235" i="1" s="1"/>
  <c r="C264" i="1"/>
  <c r="C263" i="1" s="1"/>
  <c r="E11" i="1"/>
  <c r="E327" i="1"/>
  <c r="E339" i="1"/>
  <c r="E422" i="1"/>
  <c r="C181" i="1"/>
  <c r="D208" i="1"/>
  <c r="D211" i="1"/>
  <c r="C217" i="1"/>
  <c r="C220" i="1"/>
  <c r="D230" i="1"/>
  <c r="E231" i="1"/>
  <c r="D242" i="1"/>
  <c r="D241" i="1" s="1"/>
  <c r="D258" i="1"/>
  <c r="E259" i="1"/>
  <c r="C140" i="1"/>
  <c r="C139" i="1" s="1"/>
  <c r="D150" i="1"/>
  <c r="D187" i="1"/>
  <c r="D186" i="1" s="1"/>
  <c r="E188" i="1"/>
  <c r="E197" i="1"/>
  <c r="C208" i="1"/>
  <c r="C211" i="1"/>
  <c r="C230" i="1"/>
  <c r="C229" i="1" s="1"/>
  <c r="C242" i="1"/>
  <c r="C241" i="1" s="1"/>
  <c r="C258" i="1"/>
  <c r="E27" i="1"/>
  <c r="E310" i="1"/>
  <c r="E364" i="1"/>
  <c r="E446" i="1"/>
  <c r="C289" i="1"/>
  <c r="E290" i="1"/>
  <c r="C277" i="1"/>
  <c r="E278" i="1"/>
  <c r="C126" i="1"/>
  <c r="D55" i="1"/>
  <c r="E58" i="1"/>
  <c r="E115" i="1"/>
  <c r="D303" i="1"/>
  <c r="E304" i="1"/>
  <c r="C333" i="1"/>
  <c r="C323" i="1" s="1"/>
  <c r="C345" i="1"/>
  <c r="D375" i="1"/>
  <c r="E376" i="1"/>
  <c r="C388" i="1"/>
  <c r="C400" i="1"/>
  <c r="C399" i="1" s="1"/>
  <c r="D424" i="1"/>
  <c r="E425" i="1"/>
  <c r="E124" i="1"/>
  <c r="C303" i="1"/>
  <c r="D366" i="1"/>
  <c r="E367" i="1"/>
  <c r="C375" i="1"/>
  <c r="D394" i="1"/>
  <c r="D412" i="1"/>
  <c r="E413" i="1"/>
  <c r="D415" i="1"/>
  <c r="E416" i="1"/>
  <c r="C424" i="1"/>
  <c r="D428" i="1"/>
  <c r="E429" i="1"/>
  <c r="D448" i="1"/>
  <c r="E449" i="1"/>
  <c r="C415" i="1"/>
  <c r="E22" i="1"/>
  <c r="E43" i="1"/>
  <c r="E127" i="1"/>
  <c r="E312" i="1"/>
  <c r="E15" i="1"/>
  <c r="E51" i="1"/>
  <c r="C123" i="1"/>
  <c r="D315" i="1"/>
  <c r="E316" i="1"/>
  <c r="C366" i="1"/>
  <c r="C394" i="1"/>
  <c r="C412" i="1"/>
  <c r="C411" i="1" s="1"/>
  <c r="C428" i="1"/>
  <c r="C448" i="1"/>
  <c r="C442" i="1" s="1"/>
  <c r="C315" i="1"/>
  <c r="E334" i="1"/>
  <c r="D345" i="1"/>
  <c r="E373" i="1"/>
  <c r="C382" i="1"/>
  <c r="D388" i="1"/>
  <c r="E389" i="1"/>
  <c r="D400" i="1"/>
  <c r="D399" i="1" s="1"/>
  <c r="E401" i="1"/>
  <c r="E444" i="1"/>
  <c r="E56" i="1"/>
  <c r="D162" i="1"/>
  <c r="H27" i="4"/>
  <c r="E33" i="1"/>
  <c r="C309" i="1"/>
  <c r="C55" i="1"/>
  <c r="D309" i="1"/>
  <c r="C155" i="1"/>
  <c r="C10" i="1"/>
  <c r="D361" i="1"/>
  <c r="F70" i="12"/>
  <c r="E5" i="12"/>
  <c r="E65" i="12"/>
  <c r="F5" i="12"/>
  <c r="F55" i="12"/>
  <c r="E70" i="12"/>
  <c r="F24" i="4"/>
  <c r="G24" i="4" s="1"/>
  <c r="E24" i="4"/>
  <c r="F6" i="4"/>
  <c r="G6" i="4" s="1"/>
  <c r="E6" i="4"/>
  <c r="D411" i="1" l="1"/>
  <c r="C9" i="1"/>
  <c r="C8" i="1" s="1"/>
  <c r="D9" i="1"/>
  <c r="D8" i="1" s="1"/>
  <c r="D6" i="1" s="1"/>
  <c r="C410" i="1"/>
  <c r="E5" i="13"/>
  <c r="C138" i="1"/>
  <c r="D138" i="1"/>
  <c r="D161" i="1"/>
  <c r="D302" i="1"/>
  <c r="D301" i="1" s="1"/>
  <c r="C302" i="1"/>
  <c r="C301" i="1" s="1"/>
  <c r="F4" i="12"/>
  <c r="G4" i="12" s="1"/>
  <c r="F5" i="4"/>
  <c r="C161" i="1"/>
  <c r="C160" i="1" s="1"/>
  <c r="D371" i="1"/>
  <c r="D149" i="1"/>
  <c r="E150" i="1"/>
  <c r="E140" i="1"/>
  <c r="C371" i="1"/>
  <c r="C370" i="1" s="1"/>
  <c r="C360" i="1"/>
  <c r="C359" i="1" s="1"/>
  <c r="D360" i="1"/>
  <c r="D359" i="1" s="1"/>
  <c r="H5" i="13"/>
  <c r="F18" i="13"/>
  <c r="D155" i="1"/>
  <c r="E5" i="4"/>
  <c r="E394" i="1"/>
  <c r="D381" i="1"/>
  <c r="E382" i="1"/>
  <c r="E345" i="1"/>
  <c r="E348" i="1"/>
  <c r="E318" i="1"/>
  <c r="D229" i="1"/>
  <c r="C201" i="1"/>
  <c r="E201" i="1" s="1"/>
  <c r="E220" i="1"/>
  <c r="H80" i="12"/>
  <c r="H29" i="4"/>
  <c r="F79" i="12"/>
  <c r="H61" i="12"/>
  <c r="E211" i="1"/>
  <c r="C262" i="1"/>
  <c r="D262" i="1"/>
  <c r="H33" i="4"/>
  <c r="D442" i="1"/>
  <c r="E126" i="1"/>
  <c r="D275" i="1"/>
  <c r="C154" i="1"/>
  <c r="C185" i="1"/>
  <c r="D420" i="1"/>
  <c r="C420" i="1"/>
  <c r="E23" i="5"/>
  <c r="E242" i="1"/>
  <c r="C322" i="1"/>
  <c r="H6" i="4"/>
  <c r="C176" i="1"/>
  <c r="C175" i="1" s="1"/>
  <c r="E333" i="1"/>
  <c r="E309" i="1"/>
  <c r="C216" i="1"/>
  <c r="C215" i="1" s="1"/>
  <c r="D176" i="1"/>
  <c r="E236" i="1"/>
  <c r="E50" i="1"/>
  <c r="C122" i="1"/>
  <c r="E122" i="1" s="1"/>
  <c r="H19" i="13"/>
  <c r="E79" i="12"/>
  <c r="H83" i="12"/>
  <c r="H70" i="12"/>
  <c r="H65" i="12"/>
  <c r="H55" i="12"/>
  <c r="H16" i="12"/>
  <c r="H5" i="12"/>
  <c r="E208" i="1"/>
  <c r="E424" i="1"/>
  <c r="H6" i="13"/>
  <c r="E217" i="1"/>
  <c r="E177" i="1"/>
  <c r="E181" i="1"/>
  <c r="E428" i="1"/>
  <c r="C250" i="1"/>
  <c r="C257" i="1"/>
  <c r="C207" i="1"/>
  <c r="C206" i="1" s="1"/>
  <c r="D257" i="1"/>
  <c r="E258" i="1"/>
  <c r="C240" i="1"/>
  <c r="E372" i="1"/>
  <c r="E123" i="1"/>
  <c r="E303" i="1"/>
  <c r="E170" i="1"/>
  <c r="E202" i="1"/>
  <c r="D322" i="1"/>
  <c r="D216" i="1"/>
  <c r="D215" i="1" s="1"/>
  <c r="E187" i="1"/>
  <c r="E230" i="1"/>
  <c r="E156" i="1"/>
  <c r="C132" i="1"/>
  <c r="D132" i="1"/>
  <c r="E133" i="1"/>
  <c r="E162" i="1"/>
  <c r="D207" i="1"/>
  <c r="D206" i="1" s="1"/>
  <c r="E264" i="1"/>
  <c r="E400" i="1"/>
  <c r="E196" i="1"/>
  <c r="C288" i="1"/>
  <c r="C287" i="1" s="1"/>
  <c r="E289" i="1"/>
  <c r="C276" i="1"/>
  <c r="E277" i="1"/>
  <c r="E421" i="1"/>
  <c r="E361" i="1"/>
  <c r="C433" i="1"/>
  <c r="D338" i="1"/>
  <c r="D337" i="1" s="1"/>
  <c r="C381" i="1"/>
  <c r="C393" i="1"/>
  <c r="C387" i="1"/>
  <c r="E112" i="1"/>
  <c r="E114" i="1"/>
  <c r="E443" i="1"/>
  <c r="E315" i="1"/>
  <c r="E10" i="1"/>
  <c r="E448" i="1"/>
  <c r="E412" i="1"/>
  <c r="E375" i="1"/>
  <c r="D387" i="1"/>
  <c r="E388" i="1"/>
  <c r="D433" i="1"/>
  <c r="D393" i="1"/>
  <c r="C338" i="1"/>
  <c r="C337" i="1" s="1"/>
  <c r="E415" i="1"/>
  <c r="E366" i="1"/>
  <c r="E55" i="1"/>
  <c r="H24" i="4"/>
  <c r="D308" i="1"/>
  <c r="C308" i="1"/>
  <c r="E21" i="1"/>
  <c r="E4" i="12"/>
  <c r="G5" i="4" l="1"/>
  <c r="H5" i="4"/>
  <c r="F23" i="5"/>
  <c r="D4" i="1"/>
  <c r="E433" i="1"/>
  <c r="D148" i="1"/>
  <c r="E148" i="1" s="1"/>
  <c r="E149" i="1"/>
  <c r="E393" i="1"/>
  <c r="E381" i="1"/>
  <c r="D380" i="1"/>
  <c r="E24" i="5"/>
  <c r="F4" i="13"/>
  <c r="E15" i="5"/>
  <c r="F15" i="5" s="1"/>
  <c r="E263" i="1"/>
  <c r="E11" i="5"/>
  <c r="E13" i="5" s="1"/>
  <c r="D398" i="1"/>
  <c r="D240" i="1"/>
  <c r="D410" i="1"/>
  <c r="D175" i="1"/>
  <c r="D154" i="1"/>
  <c r="D419" i="1"/>
  <c r="D441" i="1"/>
  <c r="E241" i="1"/>
  <c r="E139" i="1"/>
  <c r="H79" i="12"/>
  <c r="D15" i="5"/>
  <c r="E323" i="1"/>
  <c r="C4" i="1"/>
  <c r="E442" i="1"/>
  <c r="D250" i="1"/>
  <c r="E250" i="1" s="1"/>
  <c r="E176" i="1"/>
  <c r="E207" i="1"/>
  <c r="C228" i="1"/>
  <c r="D234" i="1"/>
  <c r="E235" i="1"/>
  <c r="C121" i="1"/>
  <c r="D24" i="5"/>
  <c r="H18" i="13"/>
  <c r="E14" i="5"/>
  <c r="D14" i="5"/>
  <c r="D16" i="5" s="1"/>
  <c r="H4" i="12"/>
  <c r="C200" i="1"/>
  <c r="E132" i="1"/>
  <c r="D23" i="5"/>
  <c r="E4" i="13"/>
  <c r="C191" i="1"/>
  <c r="E113" i="1"/>
  <c r="D160" i="1"/>
  <c r="E161" i="1"/>
  <c r="E155" i="1"/>
  <c r="D228" i="1"/>
  <c r="E229" i="1"/>
  <c r="E216" i="1"/>
  <c r="D185" i="1"/>
  <c r="E185" i="1" s="1"/>
  <c r="E186" i="1"/>
  <c r="D256" i="1"/>
  <c r="E257" i="1"/>
  <c r="D200" i="1"/>
  <c r="C234" i="1"/>
  <c r="E411" i="1"/>
  <c r="C256" i="1"/>
  <c r="E287" i="1"/>
  <c r="E288" i="1"/>
  <c r="C275" i="1"/>
  <c r="E276" i="1"/>
  <c r="D432" i="1"/>
  <c r="C398" i="1"/>
  <c r="C392" i="1"/>
  <c r="C380" i="1"/>
  <c r="E338" i="1"/>
  <c r="D370" i="1"/>
  <c r="E371" i="1"/>
  <c r="E302" i="1"/>
  <c r="E360" i="1"/>
  <c r="D307" i="1"/>
  <c r="E308" i="1"/>
  <c r="D392" i="1"/>
  <c r="D386" i="1"/>
  <c r="E387" i="1"/>
  <c r="C307" i="1"/>
  <c r="C441" i="1"/>
  <c r="C432" i="1"/>
  <c r="E420" i="1"/>
  <c r="E399" i="1"/>
  <c r="C419" i="1"/>
  <c r="C386" i="1"/>
  <c r="D11" i="5"/>
  <c r="D13" i="5" s="1"/>
  <c r="E9" i="1"/>
  <c r="G13" i="5" l="1"/>
  <c r="F13" i="5"/>
  <c r="F14" i="5"/>
  <c r="E16" i="5"/>
  <c r="D17" i="5"/>
  <c r="C299" i="1"/>
  <c r="C130" i="1"/>
  <c r="D299" i="1"/>
  <c r="E4" i="1"/>
  <c r="E17" i="5"/>
  <c r="F11" i="5"/>
  <c r="G11" i="5"/>
  <c r="H4" i="13"/>
  <c r="E432" i="1"/>
  <c r="C6" i="1"/>
  <c r="E392" i="1"/>
  <c r="E380" i="1"/>
  <c r="G15" i="5"/>
  <c r="E262" i="1"/>
  <c r="E410" i="1"/>
  <c r="D439" i="1"/>
  <c r="E441" i="1"/>
  <c r="E175" i="1"/>
  <c r="E419" i="1"/>
  <c r="E370" i="1"/>
  <c r="E138" i="1"/>
  <c r="E240" i="1"/>
  <c r="G24" i="5"/>
  <c r="E215" i="1"/>
  <c r="E398" i="1"/>
  <c r="E322" i="1"/>
  <c r="E228" i="1"/>
  <c r="E234" i="1"/>
  <c r="E121" i="1"/>
  <c r="E206" i="1"/>
  <c r="G14" i="5"/>
  <c r="E200" i="1"/>
  <c r="G23" i="5"/>
  <c r="E160" i="1"/>
  <c r="E154" i="1"/>
  <c r="E256" i="1"/>
  <c r="E275" i="1"/>
  <c r="C439" i="1"/>
  <c r="E359" i="1"/>
  <c r="E307" i="1"/>
  <c r="E386" i="1"/>
  <c r="E301" i="1"/>
  <c r="E337" i="1"/>
  <c r="E8" i="1"/>
  <c r="E26" i="5" l="1"/>
  <c r="D26" i="5"/>
  <c r="D27" i="5" s="1"/>
  <c r="D29" i="5" s="1"/>
  <c r="F16" i="5"/>
  <c r="G16" i="5"/>
  <c r="E299" i="1"/>
  <c r="E439" i="1"/>
  <c r="E6" i="1"/>
  <c r="C5" i="1"/>
  <c r="G26" i="5" l="1"/>
  <c r="F26" i="5"/>
  <c r="E27" i="5"/>
  <c r="F17" i="5"/>
  <c r="E193" i="1"/>
  <c r="F27" i="5" l="1"/>
  <c r="E29" i="5"/>
  <c r="E192" i="1"/>
  <c r="D191" i="1"/>
  <c r="D130" i="1" l="1"/>
  <c r="D5" i="1" s="1"/>
  <c r="E191" i="1"/>
  <c r="E130" i="1" l="1"/>
  <c r="E5" i="1"/>
</calcChain>
</file>

<file path=xl/sharedStrings.xml><?xml version="1.0" encoding="utf-8"?>
<sst xmlns="http://schemas.openxmlformats.org/spreadsheetml/2006/main" count="727" uniqueCount="280">
  <si>
    <t>Subvencije trgovačkim društvima u javnom sektoru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</si>
  <si>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</si>
  <si>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</si>
  <si>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</si>
  <si>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</si>
  <si>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</si>
  <si>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</si>
  <si>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</si>
  <si>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</si>
  <si>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</si>
  <si>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</si>
  <si>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</si>
  <si>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</si>
  <si>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</si>
  <si>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</si>
  <si>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</si>
  <si>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</si>
  <si>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</si>
  <si>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</si>
  <si>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</si>
  <si>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</si>
  <si>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</si>
  <si>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</si>
  <si>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</si>
  <si>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</si>
  <si>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</si>
  <si>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</si>
  <si>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</si>
  <si>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</si>
  <si>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</si>
  <si>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</si>
  <si>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</si>
  <si>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</si>
  <si>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</si>
  <si>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</si>
  <si>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</si>
  <si>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</si>
  <si>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</si>
  <si>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</si>
  <si>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</si>
  <si>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</si>
  <si>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</si>
  <si>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</si>
  <si>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</si>
  <si>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</si>
  <si>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</si>
  <si>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</si>
  <si>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</si>
  <si>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</si>
  <si>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</si>
  <si>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</si>
  <si>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</si>
  <si>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</si>
  <si>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</si>
  <si>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</si>
  <si>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</si>
  <si>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</si>
  <si>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</si>
  <si>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</si>
  <si>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</si>
  <si>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</si>
  <si>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</si>
  <si>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</si>
  <si>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</si>
  <si>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</si>
  <si>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</si>
  <si>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</si>
  <si>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</si>
  <si>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</si>
  <si>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</si>
  <si>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</si>
  <si>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</si>
  <si>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</si>
  <si>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</si>
  <si>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</si>
  <si>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</si>
  <si>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</si>
  <si>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</si>
  <si>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</si>
  <si>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</si>
  <si>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</si>
  <si>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</si>
  <si>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</si>
  <si>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</si>
  <si>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Dani zajmovi trgovačkim društvima u javnom sektoru</t>
  </si>
  <si>
    <t>Izdaci za dane zajmove trgovačkim društvima u javnom sektoru</t>
  </si>
  <si>
    <t>K2006</t>
  </si>
  <si>
    <t>K2009</t>
  </si>
  <si>
    <t>K2010</t>
  </si>
  <si>
    <t>K2011</t>
  </si>
  <si>
    <t>K2012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</si>
  <si>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</si>
  <si>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</si>
  <si>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</si>
  <si>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</si>
  <si>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</si>
  <si>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</si>
  <si>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</si>
  <si>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</si>
  <si>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</si>
  <si>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</si>
  <si>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</si>
  <si>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</si>
  <si>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</si>
  <si>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</si>
  <si>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ZAŠTITA I OČUVANJE BIOLOŠKE I KRAJOBRAZNE RAZNOLIKOSTI</t>
  </si>
  <si>
    <t>POTICANJE ODRŽIVOG RAZVOJA RURALNOG PROSTORA</t>
  </si>
  <si>
    <t>OSTALI PROJEKTI I PROGRAMI ZAŠTITE OKOLIŠA</t>
  </si>
  <si>
    <t>POTICANJE ODRŽIVE GRADNJE</t>
  </si>
  <si>
    <t>POTICANJE ČISTIJEG TRANSPORTA</t>
  </si>
  <si>
    <t>Kapitalne donacije neprofitnim organizacijama</t>
  </si>
  <si>
    <t>Plaće (Bruto)</t>
  </si>
  <si>
    <t>Doprinosi za obvezno osiguranje u slučaju nezaposlenosti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</si>
  <si>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</si>
  <si>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</si>
  <si>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</si>
  <si>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</si>
  <si>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</si>
  <si>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</si>
  <si>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</si>
  <si>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</si>
  <si>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</si>
  <si>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</si>
  <si>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</si>
  <si>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Negativne tečajne razlike i razlike zbog primjene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</si>
  <si>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</si>
  <si>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</si>
  <si>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</si>
  <si>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Uređaji, strojevi i oprema za ostale namjene</t>
  </si>
  <si>
    <t>Povrati zajmova danih tuzemnim obrtnicima</t>
  </si>
  <si>
    <t>OMIŠKA DINARA-OČUVANJE KRAJOBRAZNE VRIJEDNOSTI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</si>
  <si>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</si>
  <si>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</si>
  <si>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</si>
  <si>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MEĐUNARODNA SURADNJA</t>
  </si>
  <si>
    <t>POTICANJE EDUKATIVNIH I INFORMACIJSKIH AKTIVNOSTI U PODRUČJU ENERGETSKE UČINKOVITOSTI</t>
  </si>
  <si>
    <t>K2025</t>
  </si>
  <si>
    <t>K2026</t>
  </si>
  <si>
    <t>K2030</t>
  </si>
  <si>
    <t>A1005</t>
  </si>
  <si>
    <t>A1006</t>
  </si>
  <si>
    <t>A1007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</si>
  <si>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</si>
  <si>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</si>
  <si>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</si>
  <si>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</si>
  <si>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ODLAGALIŠTA OPASNOG OTPADA SOVJAK</t>
  </si>
  <si>
    <t>Kazne, upravne mjere i ostali prihodi</t>
  </si>
  <si>
    <t>Ostali prihodi</t>
  </si>
  <si>
    <t>K2035</t>
  </si>
  <si>
    <t>Naknade građanima i kućanstvima na temelju osiguranja i dr. naknade</t>
  </si>
  <si>
    <t>Ostale nakanade građanima i kućanstvima iz proračuna</t>
  </si>
  <si>
    <t>K2037</t>
  </si>
  <si>
    <t>PROGRAM OBNOVE JAVNIH ZGRADA - PROVEDBA</t>
  </si>
  <si>
    <t>PROGRAM OBNOVE VIŠESTAMBENIH ZGRADA - PROVEDBA</t>
  </si>
  <si>
    <t>PROGRAM OBNOVE VIŠESTAMBENIH ZGRADA - SUFINANCIRANJE IZRADE ENERGETSKIH PREGLEDA, ENERGETSKIH CERTIFIKATA I PROJEKTNE DOKUMENTACIJE</t>
  </si>
  <si>
    <t>K2040</t>
  </si>
  <si>
    <t>K2041</t>
  </si>
  <si>
    <t>K2043</t>
  </si>
  <si>
    <t>K2044</t>
  </si>
  <si>
    <t>DAROVNICA GEF - PROJEKT SMANJENJA ONEČIŠĆENJA JADRANSKOG MORA</t>
  </si>
  <si>
    <t>Pomoći od međunarodnih organizacija te institucija i tijela EU</t>
  </si>
  <si>
    <t>Tekuće pomoći od međunarodnih organizacija</t>
  </si>
  <si>
    <t>K2032</t>
  </si>
  <si>
    <t>SANACIJA ODLAGALIŠTA KOMUNALNOG OTPADA SUFINANCIRANA IZ EU</t>
  </si>
  <si>
    <t>K2033</t>
  </si>
  <si>
    <t>IZGRADNJA PRETOVARNIH STANICA</t>
  </si>
  <si>
    <t>-</t>
  </si>
  <si>
    <t>Ostali prihodi od financijske imovine</t>
  </si>
  <si>
    <t>DRŽAVNA MREŽA</t>
  </si>
  <si>
    <t>PROGRAM OBNOVE OBITELJSKIH KUĆA</t>
  </si>
  <si>
    <t>KONTROLA</t>
  </si>
  <si>
    <t>Pomoći iz inozemstva i od subjekata unutar općeg proračuna</t>
  </si>
  <si>
    <t>Pomoći proračunu iz drugih proračuna</t>
  </si>
  <si>
    <t>Tekuće pomoći proračunu iz drugih proračuna</t>
  </si>
  <si>
    <t>Članarine i norme</t>
  </si>
  <si>
    <t>Pomoći dane u  inozemstvo i unutar općg proračuna</t>
  </si>
  <si>
    <t>Primljeni povrati glavnica danih zajmova i depozita</t>
  </si>
  <si>
    <t>Pomoći dane u  inozemstvo i unutar općeg proračuna</t>
  </si>
  <si>
    <t>Kapitalne pomoći od međunarodnih organizacija</t>
  </si>
  <si>
    <t>POTPORA PROVEDBI KLIMATSKO-ENERGETSKE POLITIKE</t>
  </si>
  <si>
    <t>PROVEDBA ENERGETSKIH PREGLEDA I SUSTAVNO GOSPODARENJE ENERGIJOM</t>
  </si>
  <si>
    <t>K2045</t>
  </si>
  <si>
    <t>K2046</t>
  </si>
  <si>
    <t>POTICANJE OBRAZOVNIH, ISTRAŽIVAČKIH I RAZVOJNIH AKTIVNOSTI U PODRUČJU ZAŠTITE OKOLIŠA</t>
  </si>
  <si>
    <t>POTICANJE OBRAZOVNIH, ISTRAŽIVAČKIH I RAZVOJNIH AKTIVNOSTI U PODRUČJU ENERGETSKE UČINKOVITOSTI</t>
  </si>
  <si>
    <t>Plaće u naravi</t>
  </si>
  <si>
    <t>Troškovi sudskih postupaka</t>
  </si>
  <si>
    <t>Kapitalne pomoći proračunu iz drugih proračuna</t>
  </si>
  <si>
    <t>Rashodi za nabavu neproizvedene dugotrajne imovine</t>
  </si>
  <si>
    <t>Nematerijalna imovina</t>
  </si>
  <si>
    <t>Licence</t>
  </si>
  <si>
    <t>Naknade građanima i kućanstvima u naravi-neposredno ili putem ustanova izvan javnog sektora</t>
  </si>
  <si>
    <t>Naknade građanima i kućanstvima na temelju osiguranja</t>
  </si>
  <si>
    <t>Subvencije poljoprivrednicima i obrtnicima</t>
  </si>
  <si>
    <t>PRIHODI POSLOVANJA I PRIHODI OD PRODAJE NEFINANCIJSKE IMOVINE</t>
  </si>
  <si>
    <t>K2047</t>
  </si>
  <si>
    <t>SANACIJA KLIZIŠTA U RH</t>
  </si>
  <si>
    <t>GOSPODARENJE S POSEBNIM KATEGORIJAMA OTPADA</t>
  </si>
  <si>
    <t>Doprinosi za obvezno zdravstveno osiguranje</t>
  </si>
  <si>
    <t>OPERATIVNI PROGRAM "KONKURENTNOST I KOHEZIJA 2014. - 2020." - TEHNIČKA POMOĆ</t>
  </si>
  <si>
    <t>PROVEDBA PROGRAMA ENERGETSKI UČINKOVITE JAVNE RASVJETE</t>
  </si>
  <si>
    <t>A1001</t>
  </si>
  <si>
    <t>SANACIJA ODLAGALIŠTA OTPADA</t>
  </si>
  <si>
    <t xml:space="preserve">POTICANJE ENERGETSKE UČINKOVITOSTI I KORIŠTENJA OBNOVLJIVIH IZVORA ENERGIJE U INDUSTRIJSKIM I ENERGETSKIM SUSTAVIMA </t>
  </si>
  <si>
    <t>RAZVOJ I ODRŽAVANJE INFORMACIJSKOG SUSTAVA ZAŠTITE OKOLIŠA</t>
  </si>
  <si>
    <t>A1004</t>
  </si>
  <si>
    <t>Prihodi od kamata na dane zajmove</t>
  </si>
  <si>
    <t>Prihodi od kamata na dane zajmove trgovačkim društvima i obrtnicima izvan javnog sektora</t>
  </si>
  <si>
    <t>Kapitalne pomoći kreditnim i ostalim financijskim institucijama te trgovačkim društvima izvan javnog sektora</t>
  </si>
  <si>
    <t>Premije osiguranja</t>
  </si>
  <si>
    <t>Primici (povrati) glavnice zajmova danih trgovačkim društvima u  javnom sektoru</t>
  </si>
  <si>
    <t>Povrat zajmova danih trgovačkim društvima u  javnom sektoru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</si>
  <si>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</si>
  <si>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</si>
  <si>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</si>
  <si>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Otplata glavnice primljenih kredita i zajmova od kreditnih i ostalih financijskih institucija izvan javnog sektora</t>
  </si>
  <si>
    <t>Izdaci za otplatu glavnice primljenih kredita i zajmova</t>
  </si>
  <si>
    <t>Otplata glavnice primljenih kredita od tuzemnih kreditnih  institucija izvan javnog sektora</t>
  </si>
  <si>
    <t>MODERNIZACIJA DRŽAVNE MREŽE SUFINANCIRANA IZ EU</t>
  </si>
  <si>
    <t>OTPLATA PRIMLJENIH KREDITA I ZAJMOVA</t>
  </si>
  <si>
    <t>PROVEDBA AKTIVNOSTI ENERGETSKE UČINKOVITOSTI NA LOKALNOJ I REGIONALNOJ RAZINI RH</t>
  </si>
  <si>
    <t>K2052</t>
  </si>
  <si>
    <t>A1002</t>
  </si>
  <si>
    <t>PRIHODI OD PRODAJE NEFINANCIJSKE IMOVINE</t>
  </si>
  <si>
    <t>Prihodi od prodaje proizvedene dugotrajne imovine</t>
  </si>
  <si>
    <t>Prihodi od prodaje postrojenja i opreme</t>
  </si>
  <si>
    <t>Istrumenti, uređaji i strojevi</t>
  </si>
  <si>
    <t>Prihodi od prodaje prijevoznih sredstava</t>
  </si>
  <si>
    <t>Pomoći temeljem prijenosa EU sredstava</t>
  </si>
  <si>
    <t>Tekuće pomoći temeljem prijenosa EU sredstava</t>
  </si>
  <si>
    <t>Kapitalne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</si>
  <si>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</si>
  <si>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</si>
  <si>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Prihodi od pozitivnih tečajnih razlika i razlika zbog primjene valutne klauzule</t>
  </si>
  <si>
    <t>Pomoći dane u inozemstvo i unutar općg proračuna</t>
  </si>
  <si>
    <t>Izdaci za dane zajmove i depozite</t>
  </si>
  <si>
    <t>Primici (povrati) glavnice zajmova danih trgovačkim društvima i obrtnicima izvan javnog sektora</t>
  </si>
  <si>
    <t>Povrat zajmova danih drugim razinama vlasti</t>
  </si>
  <si>
    <t>Povrat zajmova danih općinskim proračunima</t>
  </si>
  <si>
    <t>Kapitalne pomoći</t>
  </si>
  <si>
    <t>Kapitalne pomoći kreditnim i ostalim financijskim institucijama te trgovačkim društvima i zadrugama izvan javnog sektora</t>
  </si>
  <si>
    <t>POTICANJE ODRŽIVE GRADNJE IZ EU</t>
  </si>
  <si>
    <t>K2053</t>
  </si>
  <si>
    <t>POTPORA PRILAGODBI KLIMATSKIM PROMJENAMA</t>
  </si>
  <si>
    <t>Kamate za primljene kredite i zajmove</t>
  </si>
  <si>
    <t>K2054</t>
  </si>
  <si>
    <t>INDEKS</t>
  </si>
  <si>
    <t>C. RAČUN FINANCIRANJA</t>
  </si>
  <si>
    <t>Kamate za primljene kredite i zajmove od kred. i ost. financ. inst. u javnom sektoru</t>
  </si>
  <si>
    <t>Doprinosi za mirovinsko osiguranje</t>
  </si>
  <si>
    <t>Ostale naknade troškova zaposlenima</t>
  </si>
  <si>
    <t>Izdaci za depozite i jamčevne pologe</t>
  </si>
  <si>
    <t>Izdaci za depozite u kreditnim i ostalim financijskim institucijama - tuzemni</t>
  </si>
  <si>
    <t>Instrumenti, uređaji i strojevi</t>
  </si>
  <si>
    <t>Oprema za održavanje i zaštitu</t>
  </si>
  <si>
    <t>Ostali nespomenuti financijski rashodi</t>
  </si>
  <si>
    <t>Prijevozna sredstva u cestovnom prijevozu</t>
  </si>
  <si>
    <t>Prijevozna sredstva</t>
  </si>
  <si>
    <t>IZVRŠENJE 2017.</t>
  </si>
  <si>
    <t>IZVRŠENJE 2016.</t>
  </si>
  <si>
    <t>IZVORNI PLAN 2017.</t>
  </si>
  <si>
    <t>Prihodi od prodaje prizvoda i robe</t>
  </si>
  <si>
    <t>Kamate za primljene kredite i zajmove od kred. i ost. financ. inst. izvan javnog sektora</t>
  </si>
  <si>
    <t>Povrat zajmova danih ostalim izvanproračunskim korisnicima državnog proračuna</t>
  </si>
  <si>
    <t>Izdaci za dane zajmove, trgovačkim društvima i obrtnicima izvan javnog sektora</t>
  </si>
  <si>
    <t>Dani zajmovi tuzemnim trgovačkim društvima izvan javnog sektora</t>
  </si>
  <si>
    <t>5=4/2*100</t>
  </si>
  <si>
    <t>6=4/3*100</t>
  </si>
  <si>
    <t>BROJČANA OZNAKA I NAZIV</t>
  </si>
  <si>
    <t>4=3/2*100</t>
  </si>
  <si>
    <t>UKUPNI PRIHODI</t>
  </si>
  <si>
    <t>RASHODI  POSLOVANJA</t>
  </si>
  <si>
    <t>UKUPNI RASHODI</t>
  </si>
  <si>
    <t>RAZLIKA - VIŠAK / MANJAK</t>
  </si>
  <si>
    <t>PRIJENOS DEPOZITA IZ PRETHODNE GODINE</t>
  </si>
  <si>
    <t>PRIJENOS DEPOZITA U SLJEDEĆE RAZDOBLJE</t>
  </si>
  <si>
    <t>VIŠAK / MANJAK + NETO FINANCIRANJE</t>
  </si>
  <si>
    <t>IZVRŠENJE    2016.</t>
  </si>
  <si>
    <t xml:space="preserve">IZVRŠENJE FINANCIJSKOG PLANA
 FONDA ZA ZAŠTITU OKOLIŠA I ENERGETSKU UČINKOVITOST
 ZA 2017. GODINU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</si>
</sst>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58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9.85"/>
      <name val="Times New Roman"/>
      <family val="1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9.85"/>
      <name val="Times New Roman"/>
      <family val="1"/>
    </font>
    <font>
      <i/>
      <sz val="9.85"/>
      <name val="Times New Roman"/>
      <family val="1"/>
    </font>
    <font>
      <sz val="10"/>
      <color indexed="9"/>
      <name val="Times New Roman"/>
      <family val="1"/>
    </font>
    <font>
      <b/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9.85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</font>
    <font>
      <b/>
      <sz val="10"/>
      <color theme="1"/>
      <name val="Times New Roman"/>
      <family val="1"/>
      <charset val="238"/>
    </font>
    <font>
      <i/>
      <sz val="9.85"/>
      <color theme="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.85"/>
      <color indexed="8"/>
      <name val="Times New Roman"/>
      <family val="1"/>
      <charset val="238"/>
    </font>
    <font>
      <b/>
      <sz val="10"/>
      <name val="MS Sans Serif"/>
      <charset val="238"/>
    </font>
    <font>
      <sz val="10"/>
      <color theme="0"/>
      <name val="Times New Roman"/>
      <family val="1"/>
      <charset val="238"/>
    </font>
    <font>
      <sz val="10"/>
      <color theme="0"/>
      <name val="Times New Roman"/>
      <family val="1"/>
    </font>
    <font>
      <sz val="9.85"/>
      <color theme="0"/>
      <name val="Times New Roman"/>
      <family val="1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50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1" fillId="0" borderId="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2" fillId="0" borderId="0" xfId="0" quotePrefix="1" applyNumberFormat="1" applyFont="1" applyFill="1" applyBorder="1" applyAlignment="1" applyProtection="1">
      <alignment horizontal="left"/>
    </xf>
    <xf numFmtId="0" fontId="10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8" fillId="0" borderId="0" xfId="0" quotePrefix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" fillId="0" borderId="0" xfId="0" quotePrefix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/>
    <xf numFmtId="0" fontId="2" fillId="0" borderId="1" xfId="0" quotePrefix="1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wrapText="1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vertical="center"/>
    </xf>
    <xf numFmtId="0" fontId="4" fillId="0" borderId="0" xfId="0" quotePrefix="1" applyFont="1" applyBorder="1" applyAlignment="1">
      <alignment horizontal="left" vertical="center" wrapText="1"/>
    </xf>
    <xf numFmtId="3" fontId="2" fillId="0" borderId="0" xfId="0" quotePrefix="1" applyNumberFormat="1" applyFont="1" applyFill="1" applyBorder="1" applyAlignment="1" applyProtection="1">
      <alignment horizontal="left" wrapText="1"/>
    </xf>
    <xf numFmtId="0" fontId="23" fillId="2" borderId="0" xfId="0" applyNumberFormat="1" applyFont="1" applyFill="1" applyBorder="1" applyAlignment="1" applyProtection="1"/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left" vertical="center"/>
    </xf>
    <xf numFmtId="0" fontId="29" fillId="0" borderId="0" xfId="0" quotePrefix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quotePrefix="1" applyFont="1" applyFill="1" applyAlignment="1">
      <alignment horizontal="left" vertical="center"/>
    </xf>
    <xf numFmtId="0" fontId="29" fillId="0" borderId="0" xfId="0" quotePrefix="1" applyFont="1" applyFill="1" applyAlignment="1">
      <alignment horizontal="left" vertical="center"/>
    </xf>
    <xf numFmtId="0" fontId="29" fillId="0" borderId="4" xfId="0" applyFont="1" applyFill="1" applyBorder="1" applyAlignment="1">
      <alignment vertical="center"/>
    </xf>
    <xf numFmtId="0" fontId="29" fillId="0" borderId="4" xfId="0" quotePrefix="1" applyFont="1" applyFill="1" applyBorder="1" applyAlignment="1">
      <alignment horizontal="left" vertical="center"/>
    </xf>
    <xf numFmtId="0" fontId="30" fillId="0" borderId="0" xfId="0" quotePrefix="1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left" vertical="center"/>
    </xf>
    <xf numFmtId="0" fontId="37" fillId="0" borderId="0" xfId="0" quotePrefix="1" applyNumberFormat="1" applyFont="1" applyFill="1" applyBorder="1" applyAlignment="1" applyProtection="1">
      <alignment horizontal="left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 vertical="center"/>
    </xf>
    <xf numFmtId="4" fontId="28" fillId="0" borderId="3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 vertical="top"/>
    </xf>
    <xf numFmtId="0" fontId="30" fillId="0" borderId="0" xfId="0" quotePrefix="1" applyFont="1" applyBorder="1" applyAlignment="1">
      <alignment horizontal="left" vertical="top"/>
    </xf>
    <xf numFmtId="3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 wrapText="1"/>
    </xf>
    <xf numFmtId="3" fontId="15" fillId="0" borderId="0" xfId="0" applyNumberFormat="1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right" wrapText="1"/>
    </xf>
    <xf numFmtId="3" fontId="16" fillId="0" borderId="0" xfId="0" applyNumberFormat="1" applyFont="1" applyFill="1" applyBorder="1" applyAlignment="1" applyProtection="1">
      <alignment wrapText="1"/>
    </xf>
    <xf numFmtId="4" fontId="15" fillId="0" borderId="0" xfId="0" applyNumberFormat="1" applyFont="1" applyFill="1" applyBorder="1" applyAlignment="1" applyProtection="1">
      <alignment horizontal="right" wrapText="1"/>
    </xf>
    <xf numFmtId="4" fontId="16" fillId="0" borderId="0" xfId="0" applyNumberFormat="1" applyFont="1" applyFill="1" applyBorder="1" applyAlignment="1" applyProtection="1">
      <alignment horizontal="right" wrapText="1"/>
    </xf>
    <xf numFmtId="3" fontId="2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Border="1" applyAlignment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top"/>
    </xf>
    <xf numFmtId="0" fontId="30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0" fontId="29" fillId="0" borderId="0" xfId="0" quotePrefix="1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3" fillId="0" borderId="0" xfId="0" applyNumberFormat="1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top"/>
    </xf>
    <xf numFmtId="0" fontId="25" fillId="0" borderId="0" xfId="0" quotePrefix="1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4" fontId="2" fillId="0" borderId="0" xfId="0" applyNumberFormat="1" applyFont="1" applyFill="1" applyBorder="1" applyAlignment="1" applyProtection="1">
      <alignment horizontal="right"/>
    </xf>
    <xf numFmtId="3" fontId="28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horizontal="right"/>
    </xf>
    <xf numFmtId="0" fontId="30" fillId="0" borderId="0" xfId="0" applyFont="1" applyBorder="1" applyAlignment="1"/>
    <xf numFmtId="0" fontId="30" fillId="0" borderId="0" xfId="0" quotePrefix="1" applyFont="1" applyBorder="1" applyAlignment="1">
      <alignment horizontal="left"/>
    </xf>
    <xf numFmtId="0" fontId="30" fillId="0" borderId="0" xfId="0" applyFont="1" applyFill="1" applyBorder="1" applyAlignment="1"/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 applyProtection="1">
      <alignment horizontal="right"/>
    </xf>
    <xf numFmtId="4" fontId="28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horizontal="left"/>
    </xf>
    <xf numFmtId="3" fontId="24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0" fontId="35" fillId="0" borderId="0" xfId="0" quotePrefix="1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right"/>
    </xf>
    <xf numFmtId="3" fontId="43" fillId="0" borderId="0" xfId="0" applyNumberFormat="1" applyFont="1" applyFill="1" applyBorder="1" applyAlignment="1">
      <alignment horizontal="right" wrapText="1"/>
    </xf>
    <xf numFmtId="4" fontId="43" fillId="0" borderId="0" xfId="0" applyNumberFormat="1" applyFont="1" applyFill="1" applyBorder="1" applyAlignment="1">
      <alignment horizontal="right" wrapText="1"/>
    </xf>
    <xf numFmtId="0" fontId="35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horizontal="right"/>
    </xf>
    <xf numFmtId="0" fontId="27" fillId="0" borderId="0" xfId="0" quotePrefix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quotePrefix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left" wrapText="1"/>
    </xf>
    <xf numFmtId="3" fontId="23" fillId="0" borderId="0" xfId="0" quotePrefix="1" applyNumberFormat="1" applyFont="1" applyFill="1" applyBorder="1" applyAlignment="1" applyProtection="1">
      <alignment horizontal="left"/>
    </xf>
    <xf numFmtId="3" fontId="28" fillId="0" borderId="0" xfId="0" quotePrefix="1" applyNumberFormat="1" applyFont="1" applyFill="1" applyBorder="1" applyAlignment="1" applyProtection="1">
      <alignment horizontal="left"/>
    </xf>
    <xf numFmtId="3" fontId="2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3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</xf>
    <xf numFmtId="0" fontId="27" fillId="0" borderId="0" xfId="0" quotePrefix="1" applyFont="1" applyFill="1" applyBorder="1" applyAlignment="1">
      <alignment horizontal="left" wrapText="1"/>
    </xf>
    <xf numFmtId="3" fontId="29" fillId="0" borderId="0" xfId="0" applyNumberFormat="1" applyFont="1" applyFill="1" applyBorder="1" applyAlignment="1"/>
    <xf numFmtId="4" fontId="29" fillId="0" borderId="0" xfId="0" applyNumberFormat="1" applyFont="1" applyFill="1" applyBorder="1" applyAlignment="1">
      <alignment horizontal="right"/>
    </xf>
    <xf numFmtId="0" fontId="28" fillId="0" borderId="0" xfId="0" quotePrefix="1" applyNumberFormat="1" applyFont="1" applyFill="1" applyBorder="1" applyAlignment="1" applyProtection="1">
      <alignment horizontal="left"/>
    </xf>
    <xf numFmtId="0" fontId="30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>
      <alignment horizontal="right"/>
    </xf>
    <xf numFmtId="4" fontId="34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/>
    <xf numFmtId="0" fontId="30" fillId="0" borderId="0" xfId="0" applyFont="1" applyFill="1" applyAlignment="1"/>
    <xf numFmtId="2" fontId="24" fillId="0" borderId="0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wrapText="1"/>
    </xf>
    <xf numFmtId="0" fontId="41" fillId="0" borderId="0" xfId="0" applyFont="1" applyFill="1" applyAlignment="1"/>
    <xf numFmtId="0" fontId="40" fillId="0" borderId="0" xfId="0" applyNumberFormat="1" applyFont="1" applyFill="1" applyBorder="1" applyAlignment="1" applyProtection="1"/>
    <xf numFmtId="4" fontId="26" fillId="0" borderId="0" xfId="0" applyNumberFormat="1" applyFont="1" applyFill="1" applyBorder="1" applyAlignment="1" applyProtection="1"/>
    <xf numFmtId="0" fontId="27" fillId="0" borderId="0" xfId="0" applyFont="1" applyFill="1" applyAlignment="1"/>
    <xf numFmtId="0" fontId="31" fillId="0" borderId="0" xfId="0" applyFont="1" applyFill="1" applyAlignment="1"/>
    <xf numFmtId="0" fontId="32" fillId="0" borderId="0" xfId="0" applyFont="1" applyFill="1" applyAlignment="1"/>
    <xf numFmtId="0" fontId="31" fillId="0" borderId="0" xfId="0" quotePrefix="1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32" fillId="0" borderId="0" xfId="0" quotePrefix="1" applyFont="1" applyFill="1" applyAlignment="1">
      <alignment horizontal="left"/>
    </xf>
    <xf numFmtId="3" fontId="39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horizontal="left" vertical="top"/>
    </xf>
    <xf numFmtId="4" fontId="16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vertical="top"/>
    </xf>
    <xf numFmtId="4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top" wrapText="1"/>
    </xf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vertical="center" wrapText="1"/>
    </xf>
    <xf numFmtId="0" fontId="47" fillId="0" borderId="0" xfId="0" applyNumberFormat="1" applyFont="1" applyFill="1" applyBorder="1" applyAlignment="1" applyProtection="1">
      <alignment vertical="center"/>
    </xf>
    <xf numFmtId="3" fontId="47" fillId="0" borderId="0" xfId="0" applyNumberFormat="1" applyFont="1" applyFill="1" applyBorder="1" applyAlignment="1" applyProtection="1">
      <alignment vertical="center"/>
    </xf>
    <xf numFmtId="0" fontId="30" fillId="0" borderId="0" xfId="0" quotePrefix="1" applyFont="1" applyFill="1" applyBorder="1" applyAlignment="1">
      <alignment horizontal="left"/>
    </xf>
    <xf numFmtId="4" fontId="26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>
      <alignment vertical="center"/>
    </xf>
    <xf numFmtId="0" fontId="29" fillId="0" borderId="0" xfId="0" quotePrefix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4" fontId="2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3" fontId="24" fillId="0" borderId="0" xfId="0" applyNumberFormat="1" applyFont="1" applyFill="1" applyBorder="1" applyAlignment="1" applyProtection="1">
      <alignment vertical="center"/>
    </xf>
    <xf numFmtId="2" fontId="24" fillId="0" borderId="0" xfId="0" applyNumberFormat="1" applyFont="1" applyFill="1" applyBorder="1" applyAlignment="1" applyProtection="1">
      <alignment horizontal="right" vertical="center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3" fontId="25" fillId="0" borderId="0" xfId="0" quotePrefix="1" applyNumberFormat="1" applyFont="1" applyFill="1" applyBorder="1" applyAlignment="1" applyProtection="1">
      <alignment horizontal="left" vertical="top"/>
    </xf>
    <xf numFmtId="3" fontId="2" fillId="0" borderId="0" xfId="0" quotePrefix="1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0" fontId="48" fillId="0" borderId="0" xfId="0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3" fontId="24" fillId="0" borderId="0" xfId="0" applyNumberFormat="1" applyFont="1" applyFill="1" applyBorder="1" applyAlignment="1" applyProtection="1">
      <alignment vertical="top"/>
    </xf>
    <xf numFmtId="4" fontId="24" fillId="0" borderId="0" xfId="0" applyNumberFormat="1" applyFont="1" applyFill="1" applyBorder="1" applyAlignment="1" applyProtection="1">
      <alignment horizontal="right" vertical="top"/>
    </xf>
    <xf numFmtId="0" fontId="23" fillId="0" borderId="0" xfId="1" applyNumberFormat="1" applyFont="1" applyFill="1" applyBorder="1" applyAlignment="1" applyProtection="1"/>
    <xf numFmtId="3" fontId="15" fillId="0" borderId="0" xfId="1" applyNumberFormat="1" applyFont="1" applyFill="1" applyBorder="1" applyAlignment="1" applyProtection="1">
      <alignment wrapText="1"/>
    </xf>
    <xf numFmtId="0" fontId="27" fillId="0" borderId="0" xfId="0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 applyProtection="1">
      <alignment vertical="top"/>
    </xf>
    <xf numFmtId="4" fontId="28" fillId="0" borderId="0" xfId="0" applyNumberFormat="1" applyFont="1" applyFill="1" applyBorder="1" applyAlignment="1" applyProtection="1">
      <alignment horizontal="right" vertical="top"/>
    </xf>
    <xf numFmtId="0" fontId="50" fillId="0" borderId="0" xfId="0" applyFont="1" applyBorder="1" applyAlignment="1">
      <alignment horizontal="left" vertical="top"/>
    </xf>
    <xf numFmtId="3" fontId="25" fillId="0" borderId="0" xfId="0" applyNumberFormat="1" applyFont="1" applyFill="1" applyBorder="1" applyAlignment="1" applyProtection="1">
      <alignment horizontal="center"/>
    </xf>
    <xf numFmtId="0" fontId="29" fillId="0" borderId="0" xfId="0" quotePrefix="1" applyFont="1" applyFill="1" applyBorder="1" applyAlignment="1">
      <alignment horizontal="left" wrapText="1"/>
    </xf>
    <xf numFmtId="0" fontId="24" fillId="0" borderId="0" xfId="0" quotePrefix="1" applyNumberFormat="1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0" fontId="30" fillId="0" borderId="0" xfId="0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 applyProtection="1">
      <alignment horizontal="left" vertical="top"/>
    </xf>
    <xf numFmtId="3" fontId="23" fillId="0" borderId="0" xfId="0" applyNumberFormat="1" applyFont="1" applyFill="1" applyBorder="1" applyAlignment="1" applyProtection="1">
      <alignment horizontal="left"/>
    </xf>
    <xf numFmtId="4" fontId="24" fillId="0" borderId="0" xfId="0" applyNumberFormat="1" applyFont="1" applyFill="1" applyBorder="1" applyAlignment="1" applyProtection="1">
      <alignment horizontal="right" vertical="center"/>
    </xf>
    <xf numFmtId="4" fontId="24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24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>
      <alignment wrapText="1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wrapText="1"/>
    </xf>
    <xf numFmtId="4" fontId="51" fillId="0" borderId="0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3" fontId="52" fillId="0" borderId="0" xfId="0" applyNumberFormat="1" applyFont="1" applyFill="1" applyBorder="1" applyAlignment="1" applyProtection="1">
      <alignment wrapText="1"/>
    </xf>
    <xf numFmtId="3" fontId="5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3" fontId="53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>
      <alignment vertical="top"/>
    </xf>
    <xf numFmtId="3" fontId="52" fillId="0" borderId="0" xfId="0" applyNumberFormat="1" applyFont="1" applyFill="1" applyBorder="1" applyAlignment="1" applyProtection="1">
      <alignment horizontal="right"/>
    </xf>
    <xf numFmtId="3" fontId="54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/>
    <xf numFmtId="3" fontId="24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>
      <alignment vertical="center" wrapText="1"/>
    </xf>
    <xf numFmtId="3" fontId="25" fillId="0" borderId="0" xfId="0" applyNumberFormat="1" applyFont="1" applyFill="1" applyBorder="1" applyAlignment="1" applyProtection="1">
      <alignment vertical="top"/>
    </xf>
    <xf numFmtId="3" fontId="34" fillId="0" borderId="0" xfId="0" applyNumberFormat="1" applyFont="1" applyFill="1" applyBorder="1" applyAlignment="1" applyProtection="1"/>
    <xf numFmtId="0" fontId="55" fillId="0" borderId="6" xfId="0" applyNumberFormat="1" applyFont="1" applyFill="1" applyBorder="1" applyAlignment="1" applyProtection="1">
      <alignment horizontal="center" vertical="center"/>
    </xf>
    <xf numFmtId="3" fontId="55" fillId="0" borderId="3" xfId="0" applyNumberFormat="1" applyFont="1" applyFill="1" applyBorder="1" applyAlignment="1">
      <alignment horizontal="center" vertical="center" wrapText="1"/>
    </xf>
    <xf numFmtId="4" fontId="5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 applyProtection="1"/>
    <xf numFmtId="3" fontId="2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3" fontId="55" fillId="0" borderId="1" xfId="0" applyNumberFormat="1" applyFont="1" applyFill="1" applyBorder="1" applyAlignment="1" applyProtection="1">
      <alignment horizontal="center" vertical="center"/>
    </xf>
    <xf numFmtId="3" fontId="55" fillId="0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 applyProtection="1">
      <alignment horizontal="right" wrapText="1"/>
    </xf>
    <xf numFmtId="4" fontId="52" fillId="0" borderId="0" xfId="0" applyNumberFormat="1" applyFont="1" applyFill="1" applyBorder="1" applyAlignment="1" applyProtection="1">
      <alignment horizontal="right"/>
    </xf>
    <xf numFmtId="4" fontId="2" fillId="0" borderId="1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 applyProtection="1">
      <alignment horizontal="right"/>
    </xf>
    <xf numFmtId="4" fontId="52" fillId="0" borderId="0" xfId="0" applyNumberFormat="1" applyFont="1" applyFill="1" applyBorder="1" applyAlignment="1" applyProtection="1">
      <alignment horizontal="right" vertical="top"/>
    </xf>
    <xf numFmtId="4" fontId="53" fillId="0" borderId="0" xfId="0" applyNumberFormat="1" applyFont="1" applyFill="1" applyBorder="1" applyAlignment="1" applyProtection="1">
      <alignment horizontal="right" vertical="top"/>
    </xf>
    <xf numFmtId="4" fontId="54" fillId="0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center"/>
    </xf>
    <xf numFmtId="3" fontId="19" fillId="0" borderId="3" xfId="0" applyNumberFormat="1" applyFont="1" applyFill="1" applyBorder="1" applyAlignment="1" applyProtection="1">
      <alignment horizontal="right" vertical="center"/>
    </xf>
    <xf numFmtId="4" fontId="19" fillId="0" borderId="3" xfId="0" applyNumberFormat="1" applyFont="1" applyFill="1" applyBorder="1" applyAlignment="1" applyProtection="1">
      <alignment horizontal="right" vertical="center"/>
    </xf>
    <xf numFmtId="3" fontId="19" fillId="0" borderId="3" xfId="0" applyNumberFormat="1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8" fillId="0" borderId="1" xfId="0" quotePrefix="1" applyFont="1" applyBorder="1" applyAlignment="1">
      <alignment horizontal="left" vertical="center"/>
    </xf>
    <xf numFmtId="0" fontId="22" fillId="0" borderId="1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horizontal="right" vertical="center"/>
    </xf>
    <xf numFmtId="164" fontId="20" fillId="0" borderId="0" xfId="0" applyNumberFormat="1" applyFont="1" applyFill="1" applyAlignment="1">
      <alignment horizontal="center" vertical="center" wrapText="1"/>
    </xf>
    <xf numFmtId="0" fontId="57" fillId="0" borderId="3" xfId="0" quotePrefix="1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/>
    </xf>
    <xf numFmtId="0" fontId="8" fillId="0" borderId="3" xfId="0" applyFont="1" applyBorder="1" applyAlignment="1">
      <alignment horizontal="left" vertical="center"/>
    </xf>
    <xf numFmtId="0" fontId="55" fillId="0" borderId="2" xfId="0" applyNumberFormat="1" applyFont="1" applyFill="1" applyBorder="1" applyAlignment="1" applyProtection="1">
      <alignment horizontal="center" vertical="center"/>
    </xf>
    <xf numFmtId="0" fontId="55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164" fontId="2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5" xfId="0" quotePrefix="1" applyNumberFormat="1" applyFont="1" applyFill="1" applyBorder="1" applyAlignment="1" applyProtection="1">
      <alignment horizontal="left" wrapText="1"/>
    </xf>
    <xf numFmtId="0" fontId="12" fillId="0" borderId="5" xfId="0" applyNumberFormat="1" applyFont="1" applyFill="1" applyBorder="1" applyAlignment="1" applyProtection="1">
      <alignment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/>
    </xf>
    <xf numFmtId="0" fontId="55" fillId="0" borderId="3" xfId="0" applyNumberFormat="1" applyFont="1" applyFill="1" applyBorder="1" applyAlignment="1" applyProtection="1">
      <alignment horizontal="center" vertical="center"/>
    </xf>
    <xf numFmtId="0" fontId="55" fillId="0" borderId="6" xfId="0" applyNumberFormat="1" applyFont="1" applyFill="1" applyBorder="1" applyAlignment="1" applyProtection="1">
      <alignment horizontal="center" vertical="center" wrapText="1"/>
    </xf>
    <xf numFmtId="0" fontId="55" fillId="0" borderId="3" xfId="0" applyNumberFormat="1" applyFont="1" applyFill="1" applyBorder="1" applyAlignment="1" applyProtection="1">
      <alignment horizontal="center" vertical="center" wrapText="1"/>
    </xf>
    <xf numFmtId="0" fontId="55" fillId="0" borderId="2" xfId="0" applyNumberFormat="1" applyFont="1" applyFill="1" applyBorder="1" applyAlignment="1" applyProtection="1">
      <alignment horizontal="center" vertical="center" wrapText="1"/>
    </xf>
    <xf numFmtId="0" fontId="11" fillId="0" borderId="5" xfId="0" quotePrefix="1" applyNumberFormat="1" applyFont="1" applyFill="1" applyBorder="1" applyAlignment="1" applyProtection="1">
      <alignment horizontal="center" vertical="center"/>
    </xf>
    <xf numFmtId="0" fontId="5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8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</cellXfs>
  <cellStyles count="2">
    <cellStyle name="Normalno" xfId="0" builtinId="0"/>
    <cellStyle name="Obično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topLeftCell="A12" zoomScaleNormal="100" workbookViewId="0">
      <selection activeCell="D22" sqref="D22"/>
    </sheetView>
  </sheetViews>
  <sheetFormatPr defaultColWidth="11.42578125" defaultRowHeight="12.75" x14ac:dyDescent="0.2"/>
  <cols>
    <col min="1" max="1" width="4.28515625" style="3" customWidth="1"/>
    <col min="2" max="2" width="46.5703125" style="3" customWidth="1"/>
    <col min="3" max="3" width="14.85546875" customWidth="1"/>
    <col min="4" max="4" width="14.28515625" bestFit="1" customWidth="1"/>
    <col min="5" max="5" width="14" style="264" customWidth="1"/>
    <col min="6" max="6" width="8" style="264" customWidth="1"/>
    <col min="7" max="7" width="8" customWidth="1"/>
    <col min="8" max="8" width="12" bestFit="1" customWidth="1"/>
    <col min="9" max="9" width="18.85546875" bestFit="1" customWidth="1"/>
  </cols>
  <sheetData>
    <row r="1" spans="1:9" ht="12.75" hidden="1" customHeight="1" x14ac:dyDescent="0.2">
      <c r="A1" s="333" t="s">
        <v>2</v>
      </c>
      <c r="B1" s="334"/>
      <c r="C1" s="270"/>
    </row>
    <row r="2" spans="1:9" ht="27.75" hidden="1" customHeight="1" x14ac:dyDescent="0.2">
      <c r="A2" s="334"/>
      <c r="B2" s="334"/>
      <c r="C2" s="270"/>
    </row>
    <row r="3" spans="1:9" ht="27.75" customHeight="1" x14ac:dyDescent="0.2">
      <c r="A3" s="335" t="s">
        <v>279</v>
      </c>
      <c r="B3" s="335"/>
      <c r="C3" s="335"/>
      <c r="D3" s="335"/>
      <c r="E3" s="335"/>
      <c r="F3" s="335"/>
      <c r="G3" s="335"/>
      <c r="H3" s="255"/>
      <c r="I3" s="255"/>
    </row>
    <row r="4" spans="1:9" ht="29.25" customHeight="1" x14ac:dyDescent="0.2">
      <c r="A4" s="335"/>
      <c r="B4" s="335"/>
      <c r="C4" s="335"/>
      <c r="D4" s="335"/>
      <c r="E4" s="335"/>
      <c r="F4" s="335"/>
      <c r="G4" s="335"/>
      <c r="H4" s="255"/>
      <c r="I4" s="255"/>
    </row>
    <row r="5" spans="1:9" ht="15.75" customHeight="1" x14ac:dyDescent="0.2">
      <c r="A5" s="324"/>
      <c r="B5" s="324"/>
      <c r="C5" s="324"/>
      <c r="D5" s="324"/>
      <c r="E5" s="324"/>
      <c r="F5" s="324"/>
      <c r="G5" s="324"/>
      <c r="H5" s="255"/>
      <c r="I5" s="255"/>
    </row>
    <row r="6" spans="1:9" s="25" customFormat="1" ht="21" customHeight="1" x14ac:dyDescent="0.25">
      <c r="A6" s="336" t="s">
        <v>69</v>
      </c>
      <c r="B6" s="336"/>
      <c r="C6" s="336"/>
      <c r="D6" s="336"/>
      <c r="E6" s="336"/>
      <c r="F6" s="336"/>
      <c r="G6" s="336"/>
    </row>
    <row r="7" spans="1:9" s="3" customFormat="1" ht="18.75" customHeight="1" x14ac:dyDescent="0.2">
      <c r="A7" s="336" t="s">
        <v>4</v>
      </c>
      <c r="B7" s="336"/>
      <c r="C7" s="336"/>
      <c r="D7" s="336"/>
      <c r="E7" s="336"/>
      <c r="F7" s="336"/>
      <c r="G7" s="336"/>
    </row>
    <row r="8" spans="1:9" s="3" customFormat="1" ht="12.75" customHeight="1" x14ac:dyDescent="0.35">
      <c r="A8" s="24"/>
      <c r="B8" s="23"/>
      <c r="C8" s="23"/>
      <c r="E8" s="256"/>
      <c r="F8" s="256"/>
    </row>
    <row r="9" spans="1:9" s="3" customFormat="1" ht="27.75" customHeight="1" x14ac:dyDescent="0.2">
      <c r="A9" s="330" t="s">
        <v>269</v>
      </c>
      <c r="B9" s="331"/>
      <c r="C9" s="67" t="s">
        <v>278</v>
      </c>
      <c r="D9" s="67" t="s">
        <v>261</v>
      </c>
      <c r="E9" s="67" t="s">
        <v>259</v>
      </c>
      <c r="F9" s="69" t="s">
        <v>247</v>
      </c>
      <c r="G9" s="69" t="s">
        <v>247</v>
      </c>
      <c r="H9" s="4"/>
    </row>
    <row r="10" spans="1:9" s="3" customFormat="1" ht="12.6" customHeight="1" x14ac:dyDescent="0.2">
      <c r="A10" s="328">
        <v>1</v>
      </c>
      <c r="B10" s="329"/>
      <c r="C10" s="291">
        <v>2</v>
      </c>
      <c r="D10" s="292">
        <v>3</v>
      </c>
      <c r="E10" s="292">
        <v>4</v>
      </c>
      <c r="F10" s="292" t="s">
        <v>267</v>
      </c>
      <c r="G10" s="293" t="s">
        <v>268</v>
      </c>
      <c r="H10" s="4"/>
    </row>
    <row r="11" spans="1:9" s="3" customFormat="1" ht="22.5" customHeight="1" x14ac:dyDescent="0.2">
      <c r="A11" s="307">
        <v>6</v>
      </c>
      <c r="B11" s="307" t="s">
        <v>29</v>
      </c>
      <c r="C11" s="308">
        <f>prihodi!D5</f>
        <v>1260381207.1400001</v>
      </c>
      <c r="D11" s="308">
        <f>prihodi!E5</f>
        <v>1194611800</v>
      </c>
      <c r="E11" s="308">
        <f>prihodi!F5</f>
        <v>1241007742.9199998</v>
      </c>
      <c r="F11" s="309">
        <f t="shared" ref="F11:F17" si="0">E11/C11*100</f>
        <v>98.462888520532474</v>
      </c>
      <c r="G11" s="309">
        <f>E11/D11*100</f>
        <v>103.88376733931473</v>
      </c>
      <c r="H11" s="75"/>
    </row>
    <row r="12" spans="1:9" s="3" customFormat="1" ht="31.5" x14ac:dyDescent="0.2">
      <c r="A12" s="307">
        <v>7</v>
      </c>
      <c r="B12" s="325" t="s">
        <v>224</v>
      </c>
      <c r="C12" s="310">
        <f>prihodi!D45</f>
        <v>135153.20000000001</v>
      </c>
      <c r="D12" s="310">
        <f>prihodi!E45</f>
        <v>31000</v>
      </c>
      <c r="E12" s="310">
        <f>prihodi!F45</f>
        <v>31320.36</v>
      </c>
      <c r="F12" s="309">
        <f t="shared" si="0"/>
        <v>23.1739685038904</v>
      </c>
      <c r="G12" s="309">
        <f t="shared" ref="G12:G15" si="1">E12/D12*100</f>
        <v>101.03341935483871</v>
      </c>
    </row>
    <row r="13" spans="1:9" s="3" customFormat="1" ht="22.5" customHeight="1" x14ac:dyDescent="0.2">
      <c r="A13" s="307"/>
      <c r="B13" s="326" t="s">
        <v>271</v>
      </c>
      <c r="C13" s="310">
        <f>C11+C12</f>
        <v>1260516360.3400002</v>
      </c>
      <c r="D13" s="310">
        <f t="shared" ref="D13:E13" si="2">D11+D12</f>
        <v>1194642800</v>
      </c>
      <c r="E13" s="310">
        <f t="shared" si="2"/>
        <v>1241039063.2799997</v>
      </c>
      <c r="F13" s="309">
        <f t="shared" si="0"/>
        <v>98.454816004550167</v>
      </c>
      <c r="G13" s="309">
        <f t="shared" ref="G13" si="3">E13/D13*100</f>
        <v>103.88369337512432</v>
      </c>
    </row>
    <row r="14" spans="1:9" s="3" customFormat="1" ht="22.5" customHeight="1" x14ac:dyDescent="0.2">
      <c r="A14" s="307">
        <v>3</v>
      </c>
      <c r="B14" s="327" t="s">
        <v>272</v>
      </c>
      <c r="C14" s="310">
        <f>'rashodi-opći dio'!D4</f>
        <v>1829637219.2399998</v>
      </c>
      <c r="D14" s="310">
        <f>'rashodi-opći dio'!E4</f>
        <v>1187922500</v>
      </c>
      <c r="E14" s="310">
        <f>'rashodi-opći dio'!F4</f>
        <v>1108817947.5300002</v>
      </c>
      <c r="F14" s="309">
        <f t="shared" si="0"/>
        <v>60.603158695612038</v>
      </c>
      <c r="G14" s="309">
        <f t="shared" si="1"/>
        <v>93.340933228388238</v>
      </c>
    </row>
    <row r="15" spans="1:9" s="3" customFormat="1" ht="31.5" x14ac:dyDescent="0.2">
      <c r="A15" s="307">
        <v>4</v>
      </c>
      <c r="B15" s="325" t="s">
        <v>58</v>
      </c>
      <c r="C15" s="310">
        <f>'rashodi-opći dio'!D79</f>
        <v>44168468.700000003</v>
      </c>
      <c r="D15" s="310">
        <f>'rashodi-opći dio'!E79</f>
        <v>9037500</v>
      </c>
      <c r="E15" s="310">
        <f>'rashodi-opći dio'!F79</f>
        <v>2645215.67</v>
      </c>
      <c r="F15" s="309">
        <f t="shared" si="0"/>
        <v>5.9889232021303922</v>
      </c>
      <c r="G15" s="309">
        <f t="shared" si="1"/>
        <v>29.26932968188105</v>
      </c>
    </row>
    <row r="16" spans="1:9" s="3" customFormat="1" ht="22.5" customHeight="1" x14ac:dyDescent="0.2">
      <c r="A16" s="307"/>
      <c r="B16" s="311" t="s">
        <v>273</v>
      </c>
      <c r="C16" s="310">
        <f>C14+C15</f>
        <v>1873805687.9399998</v>
      </c>
      <c r="D16" s="310">
        <f t="shared" ref="D16:E16" si="4">D14+D15</f>
        <v>1196960000</v>
      </c>
      <c r="E16" s="310">
        <f t="shared" si="4"/>
        <v>1111463163.2000003</v>
      </c>
      <c r="F16" s="309">
        <f t="shared" si="0"/>
        <v>59.315817555336068</v>
      </c>
      <c r="G16" s="309">
        <f t="shared" ref="G16" si="5">E16/D16*100</f>
        <v>92.857168426680943</v>
      </c>
    </row>
    <row r="17" spans="1:9" s="3" customFormat="1" ht="22.5" customHeight="1" x14ac:dyDescent="0.2">
      <c r="A17" s="307"/>
      <c r="B17" s="307" t="s">
        <v>274</v>
      </c>
      <c r="C17" s="310">
        <f>C11+C12-C14-C15</f>
        <v>-613289327.59999967</v>
      </c>
      <c r="D17" s="310">
        <f t="shared" ref="D17:E17" si="6">D11+D12-D14-D15</f>
        <v>-2317200</v>
      </c>
      <c r="E17" s="310">
        <f t="shared" si="6"/>
        <v>129575900.07999952</v>
      </c>
      <c r="F17" s="309">
        <f t="shared" si="0"/>
        <v>-21.128021351206634</v>
      </c>
      <c r="G17" s="312" t="s">
        <v>167</v>
      </c>
    </row>
    <row r="18" spans="1:9" s="3" customFormat="1" ht="12.75" customHeight="1" x14ac:dyDescent="0.2">
      <c r="A18" s="10"/>
      <c r="B18" s="32"/>
      <c r="C18" s="32"/>
      <c r="E18" s="256"/>
      <c r="F18" s="256"/>
    </row>
    <row r="19" spans="1:9" s="21" customFormat="1" ht="22.15" customHeight="1" x14ac:dyDescent="0.3">
      <c r="A19" s="332" t="s">
        <v>248</v>
      </c>
      <c r="B19" s="332"/>
      <c r="C19" s="332"/>
      <c r="D19" s="332"/>
      <c r="E19" s="332"/>
      <c r="F19" s="332"/>
      <c r="G19" s="332"/>
      <c r="I19" s="257"/>
    </row>
    <row r="20" spans="1:9" s="21" customFormat="1" ht="12.75" customHeight="1" x14ac:dyDescent="0.3">
      <c r="A20" s="33"/>
      <c r="B20" s="34"/>
      <c r="C20" s="34"/>
      <c r="E20" s="257"/>
      <c r="F20" s="257"/>
    </row>
    <row r="21" spans="1:9" s="21" customFormat="1" ht="27.75" customHeight="1" x14ac:dyDescent="0.3">
      <c r="A21" s="330" t="s">
        <v>269</v>
      </c>
      <c r="B21" s="331"/>
      <c r="C21" s="67" t="s">
        <v>260</v>
      </c>
      <c r="D21" s="67" t="s">
        <v>261</v>
      </c>
      <c r="E21" s="67" t="s">
        <v>259</v>
      </c>
      <c r="F21" s="69" t="s">
        <v>247</v>
      </c>
      <c r="G21" s="69" t="s">
        <v>247</v>
      </c>
      <c r="I21" s="257"/>
    </row>
    <row r="22" spans="1:9" s="21" customFormat="1" ht="12.6" customHeight="1" x14ac:dyDescent="0.3">
      <c r="A22" s="328">
        <v>1</v>
      </c>
      <c r="B22" s="329"/>
      <c r="C22" s="291">
        <v>2</v>
      </c>
      <c r="D22" s="292">
        <v>3</v>
      </c>
      <c r="E22" s="292">
        <v>4</v>
      </c>
      <c r="F22" s="292" t="s">
        <v>267</v>
      </c>
      <c r="G22" s="293" t="s">
        <v>268</v>
      </c>
    </row>
    <row r="23" spans="1:9" s="21" customFormat="1" ht="31.15" customHeight="1" x14ac:dyDescent="0.3">
      <c r="A23" s="307">
        <v>8</v>
      </c>
      <c r="B23" s="313" t="s">
        <v>27</v>
      </c>
      <c r="C23" s="308">
        <f>'račun financiranja'!D5</f>
        <v>328491741.27000004</v>
      </c>
      <c r="D23" s="308">
        <f>'račun financiranja'!E5</f>
        <v>426084000</v>
      </c>
      <c r="E23" s="308">
        <f>'račun financiranja'!F5</f>
        <v>427640596.39999998</v>
      </c>
      <c r="F23" s="309">
        <f>E23/C23*100</f>
        <v>130.18305871151435</v>
      </c>
      <c r="G23" s="309">
        <f>E23/D23*100</f>
        <v>100.3653261798143</v>
      </c>
    </row>
    <row r="24" spans="1:9" s="21" customFormat="1" ht="31.15" customHeight="1" x14ac:dyDescent="0.3">
      <c r="A24" s="307">
        <v>5</v>
      </c>
      <c r="B24" s="313" t="s">
        <v>28</v>
      </c>
      <c r="C24" s="310">
        <f>'račun financiranja'!D18</f>
        <v>2338463.1199999996</v>
      </c>
      <c r="D24" s="310">
        <f>'račun financiranja'!E18</f>
        <v>345942372.69999999</v>
      </c>
      <c r="E24" s="310">
        <f>'račun financiranja'!F18</f>
        <v>317084282.05000001</v>
      </c>
      <c r="F24" s="312" t="s">
        <v>167</v>
      </c>
      <c r="G24" s="309">
        <f>E24/D24*100</f>
        <v>91.658122008943494</v>
      </c>
      <c r="I24" s="257"/>
    </row>
    <row r="25" spans="1:9" s="21" customFormat="1" ht="31.15" customHeight="1" x14ac:dyDescent="0.3">
      <c r="A25" s="314"/>
      <c r="B25" s="315" t="s">
        <v>275</v>
      </c>
      <c r="C25" s="316">
        <v>247969522.15000001</v>
      </c>
      <c r="D25" s="310">
        <v>-39166527.299999997</v>
      </c>
      <c r="E25" s="310">
        <v>-39166527.299999997</v>
      </c>
      <c r="F25" s="309">
        <f t="shared" ref="F25:F27" si="7">E25/C25*100</f>
        <v>-15.794895663148335</v>
      </c>
      <c r="G25" s="309">
        <f>E25/D25*100</f>
        <v>100</v>
      </c>
      <c r="I25" s="257"/>
    </row>
    <row r="26" spans="1:9" s="21" customFormat="1" ht="31.15" customHeight="1" x14ac:dyDescent="0.3">
      <c r="A26" s="314"/>
      <c r="B26" s="315" t="s">
        <v>276</v>
      </c>
      <c r="C26" s="316">
        <f>-(C23-C24+C25+C17)</f>
        <v>39166527.299999595</v>
      </c>
      <c r="D26" s="316">
        <f>-(D23-D24+D25+D17)</f>
        <v>-38657900.000000015</v>
      </c>
      <c r="E26" s="316">
        <f>-(E23-E24+E25+E17)</f>
        <v>-200965687.12999949</v>
      </c>
      <c r="F26" s="309">
        <f t="shared" si="7"/>
        <v>-513.10570781699494</v>
      </c>
      <c r="G26" s="309">
        <f>E26/D26*100</f>
        <v>519.85671009030341</v>
      </c>
    </row>
    <row r="27" spans="1:9" s="21" customFormat="1" ht="22.5" customHeight="1" x14ac:dyDescent="0.3">
      <c r="A27" s="307"/>
      <c r="B27" s="307" t="s">
        <v>60</v>
      </c>
      <c r="C27" s="310">
        <f>C23-C24+C25+C26</f>
        <v>613289327.59999967</v>
      </c>
      <c r="D27" s="310">
        <f t="shared" ref="D27:E27" si="8">D23-D24+D25+D26</f>
        <v>2317200</v>
      </c>
      <c r="E27" s="310">
        <f t="shared" si="8"/>
        <v>-129575900.07999952</v>
      </c>
      <c r="F27" s="309">
        <f t="shared" si="7"/>
        <v>-21.128021351206634</v>
      </c>
      <c r="G27" s="312" t="s">
        <v>167</v>
      </c>
    </row>
    <row r="28" spans="1:9" s="21" customFormat="1" ht="22.5" customHeight="1" x14ac:dyDescent="0.3">
      <c r="A28" s="317"/>
      <c r="B28" s="318"/>
      <c r="C28" s="319"/>
      <c r="D28" s="320"/>
      <c r="E28" s="321"/>
      <c r="F28" s="322"/>
      <c r="G28" s="320"/>
    </row>
    <row r="29" spans="1:9" s="21" customFormat="1" ht="22.5" customHeight="1" x14ac:dyDescent="0.3">
      <c r="A29" s="307"/>
      <c r="B29" s="307" t="s">
        <v>277</v>
      </c>
      <c r="C29" s="323">
        <f>C17+C27</f>
        <v>0</v>
      </c>
      <c r="D29" s="323">
        <f t="shared" ref="D29:E29" si="9">D17+D27</f>
        <v>0</v>
      </c>
      <c r="E29" s="323">
        <f t="shared" si="9"/>
        <v>0</v>
      </c>
      <c r="F29" s="312" t="s">
        <v>167</v>
      </c>
      <c r="G29" s="312" t="s">
        <v>167</v>
      </c>
    </row>
    <row r="30" spans="1:9" s="21" customFormat="1" ht="18" customHeight="1" x14ac:dyDescent="0.35">
      <c r="A30" s="22"/>
      <c r="B30" s="23"/>
      <c r="C30" s="23"/>
      <c r="E30" s="257"/>
      <c r="F30" s="257"/>
    </row>
    <row r="31" spans="1:9" s="3" customFormat="1" x14ac:dyDescent="0.2">
      <c r="E31" s="256"/>
      <c r="F31" s="256"/>
    </row>
    <row r="32" spans="1:9" s="3" customFormat="1" x14ac:dyDescent="0.2">
      <c r="C32" s="256"/>
      <c r="E32" s="256"/>
      <c r="F32" s="256"/>
    </row>
    <row r="33" spans="5:6" s="3" customFormat="1" x14ac:dyDescent="0.2">
      <c r="E33" s="256"/>
      <c r="F33" s="256"/>
    </row>
    <row r="34" spans="5:6" s="3" customFormat="1" x14ac:dyDescent="0.2">
      <c r="E34" s="256"/>
      <c r="F34" s="256"/>
    </row>
    <row r="35" spans="5:6" s="3" customFormat="1" x14ac:dyDescent="0.2">
      <c r="E35" s="256"/>
      <c r="F35" s="256"/>
    </row>
    <row r="36" spans="5:6" s="3" customFormat="1" x14ac:dyDescent="0.2">
      <c r="E36" s="256"/>
      <c r="F36" s="256"/>
    </row>
    <row r="37" spans="5:6" s="3" customFormat="1" x14ac:dyDescent="0.2">
      <c r="E37" s="256"/>
      <c r="F37" s="256"/>
    </row>
    <row r="38" spans="5:6" s="3" customFormat="1" x14ac:dyDescent="0.2">
      <c r="E38" s="256"/>
      <c r="F38" s="256"/>
    </row>
    <row r="39" spans="5:6" s="3" customFormat="1" x14ac:dyDescent="0.2">
      <c r="E39" s="256"/>
      <c r="F39" s="256"/>
    </row>
    <row r="40" spans="5:6" s="3" customFormat="1" x14ac:dyDescent="0.2">
      <c r="E40" s="256"/>
      <c r="F40" s="256"/>
    </row>
    <row r="41" spans="5:6" s="3" customFormat="1" x14ac:dyDescent="0.2">
      <c r="E41" s="256"/>
      <c r="F41" s="256"/>
    </row>
    <row r="42" spans="5:6" s="3" customFormat="1" x14ac:dyDescent="0.2">
      <c r="E42" s="256"/>
      <c r="F42" s="256"/>
    </row>
    <row r="43" spans="5:6" s="3" customFormat="1" x14ac:dyDescent="0.2">
      <c r="E43" s="256"/>
      <c r="F43" s="256"/>
    </row>
    <row r="44" spans="5:6" s="3" customFormat="1" x14ac:dyDescent="0.2">
      <c r="E44" s="256"/>
      <c r="F44" s="256"/>
    </row>
    <row r="45" spans="5:6" s="3" customFormat="1" x14ac:dyDescent="0.2">
      <c r="E45" s="256"/>
      <c r="F45" s="256"/>
    </row>
    <row r="46" spans="5:6" s="3" customFormat="1" x14ac:dyDescent="0.2">
      <c r="E46" s="256"/>
      <c r="F46" s="256"/>
    </row>
    <row r="47" spans="5:6" s="3" customFormat="1" x14ac:dyDescent="0.2">
      <c r="E47" s="256"/>
      <c r="F47" s="256"/>
    </row>
    <row r="48" spans="5:6" s="3" customFormat="1" x14ac:dyDescent="0.2">
      <c r="E48" s="256"/>
      <c r="F48" s="256"/>
    </row>
    <row r="49" spans="5:6" s="3" customFormat="1" x14ac:dyDescent="0.2">
      <c r="E49" s="256"/>
      <c r="F49" s="256"/>
    </row>
    <row r="50" spans="5:6" s="3" customFormat="1" x14ac:dyDescent="0.2">
      <c r="E50" s="256"/>
      <c r="F50" s="256"/>
    </row>
    <row r="51" spans="5:6" s="3" customFormat="1" x14ac:dyDescent="0.2">
      <c r="E51" s="256"/>
      <c r="F51" s="256"/>
    </row>
    <row r="52" spans="5:6" s="3" customFormat="1" x14ac:dyDescent="0.2">
      <c r="E52" s="256"/>
      <c r="F52" s="256"/>
    </row>
    <row r="53" spans="5:6" s="3" customFormat="1" x14ac:dyDescent="0.2">
      <c r="E53" s="256"/>
      <c r="F53" s="256"/>
    </row>
    <row r="54" spans="5:6" s="3" customFormat="1" x14ac:dyDescent="0.2">
      <c r="E54" s="256"/>
      <c r="F54" s="256"/>
    </row>
    <row r="55" spans="5:6" s="3" customFormat="1" x14ac:dyDescent="0.2">
      <c r="E55" s="256"/>
      <c r="F55" s="256"/>
    </row>
    <row r="56" spans="5:6" s="3" customFormat="1" x14ac:dyDescent="0.2">
      <c r="E56" s="256"/>
      <c r="F56" s="256"/>
    </row>
    <row r="57" spans="5:6" s="3" customFormat="1" x14ac:dyDescent="0.2">
      <c r="E57" s="256"/>
      <c r="F57" s="256"/>
    </row>
    <row r="58" spans="5:6" s="3" customFormat="1" x14ac:dyDescent="0.2">
      <c r="E58" s="256"/>
      <c r="F58" s="256"/>
    </row>
    <row r="59" spans="5:6" s="3" customFormat="1" x14ac:dyDescent="0.2">
      <c r="E59" s="256"/>
      <c r="F59" s="256"/>
    </row>
    <row r="60" spans="5:6" s="3" customFormat="1" x14ac:dyDescent="0.2">
      <c r="E60" s="256"/>
      <c r="F60" s="256"/>
    </row>
    <row r="61" spans="5:6" s="3" customFormat="1" x14ac:dyDescent="0.2">
      <c r="E61" s="256"/>
      <c r="F61" s="256"/>
    </row>
    <row r="62" spans="5:6" s="3" customFormat="1" x14ac:dyDescent="0.2">
      <c r="E62" s="256"/>
      <c r="F62" s="256"/>
    </row>
    <row r="63" spans="5:6" s="3" customFormat="1" x14ac:dyDescent="0.2">
      <c r="E63" s="256"/>
      <c r="F63" s="256"/>
    </row>
    <row r="64" spans="5:6" s="3" customFormat="1" x14ac:dyDescent="0.2">
      <c r="E64" s="256"/>
      <c r="F64" s="256"/>
    </row>
    <row r="65" spans="5:6" s="3" customFormat="1" x14ac:dyDescent="0.2">
      <c r="E65" s="256"/>
      <c r="F65" s="256"/>
    </row>
    <row r="66" spans="5:6" s="3" customFormat="1" x14ac:dyDescent="0.2">
      <c r="E66" s="256"/>
      <c r="F66" s="256"/>
    </row>
    <row r="67" spans="5:6" s="3" customFormat="1" x14ac:dyDescent="0.2">
      <c r="E67" s="256"/>
      <c r="F67" s="256"/>
    </row>
    <row r="68" spans="5:6" s="3" customFormat="1" x14ac:dyDescent="0.2">
      <c r="E68" s="256"/>
      <c r="F68" s="256"/>
    </row>
    <row r="69" spans="5:6" s="3" customFormat="1" x14ac:dyDescent="0.2">
      <c r="E69" s="256"/>
      <c r="F69" s="256"/>
    </row>
    <row r="70" spans="5:6" s="3" customFormat="1" x14ac:dyDescent="0.2">
      <c r="E70" s="256"/>
      <c r="F70" s="256"/>
    </row>
    <row r="71" spans="5:6" s="3" customFormat="1" x14ac:dyDescent="0.2">
      <c r="E71" s="256"/>
      <c r="F71" s="256"/>
    </row>
    <row r="72" spans="5:6" s="3" customFormat="1" x14ac:dyDescent="0.2">
      <c r="E72" s="256"/>
      <c r="F72" s="256"/>
    </row>
    <row r="73" spans="5:6" s="3" customFormat="1" x14ac:dyDescent="0.2">
      <c r="E73" s="256"/>
      <c r="F73" s="256"/>
    </row>
    <row r="74" spans="5:6" s="3" customFormat="1" x14ac:dyDescent="0.2">
      <c r="E74" s="256"/>
      <c r="F74" s="256"/>
    </row>
    <row r="75" spans="5:6" s="3" customFormat="1" x14ac:dyDescent="0.2">
      <c r="E75" s="256"/>
      <c r="F75" s="256"/>
    </row>
    <row r="76" spans="5:6" s="3" customFormat="1" x14ac:dyDescent="0.2">
      <c r="E76" s="256"/>
      <c r="F76" s="256"/>
    </row>
    <row r="77" spans="5:6" s="3" customFormat="1" x14ac:dyDescent="0.2">
      <c r="E77" s="256"/>
      <c r="F77" s="256"/>
    </row>
    <row r="78" spans="5:6" s="3" customFormat="1" x14ac:dyDescent="0.2">
      <c r="E78" s="256"/>
      <c r="F78" s="256"/>
    </row>
    <row r="79" spans="5:6" s="3" customFormat="1" x14ac:dyDescent="0.2">
      <c r="E79" s="256"/>
      <c r="F79" s="256"/>
    </row>
    <row r="80" spans="5:6" s="3" customFormat="1" x14ac:dyDescent="0.2">
      <c r="E80" s="256"/>
      <c r="F80" s="256"/>
    </row>
    <row r="81" spans="5:6" s="3" customFormat="1" x14ac:dyDescent="0.2">
      <c r="E81" s="256"/>
      <c r="F81" s="256"/>
    </row>
    <row r="82" spans="5:6" s="3" customFormat="1" x14ac:dyDescent="0.2">
      <c r="E82" s="256"/>
      <c r="F82" s="256"/>
    </row>
    <row r="83" spans="5:6" s="3" customFormat="1" x14ac:dyDescent="0.2">
      <c r="E83" s="256"/>
      <c r="F83" s="256"/>
    </row>
    <row r="84" spans="5:6" s="3" customFormat="1" x14ac:dyDescent="0.2">
      <c r="E84" s="256"/>
      <c r="F84" s="256"/>
    </row>
    <row r="85" spans="5:6" s="3" customFormat="1" x14ac:dyDescent="0.2">
      <c r="E85" s="256"/>
      <c r="F85" s="256"/>
    </row>
    <row r="86" spans="5:6" s="3" customFormat="1" x14ac:dyDescent="0.2">
      <c r="E86" s="256"/>
      <c r="F86" s="256"/>
    </row>
    <row r="87" spans="5:6" s="3" customFormat="1" x14ac:dyDescent="0.2">
      <c r="E87" s="256"/>
      <c r="F87" s="256"/>
    </row>
    <row r="88" spans="5:6" s="3" customFormat="1" x14ac:dyDescent="0.2">
      <c r="E88" s="256"/>
      <c r="F88" s="256"/>
    </row>
    <row r="89" spans="5:6" s="3" customFormat="1" x14ac:dyDescent="0.2">
      <c r="E89" s="256"/>
      <c r="F89" s="256"/>
    </row>
    <row r="90" spans="5:6" s="3" customFormat="1" x14ac:dyDescent="0.2">
      <c r="E90" s="256"/>
      <c r="F90" s="256"/>
    </row>
    <row r="91" spans="5:6" s="3" customFormat="1" x14ac:dyDescent="0.2">
      <c r="E91" s="256"/>
      <c r="F91" s="256"/>
    </row>
    <row r="92" spans="5:6" s="3" customFormat="1" x14ac:dyDescent="0.2">
      <c r="E92" s="256"/>
      <c r="F92" s="256"/>
    </row>
    <row r="93" spans="5:6" s="3" customFormat="1" x14ac:dyDescent="0.2">
      <c r="E93" s="256"/>
      <c r="F93" s="256"/>
    </row>
    <row r="94" spans="5:6" s="3" customFormat="1" x14ac:dyDescent="0.2">
      <c r="E94" s="256"/>
      <c r="F94" s="256"/>
    </row>
    <row r="95" spans="5:6" s="3" customFormat="1" x14ac:dyDescent="0.2">
      <c r="E95" s="256"/>
      <c r="F95" s="256"/>
    </row>
    <row r="96" spans="5:6" s="3" customFormat="1" x14ac:dyDescent="0.2">
      <c r="E96" s="256"/>
      <c r="F96" s="256"/>
    </row>
    <row r="97" spans="5:6" s="3" customFormat="1" x14ac:dyDescent="0.2">
      <c r="E97" s="256"/>
      <c r="F97" s="256"/>
    </row>
    <row r="98" spans="5:6" s="3" customFormat="1" x14ac:dyDescent="0.2">
      <c r="E98" s="256"/>
      <c r="F98" s="256"/>
    </row>
    <row r="99" spans="5:6" s="3" customFormat="1" x14ac:dyDescent="0.2">
      <c r="E99" s="256"/>
      <c r="F99" s="256"/>
    </row>
    <row r="100" spans="5:6" s="3" customFormat="1" x14ac:dyDescent="0.2">
      <c r="E100" s="256"/>
      <c r="F100" s="256"/>
    </row>
    <row r="101" spans="5:6" s="3" customFormat="1" x14ac:dyDescent="0.2">
      <c r="E101" s="256"/>
      <c r="F101" s="256"/>
    </row>
    <row r="102" spans="5:6" s="3" customFormat="1" x14ac:dyDescent="0.2">
      <c r="E102" s="256"/>
      <c r="F102" s="256"/>
    </row>
    <row r="103" spans="5:6" s="3" customFormat="1" x14ac:dyDescent="0.2">
      <c r="E103" s="256"/>
      <c r="F103" s="256"/>
    </row>
    <row r="104" spans="5:6" s="3" customFormat="1" x14ac:dyDescent="0.2">
      <c r="E104" s="256"/>
      <c r="F104" s="256"/>
    </row>
    <row r="105" spans="5:6" s="3" customFormat="1" x14ac:dyDescent="0.2">
      <c r="E105" s="256"/>
      <c r="F105" s="256"/>
    </row>
    <row r="106" spans="5:6" s="3" customFormat="1" x14ac:dyDescent="0.2">
      <c r="E106" s="256"/>
      <c r="F106" s="256"/>
    </row>
    <row r="107" spans="5:6" s="3" customFormat="1" x14ac:dyDescent="0.2">
      <c r="E107" s="256"/>
      <c r="F107" s="256"/>
    </row>
    <row r="108" spans="5:6" s="3" customFormat="1" x14ac:dyDescent="0.2">
      <c r="E108" s="256"/>
      <c r="F108" s="256"/>
    </row>
    <row r="109" spans="5:6" s="3" customFormat="1" x14ac:dyDescent="0.2">
      <c r="E109" s="256"/>
      <c r="F109" s="256"/>
    </row>
    <row r="110" spans="5:6" s="3" customFormat="1" x14ac:dyDescent="0.2">
      <c r="E110" s="256"/>
      <c r="F110" s="256"/>
    </row>
    <row r="111" spans="5:6" s="3" customFormat="1" x14ac:dyDescent="0.2">
      <c r="E111" s="256"/>
      <c r="F111" s="256"/>
    </row>
    <row r="112" spans="5:6" s="3" customFormat="1" x14ac:dyDescent="0.2">
      <c r="E112" s="256"/>
      <c r="F112" s="256"/>
    </row>
    <row r="113" spans="5:6" s="3" customFormat="1" x14ac:dyDescent="0.2">
      <c r="E113" s="256"/>
      <c r="F113" s="256"/>
    </row>
    <row r="114" spans="5:6" s="3" customFormat="1" x14ac:dyDescent="0.2">
      <c r="E114" s="256"/>
      <c r="F114" s="256"/>
    </row>
    <row r="115" spans="5:6" s="3" customFormat="1" x14ac:dyDescent="0.2">
      <c r="E115" s="256"/>
      <c r="F115" s="256"/>
    </row>
    <row r="116" spans="5:6" s="3" customFormat="1" x14ac:dyDescent="0.2">
      <c r="E116" s="256"/>
      <c r="F116" s="256"/>
    </row>
    <row r="117" spans="5:6" s="3" customFormat="1" x14ac:dyDescent="0.2">
      <c r="E117" s="256"/>
      <c r="F117" s="256"/>
    </row>
    <row r="118" spans="5:6" s="3" customFormat="1" x14ac:dyDescent="0.2">
      <c r="E118" s="256"/>
      <c r="F118" s="256"/>
    </row>
    <row r="119" spans="5:6" s="3" customFormat="1" x14ac:dyDescent="0.2">
      <c r="E119" s="256"/>
      <c r="F119" s="256"/>
    </row>
    <row r="120" spans="5:6" s="3" customFormat="1" x14ac:dyDescent="0.2">
      <c r="E120" s="256"/>
      <c r="F120" s="256"/>
    </row>
    <row r="121" spans="5:6" s="3" customFormat="1" x14ac:dyDescent="0.2">
      <c r="E121" s="256"/>
      <c r="F121" s="256"/>
    </row>
    <row r="122" spans="5:6" s="3" customFormat="1" x14ac:dyDescent="0.2">
      <c r="E122" s="256"/>
      <c r="F122" s="256"/>
    </row>
    <row r="123" spans="5:6" s="3" customFormat="1" x14ac:dyDescent="0.2">
      <c r="E123" s="256"/>
      <c r="F123" s="256"/>
    </row>
    <row r="124" spans="5:6" s="3" customFormat="1" x14ac:dyDescent="0.2">
      <c r="E124" s="256"/>
      <c r="F124" s="256"/>
    </row>
    <row r="125" spans="5:6" s="3" customFormat="1" x14ac:dyDescent="0.2">
      <c r="E125" s="256"/>
      <c r="F125" s="256"/>
    </row>
    <row r="126" spans="5:6" s="3" customFormat="1" x14ac:dyDescent="0.2">
      <c r="E126" s="256"/>
      <c r="F126" s="256"/>
    </row>
    <row r="127" spans="5:6" s="3" customFormat="1" x14ac:dyDescent="0.2">
      <c r="E127" s="256"/>
      <c r="F127" s="256"/>
    </row>
    <row r="128" spans="5:6" s="3" customFormat="1" x14ac:dyDescent="0.2">
      <c r="E128" s="256"/>
      <c r="F128" s="256"/>
    </row>
    <row r="129" spans="5:6" s="3" customFormat="1" x14ac:dyDescent="0.2">
      <c r="E129" s="256"/>
      <c r="F129" s="256"/>
    </row>
    <row r="130" spans="5:6" s="3" customFormat="1" x14ac:dyDescent="0.2">
      <c r="E130" s="256"/>
      <c r="F130" s="256"/>
    </row>
    <row r="131" spans="5:6" s="3" customFormat="1" x14ac:dyDescent="0.2">
      <c r="E131" s="256"/>
      <c r="F131" s="256"/>
    </row>
    <row r="132" spans="5:6" s="3" customFormat="1" x14ac:dyDescent="0.2">
      <c r="E132" s="256"/>
      <c r="F132" s="256"/>
    </row>
    <row r="133" spans="5:6" s="3" customFormat="1" x14ac:dyDescent="0.2">
      <c r="E133" s="256"/>
      <c r="F133" s="256"/>
    </row>
    <row r="134" spans="5:6" s="3" customFormat="1" x14ac:dyDescent="0.2">
      <c r="E134" s="256"/>
      <c r="F134" s="256"/>
    </row>
    <row r="135" spans="5:6" s="3" customFormat="1" x14ac:dyDescent="0.2">
      <c r="E135" s="256"/>
      <c r="F135" s="256"/>
    </row>
    <row r="136" spans="5:6" s="3" customFormat="1" x14ac:dyDescent="0.2">
      <c r="E136" s="256"/>
      <c r="F136" s="256"/>
    </row>
    <row r="137" spans="5:6" s="3" customFormat="1" x14ac:dyDescent="0.2">
      <c r="E137" s="256"/>
      <c r="F137" s="256"/>
    </row>
    <row r="138" spans="5:6" s="3" customFormat="1" x14ac:dyDescent="0.2">
      <c r="E138" s="256"/>
      <c r="F138" s="256"/>
    </row>
    <row r="139" spans="5:6" s="3" customFormat="1" x14ac:dyDescent="0.2">
      <c r="E139" s="256"/>
      <c r="F139" s="256"/>
    </row>
    <row r="140" spans="5:6" s="3" customFormat="1" x14ac:dyDescent="0.2">
      <c r="E140" s="256"/>
      <c r="F140" s="256"/>
    </row>
    <row r="141" spans="5:6" s="3" customFormat="1" x14ac:dyDescent="0.2">
      <c r="E141" s="256"/>
      <c r="F141" s="256"/>
    </row>
    <row r="142" spans="5:6" s="3" customFormat="1" x14ac:dyDescent="0.2">
      <c r="E142" s="256"/>
      <c r="F142" s="256"/>
    </row>
    <row r="143" spans="5:6" s="3" customFormat="1" x14ac:dyDescent="0.2">
      <c r="E143" s="256"/>
      <c r="F143" s="256"/>
    </row>
    <row r="144" spans="5:6" s="3" customFormat="1" x14ac:dyDescent="0.2">
      <c r="E144" s="256"/>
      <c r="F144" s="256"/>
    </row>
    <row r="145" spans="5:6" s="3" customFormat="1" x14ac:dyDescent="0.2">
      <c r="E145" s="256"/>
      <c r="F145" s="256"/>
    </row>
    <row r="146" spans="5:6" s="3" customFormat="1" x14ac:dyDescent="0.2">
      <c r="E146" s="256"/>
      <c r="F146" s="256"/>
    </row>
    <row r="147" spans="5:6" s="3" customFormat="1" x14ac:dyDescent="0.2">
      <c r="E147" s="256"/>
      <c r="F147" s="256"/>
    </row>
    <row r="148" spans="5:6" s="3" customFormat="1" x14ac:dyDescent="0.2">
      <c r="E148" s="256"/>
      <c r="F148" s="256"/>
    </row>
    <row r="149" spans="5:6" s="3" customFormat="1" x14ac:dyDescent="0.2">
      <c r="E149" s="256"/>
      <c r="F149" s="256"/>
    </row>
    <row r="150" spans="5:6" s="3" customFormat="1" x14ac:dyDescent="0.2">
      <c r="E150" s="256"/>
      <c r="F150" s="256"/>
    </row>
    <row r="151" spans="5:6" s="3" customFormat="1" x14ac:dyDescent="0.2">
      <c r="E151" s="256"/>
      <c r="F151" s="256"/>
    </row>
    <row r="152" spans="5:6" s="3" customFormat="1" x14ac:dyDescent="0.2">
      <c r="E152" s="256"/>
      <c r="F152" s="256"/>
    </row>
    <row r="153" spans="5:6" s="3" customFormat="1" x14ac:dyDescent="0.2">
      <c r="E153" s="256"/>
      <c r="F153" s="256"/>
    </row>
    <row r="154" spans="5:6" s="3" customFormat="1" x14ac:dyDescent="0.2">
      <c r="E154" s="256"/>
      <c r="F154" s="256"/>
    </row>
    <row r="155" spans="5:6" s="3" customFormat="1" x14ac:dyDescent="0.2">
      <c r="E155" s="256"/>
      <c r="F155" s="256"/>
    </row>
    <row r="156" spans="5:6" s="3" customFormat="1" x14ac:dyDescent="0.2">
      <c r="E156" s="256"/>
      <c r="F156" s="256"/>
    </row>
    <row r="157" spans="5:6" s="3" customFormat="1" x14ac:dyDescent="0.2">
      <c r="E157" s="256"/>
      <c r="F157" s="256"/>
    </row>
    <row r="158" spans="5:6" s="3" customFormat="1" x14ac:dyDescent="0.2">
      <c r="E158" s="256"/>
      <c r="F158" s="256"/>
    </row>
    <row r="159" spans="5:6" s="3" customFormat="1" x14ac:dyDescent="0.2">
      <c r="E159" s="256"/>
      <c r="F159" s="256"/>
    </row>
    <row r="160" spans="5:6" s="3" customFormat="1" x14ac:dyDescent="0.2">
      <c r="E160" s="256"/>
      <c r="F160" s="256"/>
    </row>
    <row r="161" spans="5:6" s="3" customFormat="1" x14ac:dyDescent="0.2">
      <c r="E161" s="256"/>
      <c r="F161" s="256"/>
    </row>
    <row r="162" spans="5:6" s="3" customFormat="1" x14ac:dyDescent="0.2">
      <c r="E162" s="256"/>
      <c r="F162" s="256"/>
    </row>
    <row r="163" spans="5:6" s="3" customFormat="1" x14ac:dyDescent="0.2">
      <c r="E163" s="256"/>
      <c r="F163" s="256"/>
    </row>
    <row r="164" spans="5:6" s="3" customFormat="1" x14ac:dyDescent="0.2">
      <c r="E164" s="256"/>
      <c r="F164" s="256"/>
    </row>
    <row r="165" spans="5:6" s="3" customFormat="1" x14ac:dyDescent="0.2">
      <c r="E165" s="256"/>
      <c r="F165" s="256"/>
    </row>
    <row r="166" spans="5:6" s="3" customFormat="1" x14ac:dyDescent="0.2">
      <c r="E166" s="256"/>
      <c r="F166" s="256"/>
    </row>
    <row r="167" spans="5:6" s="3" customFormat="1" x14ac:dyDescent="0.2">
      <c r="E167" s="256"/>
      <c r="F167" s="256"/>
    </row>
    <row r="168" spans="5:6" s="3" customFormat="1" x14ac:dyDescent="0.2">
      <c r="E168" s="256"/>
      <c r="F168" s="256"/>
    </row>
    <row r="169" spans="5:6" s="3" customFormat="1" x14ac:dyDescent="0.2">
      <c r="E169" s="256"/>
      <c r="F169" s="256"/>
    </row>
    <row r="170" spans="5:6" s="3" customFormat="1" x14ac:dyDescent="0.2">
      <c r="E170" s="256"/>
      <c r="F170" s="256"/>
    </row>
    <row r="171" spans="5:6" s="3" customFormat="1" x14ac:dyDescent="0.2">
      <c r="E171" s="256"/>
      <c r="F171" s="256"/>
    </row>
    <row r="172" spans="5:6" s="3" customFormat="1" x14ac:dyDescent="0.2">
      <c r="E172" s="256"/>
      <c r="F172" s="256"/>
    </row>
    <row r="173" spans="5:6" s="3" customFormat="1" x14ac:dyDescent="0.2">
      <c r="E173" s="256"/>
      <c r="F173" s="256"/>
    </row>
    <row r="174" spans="5:6" s="3" customFormat="1" x14ac:dyDescent="0.2">
      <c r="E174" s="256"/>
      <c r="F174" s="256"/>
    </row>
    <row r="175" spans="5:6" s="3" customFormat="1" x14ac:dyDescent="0.2">
      <c r="E175" s="256"/>
      <c r="F175" s="256"/>
    </row>
    <row r="176" spans="5:6" s="3" customFormat="1" x14ac:dyDescent="0.2">
      <c r="E176" s="256"/>
      <c r="F176" s="256"/>
    </row>
    <row r="177" spans="5:6" s="3" customFormat="1" x14ac:dyDescent="0.2">
      <c r="E177" s="256"/>
      <c r="F177" s="256"/>
    </row>
    <row r="178" spans="5:6" s="3" customFormat="1" x14ac:dyDescent="0.2">
      <c r="E178" s="256"/>
      <c r="F178" s="256"/>
    </row>
    <row r="179" spans="5:6" s="3" customFormat="1" x14ac:dyDescent="0.2">
      <c r="E179" s="256"/>
      <c r="F179" s="256"/>
    </row>
    <row r="180" spans="5:6" s="3" customFormat="1" x14ac:dyDescent="0.2">
      <c r="E180" s="256"/>
      <c r="F180" s="256"/>
    </row>
    <row r="181" spans="5:6" s="3" customFormat="1" x14ac:dyDescent="0.2">
      <c r="E181" s="256"/>
      <c r="F181" s="256"/>
    </row>
    <row r="182" spans="5:6" s="3" customFormat="1" x14ac:dyDescent="0.2">
      <c r="E182" s="256"/>
      <c r="F182" s="256"/>
    </row>
    <row r="183" spans="5:6" s="3" customFormat="1" x14ac:dyDescent="0.2">
      <c r="E183" s="256"/>
      <c r="F183" s="256"/>
    </row>
    <row r="184" spans="5:6" s="3" customFormat="1" x14ac:dyDescent="0.2">
      <c r="E184" s="256"/>
      <c r="F184" s="256"/>
    </row>
    <row r="185" spans="5:6" s="3" customFormat="1" x14ac:dyDescent="0.2">
      <c r="E185" s="256"/>
      <c r="F185" s="256"/>
    </row>
    <row r="186" spans="5:6" s="3" customFormat="1" x14ac:dyDescent="0.2">
      <c r="E186" s="256"/>
      <c r="F186" s="256"/>
    </row>
    <row r="187" spans="5:6" s="3" customFormat="1" x14ac:dyDescent="0.2">
      <c r="E187" s="256"/>
      <c r="F187" s="256"/>
    </row>
    <row r="188" spans="5:6" s="3" customFormat="1" x14ac:dyDescent="0.2">
      <c r="E188" s="256"/>
      <c r="F188" s="256"/>
    </row>
    <row r="189" spans="5:6" s="3" customFormat="1" x14ac:dyDescent="0.2">
      <c r="E189" s="256"/>
      <c r="F189" s="256"/>
    </row>
    <row r="190" spans="5:6" s="3" customFormat="1" x14ac:dyDescent="0.2">
      <c r="E190" s="256"/>
      <c r="F190" s="256"/>
    </row>
    <row r="191" spans="5:6" s="3" customFormat="1" x14ac:dyDescent="0.2">
      <c r="E191" s="256"/>
      <c r="F191" s="256"/>
    </row>
    <row r="192" spans="5:6" s="3" customFormat="1" x14ac:dyDescent="0.2">
      <c r="E192" s="256"/>
      <c r="F192" s="256"/>
    </row>
    <row r="193" spans="5:6" s="3" customFormat="1" x14ac:dyDescent="0.2">
      <c r="E193" s="256"/>
      <c r="F193" s="256"/>
    </row>
    <row r="194" spans="5:6" s="3" customFormat="1" x14ac:dyDescent="0.2">
      <c r="E194" s="256"/>
      <c r="F194" s="256"/>
    </row>
    <row r="195" spans="5:6" s="3" customFormat="1" x14ac:dyDescent="0.2">
      <c r="E195" s="256"/>
      <c r="F195" s="256"/>
    </row>
    <row r="196" spans="5:6" s="3" customFormat="1" x14ac:dyDescent="0.2">
      <c r="E196" s="256"/>
      <c r="F196" s="256"/>
    </row>
    <row r="197" spans="5:6" s="3" customFormat="1" x14ac:dyDescent="0.2">
      <c r="E197" s="256"/>
      <c r="F197" s="256"/>
    </row>
    <row r="198" spans="5:6" s="3" customFormat="1" x14ac:dyDescent="0.2">
      <c r="E198" s="256"/>
      <c r="F198" s="256"/>
    </row>
    <row r="199" spans="5:6" s="3" customFormat="1" x14ac:dyDescent="0.2">
      <c r="E199" s="256"/>
      <c r="F199" s="256"/>
    </row>
    <row r="200" spans="5:6" s="3" customFormat="1" x14ac:dyDescent="0.2">
      <c r="E200" s="256"/>
      <c r="F200" s="256"/>
    </row>
    <row r="201" spans="5:6" s="3" customFormat="1" x14ac:dyDescent="0.2">
      <c r="E201" s="256"/>
      <c r="F201" s="256"/>
    </row>
    <row r="202" spans="5:6" s="3" customFormat="1" x14ac:dyDescent="0.2">
      <c r="E202" s="256"/>
      <c r="F202" s="256"/>
    </row>
    <row r="203" spans="5:6" s="3" customFormat="1" x14ac:dyDescent="0.2">
      <c r="E203" s="256"/>
      <c r="F203" s="256"/>
    </row>
    <row r="204" spans="5:6" s="3" customFormat="1" x14ac:dyDescent="0.2">
      <c r="E204" s="256"/>
      <c r="F204" s="256"/>
    </row>
    <row r="205" spans="5:6" s="3" customFormat="1" x14ac:dyDescent="0.2">
      <c r="E205" s="256"/>
      <c r="F205" s="256"/>
    </row>
    <row r="206" spans="5:6" s="3" customFormat="1" x14ac:dyDescent="0.2">
      <c r="E206" s="256"/>
      <c r="F206" s="256"/>
    </row>
    <row r="207" spans="5:6" s="3" customFormat="1" x14ac:dyDescent="0.2">
      <c r="E207" s="256"/>
      <c r="F207" s="256"/>
    </row>
    <row r="208" spans="5:6" s="3" customFormat="1" x14ac:dyDescent="0.2">
      <c r="E208" s="256"/>
      <c r="F208" s="256"/>
    </row>
    <row r="209" spans="5:6" s="3" customFormat="1" x14ac:dyDescent="0.2">
      <c r="E209" s="256"/>
      <c r="F209" s="256"/>
    </row>
    <row r="210" spans="5:6" s="3" customFormat="1" x14ac:dyDescent="0.2">
      <c r="E210" s="256"/>
      <c r="F210" s="256"/>
    </row>
    <row r="211" spans="5:6" s="3" customFormat="1" x14ac:dyDescent="0.2">
      <c r="E211" s="256"/>
      <c r="F211" s="256"/>
    </row>
    <row r="212" spans="5:6" s="3" customFormat="1" x14ac:dyDescent="0.2">
      <c r="E212" s="256"/>
      <c r="F212" s="256"/>
    </row>
    <row r="213" spans="5:6" s="3" customFormat="1" x14ac:dyDescent="0.2">
      <c r="E213" s="256"/>
      <c r="F213" s="256"/>
    </row>
    <row r="214" spans="5:6" s="3" customFormat="1" x14ac:dyDescent="0.2">
      <c r="E214" s="256"/>
      <c r="F214" s="256"/>
    </row>
    <row r="215" spans="5:6" s="3" customFormat="1" x14ac:dyDescent="0.2">
      <c r="E215" s="256"/>
      <c r="F215" s="256"/>
    </row>
    <row r="216" spans="5:6" s="3" customFormat="1" x14ac:dyDescent="0.2">
      <c r="E216" s="256"/>
      <c r="F216" s="256"/>
    </row>
    <row r="217" spans="5:6" s="3" customFormat="1" x14ac:dyDescent="0.2">
      <c r="E217" s="256"/>
      <c r="F217" s="256"/>
    </row>
    <row r="218" spans="5:6" s="3" customFormat="1" x14ac:dyDescent="0.2">
      <c r="E218" s="256"/>
      <c r="F218" s="256"/>
    </row>
    <row r="219" spans="5:6" s="3" customFormat="1" x14ac:dyDescent="0.2">
      <c r="E219" s="256"/>
      <c r="F219" s="256"/>
    </row>
    <row r="220" spans="5:6" s="3" customFormat="1" x14ac:dyDescent="0.2">
      <c r="E220" s="256"/>
      <c r="F220" s="256"/>
    </row>
    <row r="221" spans="5:6" s="3" customFormat="1" x14ac:dyDescent="0.2">
      <c r="E221" s="256"/>
      <c r="F221" s="256"/>
    </row>
    <row r="222" spans="5:6" s="3" customFormat="1" x14ac:dyDescent="0.2">
      <c r="E222" s="256"/>
      <c r="F222" s="256"/>
    </row>
    <row r="223" spans="5:6" s="3" customFormat="1" x14ac:dyDescent="0.2">
      <c r="E223" s="256"/>
      <c r="F223" s="256"/>
    </row>
    <row r="224" spans="5:6" s="3" customFormat="1" x14ac:dyDescent="0.2">
      <c r="E224" s="256"/>
      <c r="F224" s="256"/>
    </row>
    <row r="225" spans="5:6" s="3" customFormat="1" x14ac:dyDescent="0.2">
      <c r="E225" s="256"/>
      <c r="F225" s="256"/>
    </row>
    <row r="226" spans="5:6" s="3" customFormat="1" x14ac:dyDescent="0.2">
      <c r="E226" s="256"/>
      <c r="F226" s="256"/>
    </row>
    <row r="227" spans="5:6" s="3" customFormat="1" x14ac:dyDescent="0.2">
      <c r="E227" s="256"/>
      <c r="F227" s="256"/>
    </row>
    <row r="228" spans="5:6" s="3" customFormat="1" x14ac:dyDescent="0.2">
      <c r="E228" s="256"/>
      <c r="F228" s="256"/>
    </row>
    <row r="229" spans="5:6" s="3" customFormat="1" x14ac:dyDescent="0.2">
      <c r="E229" s="256"/>
      <c r="F229" s="256"/>
    </row>
    <row r="230" spans="5:6" s="3" customFormat="1" x14ac:dyDescent="0.2">
      <c r="E230" s="256"/>
      <c r="F230" s="256"/>
    </row>
    <row r="231" spans="5:6" s="3" customFormat="1" x14ac:dyDescent="0.2">
      <c r="E231" s="256"/>
      <c r="F231" s="256"/>
    </row>
    <row r="232" spans="5:6" s="3" customFormat="1" x14ac:dyDescent="0.2">
      <c r="E232" s="256"/>
      <c r="F232" s="256"/>
    </row>
    <row r="233" spans="5:6" s="3" customFormat="1" x14ac:dyDescent="0.2">
      <c r="E233" s="256"/>
      <c r="F233" s="256"/>
    </row>
    <row r="234" spans="5:6" s="3" customFormat="1" x14ac:dyDescent="0.2">
      <c r="E234" s="256"/>
      <c r="F234" s="256"/>
    </row>
    <row r="235" spans="5:6" s="3" customFormat="1" x14ac:dyDescent="0.2">
      <c r="E235" s="256"/>
      <c r="F235" s="256"/>
    </row>
    <row r="236" spans="5:6" s="3" customFormat="1" x14ac:dyDescent="0.2">
      <c r="E236" s="256"/>
      <c r="F236" s="256"/>
    </row>
    <row r="237" spans="5:6" s="3" customFormat="1" x14ac:dyDescent="0.2">
      <c r="E237" s="256"/>
      <c r="F237" s="256"/>
    </row>
    <row r="238" spans="5:6" s="3" customFormat="1" x14ac:dyDescent="0.2">
      <c r="E238" s="256"/>
      <c r="F238" s="256"/>
    </row>
    <row r="239" spans="5:6" s="3" customFormat="1" x14ac:dyDescent="0.2">
      <c r="E239" s="256"/>
      <c r="F239" s="256"/>
    </row>
    <row r="240" spans="5:6" s="3" customFormat="1" x14ac:dyDescent="0.2">
      <c r="E240" s="256"/>
      <c r="F240" s="256"/>
    </row>
    <row r="241" spans="5:6" s="3" customFormat="1" x14ac:dyDescent="0.2">
      <c r="E241" s="256"/>
      <c r="F241" s="256"/>
    </row>
    <row r="242" spans="5:6" s="3" customFormat="1" x14ac:dyDescent="0.2">
      <c r="E242" s="256"/>
      <c r="F242" s="256"/>
    </row>
    <row r="243" spans="5:6" s="3" customFormat="1" x14ac:dyDescent="0.2">
      <c r="E243" s="256"/>
      <c r="F243" s="256"/>
    </row>
    <row r="244" spans="5:6" s="3" customFormat="1" x14ac:dyDescent="0.2">
      <c r="E244" s="256"/>
      <c r="F244" s="256"/>
    </row>
    <row r="245" spans="5:6" s="3" customFormat="1" x14ac:dyDescent="0.2">
      <c r="E245" s="256"/>
      <c r="F245" s="256"/>
    </row>
    <row r="246" spans="5:6" s="3" customFormat="1" x14ac:dyDescent="0.2">
      <c r="E246" s="256"/>
      <c r="F246" s="256"/>
    </row>
    <row r="247" spans="5:6" s="3" customFormat="1" x14ac:dyDescent="0.2">
      <c r="E247" s="256"/>
      <c r="F247" s="256"/>
    </row>
    <row r="248" spans="5:6" s="3" customFormat="1" x14ac:dyDescent="0.2">
      <c r="E248" s="256"/>
      <c r="F248" s="256"/>
    </row>
    <row r="249" spans="5:6" s="3" customFormat="1" x14ac:dyDescent="0.2">
      <c r="E249" s="256"/>
      <c r="F249" s="256"/>
    </row>
    <row r="250" spans="5:6" s="3" customFormat="1" x14ac:dyDescent="0.2">
      <c r="E250" s="256"/>
      <c r="F250" s="256"/>
    </row>
    <row r="251" spans="5:6" s="3" customFormat="1" x14ac:dyDescent="0.2">
      <c r="E251" s="256"/>
      <c r="F251" s="256"/>
    </row>
    <row r="252" spans="5:6" s="3" customFormat="1" x14ac:dyDescent="0.2">
      <c r="E252" s="256"/>
      <c r="F252" s="256"/>
    </row>
    <row r="253" spans="5:6" s="3" customFormat="1" x14ac:dyDescent="0.2">
      <c r="E253" s="256"/>
      <c r="F253" s="256"/>
    </row>
    <row r="254" spans="5:6" s="3" customFormat="1" x14ac:dyDescent="0.2">
      <c r="E254" s="256"/>
      <c r="F254" s="256"/>
    </row>
  </sheetData>
  <mergeCells count="9">
    <mergeCell ref="A22:B22"/>
    <mergeCell ref="A21:B21"/>
    <mergeCell ref="A19:G19"/>
    <mergeCell ref="A1:B2"/>
    <mergeCell ref="A9:B9"/>
    <mergeCell ref="A3:G4"/>
    <mergeCell ref="A6:G6"/>
    <mergeCell ref="A7:G7"/>
    <mergeCell ref="A10:B10"/>
  </mergeCells>
  <phoneticPr fontId="0" type="noConversion"/>
  <printOptions horizontalCentered="1"/>
  <pageMargins left="0.19685039370078741" right="0.19685039370078741" top="0.62992125984251968" bottom="0.43307086614173229" header="0.51181102362204722" footer="0.51181102362204722"/>
  <pageSetup paperSize="9" scale="90" firstPageNumber="48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topLeftCell="A16" zoomScaleNormal="100" workbookViewId="0">
      <selection activeCell="M22" sqref="M22"/>
    </sheetView>
  </sheetViews>
  <sheetFormatPr defaultColWidth="11.42578125" defaultRowHeight="12.75" x14ac:dyDescent="0.2"/>
  <cols>
    <col min="1" max="1" width="4.28515625" style="84" customWidth="1"/>
    <col min="2" max="2" width="5.28515625" style="92" customWidth="1"/>
    <col min="3" max="3" width="45.7109375" customWidth="1"/>
    <col min="4" max="4" width="13.28515625" style="294" customWidth="1"/>
    <col min="5" max="5" width="12.7109375" customWidth="1"/>
    <col min="6" max="6" width="13.7109375" style="264" customWidth="1"/>
    <col min="7" max="8" width="8.140625" customWidth="1"/>
    <col min="10" max="10" width="14.85546875" bestFit="1" customWidth="1"/>
  </cols>
  <sheetData>
    <row r="1" spans="1:11" s="3" customFormat="1" ht="30" customHeight="1" x14ac:dyDescent="0.2">
      <c r="A1" s="336" t="s">
        <v>4</v>
      </c>
      <c r="B1" s="336"/>
      <c r="C1" s="336"/>
      <c r="D1" s="336"/>
      <c r="E1" s="336"/>
      <c r="F1" s="336"/>
      <c r="G1" s="336"/>
      <c r="H1" s="336"/>
    </row>
    <row r="2" spans="1:11" s="3" customFormat="1" ht="25.5" customHeight="1" x14ac:dyDescent="0.2">
      <c r="A2" s="339" t="s">
        <v>195</v>
      </c>
      <c r="B2" s="339"/>
      <c r="C2" s="339"/>
      <c r="D2" s="339"/>
      <c r="E2" s="339"/>
      <c r="F2" s="339"/>
      <c r="G2" s="339"/>
      <c r="H2" s="339"/>
    </row>
    <row r="3" spans="1:11" s="3" customFormat="1" ht="27.6" customHeight="1" x14ac:dyDescent="0.2">
      <c r="A3" s="330" t="s">
        <v>269</v>
      </c>
      <c r="B3" s="331"/>
      <c r="C3" s="331"/>
      <c r="D3" s="295" t="s">
        <v>260</v>
      </c>
      <c r="E3" s="295" t="s">
        <v>261</v>
      </c>
      <c r="F3" s="295" t="s">
        <v>259</v>
      </c>
      <c r="G3" s="296" t="s">
        <v>247</v>
      </c>
      <c r="H3" s="296" t="s">
        <v>247</v>
      </c>
    </row>
    <row r="4" spans="1:11" s="3" customFormat="1" ht="12.6" customHeight="1" x14ac:dyDescent="0.2">
      <c r="A4" s="341">
        <v>1</v>
      </c>
      <c r="B4" s="341"/>
      <c r="C4" s="328"/>
      <c r="D4" s="297">
        <v>2</v>
      </c>
      <c r="E4" s="298">
        <v>3</v>
      </c>
      <c r="F4" s="298">
        <v>4</v>
      </c>
      <c r="G4" s="298" t="s">
        <v>267</v>
      </c>
      <c r="H4" s="299" t="s">
        <v>268</v>
      </c>
    </row>
    <row r="5" spans="1:11" s="3" customFormat="1" ht="21.6" customHeight="1" x14ac:dyDescent="0.2">
      <c r="A5" s="26">
        <v>6</v>
      </c>
      <c r="B5" s="77"/>
      <c r="C5" s="10" t="s">
        <v>29</v>
      </c>
      <c r="D5" s="93">
        <f>D6+D16+D24+D29+D33</f>
        <v>1260381207.1400001</v>
      </c>
      <c r="E5" s="93">
        <f>E6+E16+E24+E29+E33</f>
        <v>1194611800</v>
      </c>
      <c r="F5" s="93">
        <f>F6+F16+F24+F29+F33</f>
        <v>1241007742.9199998</v>
      </c>
      <c r="G5" s="94">
        <f>F5/D5*100</f>
        <v>98.462888520532474</v>
      </c>
      <c r="H5" s="94">
        <f>F5/E5*100</f>
        <v>103.88376733931473</v>
      </c>
    </row>
    <row r="6" spans="1:11" s="30" customFormat="1" ht="15" customHeight="1" x14ac:dyDescent="0.2">
      <c r="A6" s="76">
        <v>63</v>
      </c>
      <c r="B6" s="76"/>
      <c r="C6" s="76" t="s">
        <v>172</v>
      </c>
      <c r="D6" s="95">
        <f t="shared" ref="D6" si="0">D7+D10+D13</f>
        <v>78272452.480000004</v>
      </c>
      <c r="E6" s="95">
        <f t="shared" ref="E6:F6" si="1">E7+E10+E13</f>
        <v>39006800</v>
      </c>
      <c r="F6" s="95">
        <f t="shared" si="1"/>
        <v>28764515</v>
      </c>
      <c r="G6" s="94">
        <f t="shared" ref="G6:G48" si="2">F6/D6*100</f>
        <v>36.749219027409218</v>
      </c>
      <c r="H6" s="94">
        <f t="shared" ref="H6:H49" si="3">F6/E6*100</f>
        <v>73.742309033296763</v>
      </c>
    </row>
    <row r="7" spans="1:11" s="30" customFormat="1" ht="25.15" customHeight="1" x14ac:dyDescent="0.2">
      <c r="A7" s="76">
        <v>632</v>
      </c>
      <c r="B7" s="76"/>
      <c r="C7" s="76" t="s">
        <v>161</v>
      </c>
      <c r="D7" s="95">
        <f t="shared" ref="D7" si="4">D8+D9</f>
        <v>2635636.8899999997</v>
      </c>
      <c r="E7" s="95">
        <f t="shared" ref="E7:F7" si="5">E8+E9</f>
        <v>3476000</v>
      </c>
      <c r="F7" s="95">
        <f t="shared" si="5"/>
        <v>2285950.6399999997</v>
      </c>
      <c r="G7" s="94">
        <f t="shared" si="2"/>
        <v>86.732381409337449</v>
      </c>
      <c r="H7" s="94">
        <f t="shared" si="3"/>
        <v>65.763827387802067</v>
      </c>
    </row>
    <row r="8" spans="1:11" s="30" customFormat="1" ht="14.25" customHeight="1" x14ac:dyDescent="0.2">
      <c r="A8" s="76"/>
      <c r="B8" s="99">
        <v>6321</v>
      </c>
      <c r="C8" s="99" t="s">
        <v>162</v>
      </c>
      <c r="D8" s="281">
        <v>232979.34</v>
      </c>
      <c r="E8" s="273">
        <v>416000</v>
      </c>
      <c r="F8" s="281">
        <v>301578.73</v>
      </c>
      <c r="G8" s="96">
        <f t="shared" si="2"/>
        <v>129.44440910511634</v>
      </c>
      <c r="H8" s="300">
        <f>F8/E8*100</f>
        <v>72.494887019230774</v>
      </c>
    </row>
    <row r="9" spans="1:11" s="30" customFormat="1" ht="15" customHeight="1" x14ac:dyDescent="0.2">
      <c r="A9" s="76"/>
      <c r="B9" s="99">
        <v>6322</v>
      </c>
      <c r="C9" s="99" t="s">
        <v>179</v>
      </c>
      <c r="D9" s="281">
        <v>2402657.5499999998</v>
      </c>
      <c r="E9" s="273">
        <v>3060000</v>
      </c>
      <c r="F9" s="281">
        <v>1984371.91</v>
      </c>
      <c r="G9" s="96">
        <f t="shared" si="2"/>
        <v>82.590709191994506</v>
      </c>
      <c r="H9" s="300">
        <f t="shared" si="3"/>
        <v>64.848755228758165</v>
      </c>
    </row>
    <row r="10" spans="1:11" s="30" customFormat="1" ht="14.25" customHeight="1" x14ac:dyDescent="0.2">
      <c r="A10" s="76">
        <v>633</v>
      </c>
      <c r="B10" s="76"/>
      <c r="C10" s="76" t="s">
        <v>173</v>
      </c>
      <c r="D10" s="95">
        <f t="shared" ref="D10" si="6">D11+D12</f>
        <v>21956139.109999999</v>
      </c>
      <c r="E10" s="95">
        <f t="shared" ref="E10:F10" si="7">E11+E12</f>
        <v>13466300</v>
      </c>
      <c r="F10" s="95">
        <f t="shared" si="7"/>
        <v>13263723.08</v>
      </c>
      <c r="G10" s="97">
        <f t="shared" si="2"/>
        <v>60.410088556776323</v>
      </c>
      <c r="H10" s="97">
        <f t="shared" si="3"/>
        <v>98.495674981249493</v>
      </c>
      <c r="I10" s="340"/>
      <c r="J10" s="340"/>
      <c r="K10" s="340"/>
    </row>
    <row r="11" spans="1:11" s="42" customFormat="1" ht="14.25" customHeight="1" x14ac:dyDescent="0.2">
      <c r="A11" s="99"/>
      <c r="B11" s="99">
        <v>6331</v>
      </c>
      <c r="C11" s="99" t="s">
        <v>174</v>
      </c>
      <c r="D11" s="281">
        <v>8848453.7699999996</v>
      </c>
      <c r="E11" s="273">
        <v>1763300</v>
      </c>
      <c r="F11" s="281">
        <v>1013846.15</v>
      </c>
      <c r="G11" s="96">
        <f t="shared" si="2"/>
        <v>11.457890568828729</v>
      </c>
      <c r="H11" s="300">
        <f t="shared" si="3"/>
        <v>57.497087846651162</v>
      </c>
      <c r="I11" s="246"/>
      <c r="J11" s="246"/>
      <c r="K11" s="246"/>
    </row>
    <row r="12" spans="1:11" s="42" customFormat="1" ht="13.5" customHeight="1" x14ac:dyDescent="0.2">
      <c r="A12" s="99"/>
      <c r="B12" s="99">
        <v>6332</v>
      </c>
      <c r="C12" s="99" t="s">
        <v>188</v>
      </c>
      <c r="D12" s="281">
        <v>13107685.34</v>
      </c>
      <c r="E12" s="273">
        <v>11703000</v>
      </c>
      <c r="F12" s="281">
        <v>12249876.93</v>
      </c>
      <c r="G12" s="96">
        <f t="shared" si="2"/>
        <v>93.455683534130358</v>
      </c>
      <c r="H12" s="300">
        <f t="shared" si="3"/>
        <v>104.67296359907716</v>
      </c>
    </row>
    <row r="13" spans="1:11" s="30" customFormat="1" ht="13.15" customHeight="1" x14ac:dyDescent="0.2">
      <c r="A13" s="76">
        <v>638</v>
      </c>
      <c r="B13" s="76"/>
      <c r="C13" s="76" t="s">
        <v>229</v>
      </c>
      <c r="D13" s="95">
        <f t="shared" ref="D13" si="8">D14+D15</f>
        <v>53680676.480000004</v>
      </c>
      <c r="E13" s="95">
        <f t="shared" ref="E13:F13" si="9">E14+E15</f>
        <v>22064500</v>
      </c>
      <c r="F13" s="95">
        <f t="shared" si="9"/>
        <v>13214841.279999999</v>
      </c>
      <c r="G13" s="97">
        <f t="shared" si="2"/>
        <v>24.61750139256069</v>
      </c>
      <c r="H13" s="97">
        <f t="shared" si="3"/>
        <v>59.891868295225358</v>
      </c>
      <c r="J13" s="187"/>
    </row>
    <row r="14" spans="1:11" s="42" customFormat="1" ht="12.75" customHeight="1" x14ac:dyDescent="0.2">
      <c r="A14" s="99"/>
      <c r="B14" s="99">
        <v>6381</v>
      </c>
      <c r="C14" s="99" t="s">
        <v>230</v>
      </c>
      <c r="D14" s="281">
        <v>8834805.0299999993</v>
      </c>
      <c r="E14" s="273">
        <v>19769500</v>
      </c>
      <c r="F14" s="281">
        <v>13038205.08</v>
      </c>
      <c r="G14" s="96">
        <f t="shared" si="2"/>
        <v>147.5777341517632</v>
      </c>
      <c r="H14" s="300">
        <f t="shared" si="3"/>
        <v>65.951111965401253</v>
      </c>
    </row>
    <row r="15" spans="1:11" s="42" customFormat="1" ht="13.5" customHeight="1" x14ac:dyDescent="0.2">
      <c r="A15" s="99"/>
      <c r="B15" s="99">
        <v>6382</v>
      </c>
      <c r="C15" s="99" t="s">
        <v>231</v>
      </c>
      <c r="D15" s="281">
        <v>44845871.450000003</v>
      </c>
      <c r="E15" s="273">
        <v>2295000</v>
      </c>
      <c r="F15" s="281">
        <v>176636.2</v>
      </c>
      <c r="G15" s="96">
        <f t="shared" si="2"/>
        <v>0.39387393819949945</v>
      </c>
      <c r="H15" s="300">
        <f t="shared" si="3"/>
        <v>7.6965664488017431</v>
      </c>
      <c r="I15" s="192"/>
    </row>
    <row r="16" spans="1:11" s="3" customFormat="1" ht="13.5" customHeight="1" x14ac:dyDescent="0.2">
      <c r="A16" s="76">
        <v>64</v>
      </c>
      <c r="B16" s="225"/>
      <c r="C16" s="226" t="s">
        <v>30</v>
      </c>
      <c r="D16" s="95">
        <f>D17+D22</f>
        <v>8968661.4100000001</v>
      </c>
      <c r="E16" s="95">
        <f>E17+E22</f>
        <v>6005000</v>
      </c>
      <c r="F16" s="95">
        <f>F17+F22</f>
        <v>5498836.7599999998</v>
      </c>
      <c r="G16" s="97">
        <f t="shared" si="2"/>
        <v>61.311677502607374</v>
      </c>
      <c r="H16" s="97">
        <f t="shared" si="3"/>
        <v>91.570970191507072</v>
      </c>
    </row>
    <row r="17" spans="1:11" s="3" customFormat="1" ht="13.5" customHeight="1" x14ac:dyDescent="0.2">
      <c r="A17" s="76">
        <v>641</v>
      </c>
      <c r="B17" s="225"/>
      <c r="C17" s="226" t="s">
        <v>31</v>
      </c>
      <c r="D17" s="95">
        <f>SUM(D18:D21)</f>
        <v>8964584.6999999993</v>
      </c>
      <c r="E17" s="95">
        <f>SUM(E18:E21)</f>
        <v>6000000</v>
      </c>
      <c r="F17" s="95">
        <f>SUM(F18:F21)</f>
        <v>5498836.7599999998</v>
      </c>
      <c r="G17" s="97">
        <f t="shared" si="2"/>
        <v>61.33955943324402</v>
      </c>
      <c r="H17" s="97">
        <f t="shared" si="3"/>
        <v>91.64727933333333</v>
      </c>
    </row>
    <row r="18" spans="1:11" s="36" customFormat="1" ht="13.5" customHeight="1" x14ac:dyDescent="0.2">
      <c r="A18" s="227"/>
      <c r="B18" s="227">
        <v>6413</v>
      </c>
      <c r="C18" s="228" t="s">
        <v>32</v>
      </c>
      <c r="D18" s="282">
        <v>1359022.34</v>
      </c>
      <c r="E18" s="273">
        <v>200000</v>
      </c>
      <c r="F18" s="282">
        <v>348558.42</v>
      </c>
      <c r="G18" s="96">
        <f t="shared" si="2"/>
        <v>25.647732913647321</v>
      </c>
      <c r="H18" s="300">
        <f t="shared" si="3"/>
        <v>174.27921000000001</v>
      </c>
    </row>
    <row r="19" spans="1:11" s="36" customFormat="1" ht="13.5" customHeight="1" x14ac:dyDescent="0.2">
      <c r="A19" s="227"/>
      <c r="B19" s="227">
        <v>6414</v>
      </c>
      <c r="C19" s="228" t="s">
        <v>33</v>
      </c>
      <c r="D19" s="282">
        <v>6583056.6600000001</v>
      </c>
      <c r="E19" s="273">
        <v>4500000</v>
      </c>
      <c r="F19" s="282">
        <v>3595549.1</v>
      </c>
      <c r="G19" s="96">
        <f t="shared" si="2"/>
        <v>54.618231099958358</v>
      </c>
      <c r="H19" s="300">
        <f t="shared" si="3"/>
        <v>79.901091111111114</v>
      </c>
    </row>
    <row r="20" spans="1:11" s="38" customFormat="1" ht="25.5" x14ac:dyDescent="0.2">
      <c r="A20" s="100"/>
      <c r="B20" s="100">
        <v>6415</v>
      </c>
      <c r="C20" s="209" t="s">
        <v>234</v>
      </c>
      <c r="D20" s="283">
        <v>154863.04999999999</v>
      </c>
      <c r="E20" s="273">
        <v>100000</v>
      </c>
      <c r="F20" s="283">
        <v>569.48</v>
      </c>
      <c r="G20" s="96">
        <f t="shared" si="2"/>
        <v>0.3677313600629718</v>
      </c>
      <c r="H20" s="300">
        <f t="shared" si="3"/>
        <v>0.56947999999999999</v>
      </c>
    </row>
    <row r="21" spans="1:11" s="38" customFormat="1" ht="14.25" customHeight="1" x14ac:dyDescent="0.2">
      <c r="A21" s="100"/>
      <c r="B21" s="100">
        <v>6419</v>
      </c>
      <c r="C21" s="209" t="s">
        <v>168</v>
      </c>
      <c r="D21" s="283">
        <v>867642.65</v>
      </c>
      <c r="E21" s="273">
        <v>1200000</v>
      </c>
      <c r="F21" s="283">
        <v>1554159.76</v>
      </c>
      <c r="G21" s="96">
        <f t="shared" si="2"/>
        <v>179.12440795758485</v>
      </c>
      <c r="H21" s="300">
        <f t="shared" si="3"/>
        <v>129.51331333333334</v>
      </c>
    </row>
    <row r="22" spans="1:11" s="38" customFormat="1" x14ac:dyDescent="0.2">
      <c r="A22" s="229">
        <v>643</v>
      </c>
      <c r="B22" s="100"/>
      <c r="C22" s="208" t="s">
        <v>207</v>
      </c>
      <c r="D22" s="98">
        <f>D23</f>
        <v>4076.71</v>
      </c>
      <c r="E22" s="98">
        <f>E23</f>
        <v>5000</v>
      </c>
      <c r="F22" s="98">
        <f>F23</f>
        <v>0</v>
      </c>
      <c r="G22" s="97">
        <f t="shared" si="2"/>
        <v>0</v>
      </c>
      <c r="H22" s="97">
        <f t="shared" si="3"/>
        <v>0</v>
      </c>
    </row>
    <row r="23" spans="1:11" s="38" customFormat="1" ht="25.5" x14ac:dyDescent="0.2">
      <c r="A23" s="79"/>
      <c r="B23" s="100">
        <v>6436</v>
      </c>
      <c r="C23" s="209" t="s">
        <v>208</v>
      </c>
      <c r="D23" s="283">
        <v>4076.71</v>
      </c>
      <c r="E23" s="273">
        <v>5000</v>
      </c>
      <c r="F23" s="283">
        <v>0</v>
      </c>
      <c r="G23" s="96">
        <f t="shared" si="2"/>
        <v>0</v>
      </c>
      <c r="H23" s="300">
        <f t="shared" si="3"/>
        <v>0</v>
      </c>
    </row>
    <row r="24" spans="1:11" s="3" customFormat="1" ht="27" customHeight="1" x14ac:dyDescent="0.2">
      <c r="A24" s="76">
        <v>65</v>
      </c>
      <c r="B24" s="225"/>
      <c r="C24" s="226" t="s">
        <v>121</v>
      </c>
      <c r="D24" s="95">
        <f t="shared" ref="D24" si="10">D25+D27</f>
        <v>1168313564.05</v>
      </c>
      <c r="E24" s="95">
        <f t="shared" ref="E24:F24" si="11">E25+E27</f>
        <v>1144400000</v>
      </c>
      <c r="F24" s="95">
        <f t="shared" si="11"/>
        <v>1200746578.3699999</v>
      </c>
      <c r="G24" s="97">
        <f t="shared" si="2"/>
        <v>102.77605390521785</v>
      </c>
      <c r="H24" s="97">
        <f t="shared" si="3"/>
        <v>104.92367864120935</v>
      </c>
    </row>
    <row r="25" spans="1:11" s="3" customFormat="1" ht="13.5" customHeight="1" x14ac:dyDescent="0.2">
      <c r="A25" s="76">
        <v>651</v>
      </c>
      <c r="B25" s="225"/>
      <c r="C25" s="226" t="s">
        <v>122</v>
      </c>
      <c r="D25" s="98">
        <f t="shared" ref="D25:F25" si="12">D26</f>
        <v>1022086949.71</v>
      </c>
      <c r="E25" s="98">
        <f t="shared" si="12"/>
        <v>960900000</v>
      </c>
      <c r="F25" s="98">
        <f t="shared" si="12"/>
        <v>1008115807.49</v>
      </c>
      <c r="G25" s="97">
        <f t="shared" si="2"/>
        <v>98.633076938907777</v>
      </c>
      <c r="H25" s="97">
        <f t="shared" si="3"/>
        <v>104.91370668019566</v>
      </c>
    </row>
    <row r="26" spans="1:11" s="46" customFormat="1" ht="13.5" customHeight="1" x14ac:dyDescent="0.2">
      <c r="A26" s="80"/>
      <c r="B26" s="227">
        <v>6514</v>
      </c>
      <c r="C26" s="230" t="s">
        <v>123</v>
      </c>
      <c r="D26" s="284">
        <v>1022086949.71</v>
      </c>
      <c r="E26" s="274">
        <v>960900000</v>
      </c>
      <c r="F26" s="284">
        <v>1008115807.49</v>
      </c>
      <c r="G26" s="96">
        <f t="shared" si="2"/>
        <v>98.633076938907777</v>
      </c>
      <c r="H26" s="300">
        <f t="shared" si="3"/>
        <v>104.91370668019566</v>
      </c>
      <c r="I26" s="193"/>
      <c r="J26" s="193"/>
      <c r="K26" s="193"/>
    </row>
    <row r="27" spans="1:11" s="3" customFormat="1" ht="13.5" customHeight="1" x14ac:dyDescent="0.2">
      <c r="A27" s="76">
        <v>652</v>
      </c>
      <c r="B27" s="225"/>
      <c r="C27" s="191" t="s">
        <v>79</v>
      </c>
      <c r="D27" s="98">
        <f t="shared" ref="D27:F27" si="13">D28</f>
        <v>146226614.34</v>
      </c>
      <c r="E27" s="98">
        <f t="shared" si="13"/>
        <v>183500000</v>
      </c>
      <c r="F27" s="98">
        <f t="shared" si="13"/>
        <v>192630770.88</v>
      </c>
      <c r="G27" s="97">
        <f t="shared" si="2"/>
        <v>131.73441219948032</v>
      </c>
      <c r="H27" s="97">
        <f t="shared" si="3"/>
        <v>104.97589693732969</v>
      </c>
    </row>
    <row r="28" spans="1:11" s="35" customFormat="1" ht="12.75" customHeight="1" x14ac:dyDescent="0.2">
      <c r="A28" s="81"/>
      <c r="B28" s="227">
        <v>6526</v>
      </c>
      <c r="C28" s="228" t="s">
        <v>35</v>
      </c>
      <c r="D28" s="282">
        <v>146226614.34</v>
      </c>
      <c r="E28" s="273">
        <v>183500000</v>
      </c>
      <c r="F28" s="282">
        <v>192630770.88</v>
      </c>
      <c r="G28" s="96">
        <f t="shared" si="2"/>
        <v>131.73441219948032</v>
      </c>
      <c r="H28" s="300">
        <f t="shared" si="3"/>
        <v>104.97589693732969</v>
      </c>
      <c r="I28" s="245"/>
    </row>
    <row r="29" spans="1:11" s="37" customFormat="1" ht="25.5" x14ac:dyDescent="0.2">
      <c r="A29" s="229">
        <v>66</v>
      </c>
      <c r="B29" s="229"/>
      <c r="C29" s="208" t="s">
        <v>125</v>
      </c>
      <c r="D29" s="98">
        <f t="shared" ref="D29:F29" si="14">D30</f>
        <v>1306673.6399999999</v>
      </c>
      <c r="E29" s="98">
        <f t="shared" si="14"/>
        <v>1200000</v>
      </c>
      <c r="F29" s="98">
        <f t="shared" si="14"/>
        <v>1207093.1200000001</v>
      </c>
      <c r="G29" s="97">
        <f t="shared" si="2"/>
        <v>92.379082507549498</v>
      </c>
      <c r="H29" s="97">
        <f t="shared" si="3"/>
        <v>100.59109333333333</v>
      </c>
    </row>
    <row r="30" spans="1:11" s="37" customFormat="1" ht="12.75" customHeight="1" x14ac:dyDescent="0.2">
      <c r="A30" s="229">
        <v>661</v>
      </c>
      <c r="B30" s="229"/>
      <c r="C30" s="208" t="s">
        <v>126</v>
      </c>
      <c r="D30" s="98">
        <f>D31+D32</f>
        <v>1306673.6399999999</v>
      </c>
      <c r="E30" s="98">
        <f>E31+E32</f>
        <v>1200000</v>
      </c>
      <c r="F30" s="98">
        <f>F31+F32</f>
        <v>1207093.1200000001</v>
      </c>
      <c r="G30" s="97">
        <f t="shared" si="2"/>
        <v>92.379082507549498</v>
      </c>
      <c r="H30" s="97">
        <f t="shared" si="3"/>
        <v>100.59109333333333</v>
      </c>
    </row>
    <row r="31" spans="1:11" s="38" customFormat="1" ht="12.75" customHeight="1" x14ac:dyDescent="0.2">
      <c r="A31" s="100"/>
      <c r="B31" s="100">
        <v>6614</v>
      </c>
      <c r="C31" s="209" t="s">
        <v>262</v>
      </c>
      <c r="D31" s="283">
        <v>0</v>
      </c>
      <c r="E31" s="273">
        <v>0</v>
      </c>
      <c r="F31" s="283">
        <v>0</v>
      </c>
      <c r="G31" s="96" t="s">
        <v>167</v>
      </c>
      <c r="H31" s="300" t="s">
        <v>167</v>
      </c>
    </row>
    <row r="32" spans="1:11" s="38" customFormat="1" ht="12.75" customHeight="1" x14ac:dyDescent="0.2">
      <c r="A32" s="100"/>
      <c r="B32" s="100">
        <v>6615</v>
      </c>
      <c r="C32" s="209" t="s">
        <v>127</v>
      </c>
      <c r="D32" s="283">
        <v>1306673.6399999999</v>
      </c>
      <c r="E32" s="273">
        <v>1200000</v>
      </c>
      <c r="F32" s="283">
        <v>1207093.1200000001</v>
      </c>
      <c r="G32" s="96">
        <f t="shared" si="2"/>
        <v>92.379082507549498</v>
      </c>
      <c r="H32" s="300">
        <f t="shared" si="3"/>
        <v>100.59109333333333</v>
      </c>
    </row>
    <row r="33" spans="1:8" s="35" customFormat="1" ht="12.75" customHeight="1" x14ac:dyDescent="0.2">
      <c r="A33" s="229">
        <v>68</v>
      </c>
      <c r="B33" s="229"/>
      <c r="C33" s="208" t="s">
        <v>147</v>
      </c>
      <c r="D33" s="98">
        <f t="shared" ref="D33:F34" si="15">D34</f>
        <v>3519855.56</v>
      </c>
      <c r="E33" s="98">
        <f t="shared" si="15"/>
        <v>4000000</v>
      </c>
      <c r="F33" s="98">
        <f t="shared" si="15"/>
        <v>4790719.67</v>
      </c>
      <c r="G33" s="97">
        <f t="shared" si="2"/>
        <v>136.10557559356212</v>
      </c>
      <c r="H33" s="97">
        <f t="shared" si="3"/>
        <v>119.76799174999999</v>
      </c>
    </row>
    <row r="34" spans="1:8" s="3" customFormat="1" ht="13.5" customHeight="1" x14ac:dyDescent="0.2">
      <c r="A34" s="229">
        <v>683</v>
      </c>
      <c r="B34" s="229"/>
      <c r="C34" s="208" t="s">
        <v>148</v>
      </c>
      <c r="D34" s="98">
        <f t="shared" si="15"/>
        <v>3519855.56</v>
      </c>
      <c r="E34" s="98">
        <f t="shared" si="15"/>
        <v>4000000</v>
      </c>
      <c r="F34" s="98">
        <f t="shared" si="15"/>
        <v>4790719.67</v>
      </c>
      <c r="G34" s="97">
        <f t="shared" si="2"/>
        <v>136.10557559356212</v>
      </c>
      <c r="H34" s="97">
        <f t="shared" si="3"/>
        <v>119.76799174999999</v>
      </c>
    </row>
    <row r="35" spans="1:8" s="3" customFormat="1" ht="13.5" customHeight="1" x14ac:dyDescent="0.2">
      <c r="A35" s="78"/>
      <c r="B35" s="100">
        <v>6831</v>
      </c>
      <c r="C35" s="209" t="s">
        <v>148</v>
      </c>
      <c r="D35" s="283">
        <v>3519855.56</v>
      </c>
      <c r="E35" s="273">
        <v>4000000</v>
      </c>
      <c r="F35" s="283">
        <v>4790719.67</v>
      </c>
      <c r="G35" s="96">
        <f t="shared" si="2"/>
        <v>136.10557559356212</v>
      </c>
      <c r="H35" s="300">
        <f t="shared" si="3"/>
        <v>119.76799174999999</v>
      </c>
    </row>
    <row r="36" spans="1:8" s="3" customFormat="1" ht="13.5" hidden="1" customHeight="1" x14ac:dyDescent="0.2">
      <c r="A36" s="202">
        <v>7</v>
      </c>
      <c r="B36" s="231"/>
      <c r="C36" s="232" t="s">
        <v>224</v>
      </c>
      <c r="D36" s="285">
        <f t="shared" ref="D36:E43" si="16">D37</f>
        <v>0</v>
      </c>
      <c r="E36" s="204">
        <f t="shared" si="16"/>
        <v>0</v>
      </c>
      <c r="F36" s="285">
        <f t="shared" ref="F36:F43" si="17">F37</f>
        <v>0</v>
      </c>
      <c r="G36" s="96" t="e">
        <f t="shared" si="2"/>
        <v>#DIV/0!</v>
      </c>
      <c r="H36" s="96" t="e">
        <f t="shared" si="3"/>
        <v>#DIV/0!</v>
      </c>
    </row>
    <row r="37" spans="1:8" s="3" customFormat="1" ht="13.5" hidden="1" customHeight="1" x14ac:dyDescent="0.2">
      <c r="A37" s="202"/>
      <c r="B37" s="231"/>
      <c r="C37" s="232" t="s">
        <v>225</v>
      </c>
      <c r="D37" s="285">
        <f>D38+D43</f>
        <v>0</v>
      </c>
      <c r="E37" s="204">
        <f>E38+E43</f>
        <v>0</v>
      </c>
      <c r="F37" s="285">
        <f>F38+F43</f>
        <v>0</v>
      </c>
      <c r="G37" s="96" t="e">
        <f t="shared" si="2"/>
        <v>#DIV/0!</v>
      </c>
      <c r="H37" s="96" t="e">
        <f t="shared" si="3"/>
        <v>#DIV/0!</v>
      </c>
    </row>
    <row r="38" spans="1:8" s="3" customFormat="1" ht="13.5" hidden="1" customHeight="1" x14ac:dyDescent="0.2">
      <c r="A38" s="202"/>
      <c r="B38" s="231"/>
      <c r="C38" s="232" t="s">
        <v>226</v>
      </c>
      <c r="D38" s="285">
        <f>D39+D40+D41+D42</f>
        <v>0</v>
      </c>
      <c r="E38" s="204">
        <f>E39+E40+E41+E42</f>
        <v>0</v>
      </c>
      <c r="F38" s="285">
        <f>F39+F40+F41+F42</f>
        <v>0</v>
      </c>
      <c r="G38" s="96" t="e">
        <f t="shared" si="2"/>
        <v>#DIV/0!</v>
      </c>
      <c r="H38" s="96" t="e">
        <f t="shared" si="3"/>
        <v>#DIV/0!</v>
      </c>
    </row>
    <row r="39" spans="1:8" s="3" customFormat="1" ht="13.5" hidden="1" customHeight="1" x14ac:dyDescent="0.2">
      <c r="A39" s="203"/>
      <c r="B39" s="203">
        <v>7221</v>
      </c>
      <c r="C39" s="233" t="s">
        <v>22</v>
      </c>
      <c r="D39" s="286">
        <v>0</v>
      </c>
      <c r="E39" s="205">
        <v>0</v>
      </c>
      <c r="F39" s="286">
        <v>0</v>
      </c>
      <c r="G39" s="96" t="e">
        <f t="shared" si="2"/>
        <v>#DIV/0!</v>
      </c>
      <c r="H39" s="96" t="e">
        <f t="shared" si="3"/>
        <v>#DIV/0!</v>
      </c>
    </row>
    <row r="40" spans="1:8" s="3" customFormat="1" ht="13.5" hidden="1" customHeight="1" x14ac:dyDescent="0.2">
      <c r="A40" s="203"/>
      <c r="B40" s="203">
        <v>7222</v>
      </c>
      <c r="C40" s="233" t="s">
        <v>23</v>
      </c>
      <c r="D40" s="286">
        <v>0</v>
      </c>
      <c r="E40" s="205">
        <v>0</v>
      </c>
      <c r="F40" s="286">
        <v>0</v>
      </c>
      <c r="G40" s="96" t="e">
        <f t="shared" si="2"/>
        <v>#DIV/0!</v>
      </c>
      <c r="H40" s="96" t="e">
        <f t="shared" si="3"/>
        <v>#DIV/0!</v>
      </c>
    </row>
    <row r="41" spans="1:8" s="3" customFormat="1" ht="13.5" hidden="1" customHeight="1" x14ac:dyDescent="0.2">
      <c r="A41" s="203"/>
      <c r="B41" s="203">
        <v>7225</v>
      </c>
      <c r="C41" s="233" t="s">
        <v>227</v>
      </c>
      <c r="D41" s="286">
        <v>0</v>
      </c>
      <c r="E41" s="205">
        <v>0</v>
      </c>
      <c r="F41" s="286">
        <v>0</v>
      </c>
      <c r="G41" s="96" t="e">
        <f t="shared" si="2"/>
        <v>#DIV/0!</v>
      </c>
      <c r="H41" s="96" t="e">
        <f t="shared" si="3"/>
        <v>#DIV/0!</v>
      </c>
    </row>
    <row r="42" spans="1:8" s="3" customFormat="1" ht="13.5" hidden="1" customHeight="1" x14ac:dyDescent="0.2">
      <c r="A42" s="203"/>
      <c r="B42" s="203">
        <v>7227</v>
      </c>
      <c r="C42" s="233" t="s">
        <v>128</v>
      </c>
      <c r="D42" s="286">
        <v>0</v>
      </c>
      <c r="E42" s="205">
        <v>0</v>
      </c>
      <c r="F42" s="286">
        <v>0</v>
      </c>
      <c r="G42" s="96" t="e">
        <f t="shared" si="2"/>
        <v>#DIV/0!</v>
      </c>
      <c r="H42" s="96" t="e">
        <f t="shared" si="3"/>
        <v>#DIV/0!</v>
      </c>
    </row>
    <row r="43" spans="1:8" s="3" customFormat="1" ht="13.5" hidden="1" customHeight="1" x14ac:dyDescent="0.2">
      <c r="A43" s="202"/>
      <c r="B43" s="231"/>
      <c r="C43" s="232" t="s">
        <v>228</v>
      </c>
      <c r="D43" s="287">
        <f t="shared" si="16"/>
        <v>0</v>
      </c>
      <c r="E43" s="206">
        <f t="shared" si="16"/>
        <v>0</v>
      </c>
      <c r="F43" s="287">
        <f t="shared" si="17"/>
        <v>0</v>
      </c>
      <c r="G43" s="96" t="e">
        <f t="shared" si="2"/>
        <v>#DIV/0!</v>
      </c>
      <c r="H43" s="96" t="e">
        <f t="shared" si="3"/>
        <v>#DIV/0!</v>
      </c>
    </row>
    <row r="44" spans="1:8" s="3" customFormat="1" ht="13.5" hidden="1" customHeight="1" x14ac:dyDescent="0.2">
      <c r="A44" s="234"/>
      <c r="B44" s="203">
        <v>7231</v>
      </c>
      <c r="C44" s="233" t="s">
        <v>25</v>
      </c>
      <c r="D44" s="288">
        <v>0</v>
      </c>
      <c r="E44" s="207">
        <v>0</v>
      </c>
      <c r="F44" s="288">
        <v>0</v>
      </c>
      <c r="G44" s="96" t="e">
        <f t="shared" si="2"/>
        <v>#DIV/0!</v>
      </c>
      <c r="H44" s="96" t="e">
        <f t="shared" si="3"/>
        <v>#DIV/0!</v>
      </c>
    </row>
    <row r="45" spans="1:8" s="3" customFormat="1" ht="21.75" customHeight="1" x14ac:dyDescent="0.2">
      <c r="A45" s="265">
        <v>7</v>
      </c>
      <c r="B45" s="266"/>
      <c r="C45" s="267" t="s">
        <v>224</v>
      </c>
      <c r="D45" s="98">
        <f t="shared" ref="D45:F46" si="18">D46</f>
        <v>135153.20000000001</v>
      </c>
      <c r="E45" s="98">
        <f t="shared" si="18"/>
        <v>31000</v>
      </c>
      <c r="F45" s="75">
        <f>F46</f>
        <v>31320.36</v>
      </c>
      <c r="G45" s="97">
        <f t="shared" si="2"/>
        <v>23.1739685038904</v>
      </c>
      <c r="H45" s="97">
        <f t="shared" si="3"/>
        <v>101.03341935483871</v>
      </c>
    </row>
    <row r="46" spans="1:8" s="3" customFormat="1" ht="13.5" customHeight="1" x14ac:dyDescent="0.2">
      <c r="A46" s="202">
        <v>72</v>
      </c>
      <c r="B46" s="266"/>
      <c r="C46" s="267" t="s">
        <v>225</v>
      </c>
      <c r="D46" s="98">
        <f t="shared" si="18"/>
        <v>135153.20000000001</v>
      </c>
      <c r="E46" s="98">
        <f t="shared" si="18"/>
        <v>31000</v>
      </c>
      <c r="F46" s="75">
        <f t="shared" si="18"/>
        <v>31320.36</v>
      </c>
      <c r="G46" s="97">
        <f t="shared" si="2"/>
        <v>23.1739685038904</v>
      </c>
      <c r="H46" s="97">
        <f t="shared" si="3"/>
        <v>101.03341935483871</v>
      </c>
    </row>
    <row r="47" spans="1:8" s="3" customFormat="1" ht="13.5" customHeight="1" x14ac:dyDescent="0.2">
      <c r="A47" s="202">
        <v>722</v>
      </c>
      <c r="B47" s="266"/>
      <c r="C47" s="267" t="s">
        <v>226</v>
      </c>
      <c r="D47" s="98">
        <f>D48+D49</f>
        <v>135153.20000000001</v>
      </c>
      <c r="E47" s="98">
        <f>E48+E49</f>
        <v>31000</v>
      </c>
      <c r="F47" s="75">
        <f>F48+F49</f>
        <v>31320.36</v>
      </c>
      <c r="G47" s="97">
        <f t="shared" si="2"/>
        <v>23.1739685038904</v>
      </c>
      <c r="H47" s="97">
        <f t="shared" si="3"/>
        <v>101.03341935483871</v>
      </c>
    </row>
    <row r="48" spans="1:8" s="3" customFormat="1" ht="13.5" customHeight="1" x14ac:dyDescent="0.2">
      <c r="A48" s="202"/>
      <c r="B48" s="203">
        <v>7221</v>
      </c>
      <c r="C48" s="268" t="s">
        <v>22</v>
      </c>
      <c r="D48" s="4">
        <v>135153.20000000001</v>
      </c>
      <c r="E48" s="275">
        <v>0</v>
      </c>
      <c r="F48" s="4">
        <v>289.36</v>
      </c>
      <c r="G48" s="96">
        <f t="shared" si="2"/>
        <v>0.21409777940884861</v>
      </c>
      <c r="H48" s="300" t="s">
        <v>167</v>
      </c>
    </row>
    <row r="49" spans="1:8" s="3" customFormat="1" ht="13.5" customHeight="1" x14ac:dyDescent="0.2">
      <c r="A49" s="202"/>
      <c r="B49" s="203">
        <v>7225</v>
      </c>
      <c r="C49" s="268" t="s">
        <v>254</v>
      </c>
      <c r="D49" s="4">
        <v>0</v>
      </c>
      <c r="E49" s="274">
        <v>31000</v>
      </c>
      <c r="F49" s="4">
        <v>31031</v>
      </c>
      <c r="G49" s="96" t="s">
        <v>167</v>
      </c>
      <c r="H49" s="300">
        <f t="shared" si="3"/>
        <v>100.1</v>
      </c>
    </row>
    <row r="50" spans="1:8" s="3" customFormat="1" ht="13.5" customHeight="1" x14ac:dyDescent="0.2">
      <c r="A50" s="78"/>
      <c r="B50" s="78"/>
      <c r="C50" s="28"/>
      <c r="D50" s="4"/>
      <c r="F50" s="256"/>
    </row>
    <row r="51" spans="1:8" s="3" customFormat="1" ht="13.5" customHeight="1" x14ac:dyDescent="0.2">
      <c r="A51" s="78"/>
      <c r="B51" s="78"/>
      <c r="C51" s="28"/>
      <c r="D51" s="4"/>
      <c r="F51" s="256"/>
    </row>
    <row r="52" spans="1:8" s="3" customFormat="1" ht="13.5" customHeight="1" x14ac:dyDescent="0.2">
      <c r="A52" s="78"/>
      <c r="B52" s="78"/>
      <c r="C52" s="28"/>
      <c r="D52" s="4"/>
      <c r="F52" s="256"/>
    </row>
    <row r="53" spans="1:8" s="3" customFormat="1" ht="13.5" customHeight="1" x14ac:dyDescent="0.2">
      <c r="A53" s="78"/>
      <c r="B53" s="78"/>
      <c r="C53" s="28"/>
      <c r="D53" s="4"/>
      <c r="F53" s="256"/>
    </row>
    <row r="54" spans="1:8" s="3" customFormat="1" ht="13.5" customHeight="1" x14ac:dyDescent="0.2">
      <c r="A54" s="78"/>
      <c r="B54" s="78"/>
      <c r="C54" s="28"/>
      <c r="D54" s="4"/>
      <c r="F54" s="256"/>
    </row>
    <row r="55" spans="1:8" s="3" customFormat="1" ht="18" customHeight="1" x14ac:dyDescent="0.2">
      <c r="A55" s="20"/>
      <c r="B55" s="17"/>
      <c r="C55" s="17"/>
      <c r="D55" s="4"/>
      <c r="F55" s="256"/>
    </row>
    <row r="56" spans="1:8" s="3" customFormat="1" x14ac:dyDescent="0.2">
      <c r="A56" s="83"/>
      <c r="B56" s="15"/>
      <c r="C56" s="7"/>
      <c r="D56" s="4"/>
      <c r="F56" s="256"/>
    </row>
    <row r="57" spans="1:8" s="3" customFormat="1" x14ac:dyDescent="0.2">
      <c r="A57" s="83"/>
      <c r="B57" s="15"/>
      <c r="C57" s="8"/>
      <c r="D57" s="4"/>
      <c r="F57" s="256"/>
    </row>
    <row r="58" spans="1:8" s="3" customFormat="1" x14ac:dyDescent="0.2">
      <c r="A58" s="83"/>
      <c r="B58" s="15"/>
      <c r="C58" s="8"/>
      <c r="D58" s="4"/>
      <c r="F58" s="256"/>
    </row>
    <row r="59" spans="1:8" s="3" customFormat="1" x14ac:dyDescent="0.2">
      <c r="A59" s="83"/>
      <c r="B59" s="14"/>
      <c r="C59" s="13"/>
      <c r="D59" s="4"/>
      <c r="F59" s="256"/>
    </row>
    <row r="60" spans="1:8" s="3" customFormat="1" x14ac:dyDescent="0.2">
      <c r="A60" s="83"/>
      <c r="B60" s="14"/>
      <c r="C60" s="7"/>
      <c r="D60" s="4"/>
      <c r="F60" s="256"/>
    </row>
    <row r="61" spans="1:8" s="3" customFormat="1" x14ac:dyDescent="0.2">
      <c r="A61" s="83"/>
      <c r="B61" s="14"/>
      <c r="C61" s="14"/>
      <c r="D61" s="4"/>
      <c r="F61" s="256"/>
    </row>
    <row r="62" spans="1:8" s="3" customFormat="1" hidden="1" x14ac:dyDescent="0.2">
      <c r="A62" s="84"/>
      <c r="B62" s="85"/>
      <c r="C62" s="9"/>
      <c r="D62" s="4"/>
      <c r="F62" s="256"/>
    </row>
    <row r="63" spans="1:8" s="3" customFormat="1" hidden="1" x14ac:dyDescent="0.2">
      <c r="A63" s="84"/>
      <c r="B63" s="85"/>
      <c r="C63" s="9"/>
      <c r="D63" s="4"/>
      <c r="F63" s="256"/>
    </row>
    <row r="64" spans="1:8" s="3" customFormat="1" x14ac:dyDescent="0.2">
      <c r="A64" s="84"/>
      <c r="B64" s="14"/>
      <c r="C64" s="14"/>
      <c r="D64" s="4"/>
      <c r="F64" s="256"/>
    </row>
    <row r="65" spans="1:6" s="3" customFormat="1" hidden="1" x14ac:dyDescent="0.2">
      <c r="A65" s="84"/>
      <c r="B65" s="85"/>
      <c r="C65" s="9"/>
      <c r="D65" s="4"/>
      <c r="F65" s="256"/>
    </row>
    <row r="66" spans="1:6" s="3" customFormat="1" x14ac:dyDescent="0.2">
      <c r="A66" s="84"/>
      <c r="B66" s="85"/>
      <c r="C66" s="7"/>
      <c r="D66" s="4"/>
      <c r="F66" s="256"/>
    </row>
    <row r="67" spans="1:6" s="3" customFormat="1" x14ac:dyDescent="0.2">
      <c r="A67" s="84"/>
      <c r="B67" s="85"/>
      <c r="C67" s="14"/>
      <c r="D67" s="4"/>
      <c r="F67" s="256"/>
    </row>
    <row r="68" spans="1:6" s="3" customFormat="1" hidden="1" x14ac:dyDescent="0.2">
      <c r="A68" s="84"/>
      <c r="B68" s="85"/>
      <c r="C68" s="9"/>
      <c r="D68" s="4"/>
      <c r="F68" s="256"/>
    </row>
    <row r="69" spans="1:6" s="3" customFormat="1" hidden="1" x14ac:dyDescent="0.2">
      <c r="A69" s="84"/>
      <c r="B69" s="85"/>
      <c r="C69" s="9"/>
      <c r="D69" s="4"/>
      <c r="F69" s="256"/>
    </row>
    <row r="70" spans="1:6" s="3" customFormat="1" x14ac:dyDescent="0.2">
      <c r="A70" s="84"/>
      <c r="B70" s="85"/>
      <c r="C70" s="14"/>
      <c r="D70" s="4"/>
      <c r="F70" s="256"/>
    </row>
    <row r="71" spans="1:6" s="3" customFormat="1" hidden="1" x14ac:dyDescent="0.2">
      <c r="A71" s="84"/>
      <c r="B71" s="85"/>
      <c r="C71" s="9"/>
      <c r="D71" s="4"/>
      <c r="F71" s="256"/>
    </row>
    <row r="72" spans="1:6" s="3" customFormat="1" hidden="1" x14ac:dyDescent="0.2">
      <c r="A72" s="84"/>
      <c r="B72" s="85"/>
      <c r="C72" s="9"/>
      <c r="D72" s="4"/>
      <c r="F72" s="256"/>
    </row>
    <row r="73" spans="1:6" s="3" customFormat="1" x14ac:dyDescent="0.2">
      <c r="A73" s="84"/>
      <c r="B73" s="85"/>
      <c r="C73" s="14"/>
      <c r="D73" s="4"/>
      <c r="F73" s="256"/>
    </row>
    <row r="74" spans="1:6" s="3" customFormat="1" hidden="1" x14ac:dyDescent="0.2">
      <c r="A74" s="84"/>
      <c r="B74" s="85"/>
      <c r="C74" s="9"/>
      <c r="D74" s="4"/>
      <c r="F74" s="256"/>
    </row>
    <row r="75" spans="1:6" s="3" customFormat="1" hidden="1" x14ac:dyDescent="0.2">
      <c r="A75" s="84"/>
      <c r="B75" s="85"/>
      <c r="C75" s="9"/>
      <c r="D75" s="4"/>
      <c r="F75" s="256"/>
    </row>
    <row r="76" spans="1:6" s="3" customFormat="1" ht="13.5" hidden="1" customHeight="1" x14ac:dyDescent="0.2">
      <c r="A76" s="84"/>
      <c r="B76" s="85"/>
      <c r="C76" s="9"/>
      <c r="D76" s="4"/>
      <c r="F76" s="256"/>
    </row>
    <row r="77" spans="1:6" s="3" customFormat="1" ht="13.5" customHeight="1" x14ac:dyDescent="0.2">
      <c r="A77" s="84"/>
      <c r="B77" s="85"/>
      <c r="C77" s="8"/>
      <c r="D77" s="4"/>
      <c r="F77" s="256"/>
    </row>
    <row r="78" spans="1:6" s="3" customFormat="1" ht="13.5" customHeight="1" x14ac:dyDescent="0.2">
      <c r="A78" s="84"/>
      <c r="B78" s="85"/>
      <c r="C78" s="7"/>
      <c r="D78" s="4"/>
      <c r="F78" s="256"/>
    </row>
    <row r="79" spans="1:6" s="3" customFormat="1" ht="26.25" customHeight="1" x14ac:dyDescent="0.2">
      <c r="A79" s="84"/>
      <c r="B79" s="14"/>
      <c r="C79" s="44"/>
      <c r="D79" s="4"/>
      <c r="F79" s="256"/>
    </row>
    <row r="80" spans="1:6" s="3" customFormat="1" ht="13.5" hidden="1" customHeight="1" x14ac:dyDescent="0.2">
      <c r="A80" s="84"/>
      <c r="B80" s="85"/>
      <c r="C80" s="9"/>
      <c r="D80" s="4"/>
      <c r="F80" s="256"/>
    </row>
    <row r="81" spans="1:6" s="3" customFormat="1" ht="13.5" customHeight="1" x14ac:dyDescent="0.2">
      <c r="A81" s="84"/>
      <c r="B81" s="85"/>
      <c r="C81" s="8"/>
      <c r="D81" s="4"/>
      <c r="F81" s="256"/>
    </row>
    <row r="82" spans="1:6" s="3" customFormat="1" ht="13.5" customHeight="1" x14ac:dyDescent="0.2">
      <c r="A82" s="84"/>
      <c r="B82" s="85"/>
      <c r="C82" s="8"/>
      <c r="D82" s="4"/>
      <c r="F82" s="256"/>
    </row>
    <row r="83" spans="1:6" s="3" customFormat="1" ht="13.5" customHeight="1" x14ac:dyDescent="0.2">
      <c r="A83" s="84"/>
      <c r="B83" s="86"/>
      <c r="C83" s="14"/>
      <c r="D83" s="4"/>
      <c r="F83" s="256"/>
    </row>
    <row r="84" spans="1:6" s="3" customFormat="1" ht="13.5" hidden="1" customHeight="1" x14ac:dyDescent="0.2">
      <c r="A84" s="84"/>
      <c r="B84" s="12"/>
      <c r="C84" s="12"/>
      <c r="D84" s="4"/>
      <c r="F84" s="256"/>
    </row>
    <row r="85" spans="1:6" s="3" customFormat="1" ht="13.5" customHeight="1" x14ac:dyDescent="0.2">
      <c r="A85" s="84"/>
      <c r="B85" s="14"/>
      <c r="C85" s="13"/>
      <c r="D85" s="4"/>
      <c r="F85" s="256"/>
    </row>
    <row r="86" spans="1:6" s="3" customFormat="1" ht="13.5" hidden="1" customHeight="1" x14ac:dyDescent="0.2">
      <c r="A86" s="84"/>
      <c r="B86" s="85"/>
      <c r="C86" s="9"/>
      <c r="D86" s="4"/>
      <c r="F86" s="256"/>
    </row>
    <row r="87" spans="1:6" s="3" customFormat="1" ht="28.5" customHeight="1" x14ac:dyDescent="0.2">
      <c r="A87" s="84"/>
      <c r="B87" s="85"/>
      <c r="C87" s="29"/>
      <c r="D87" s="4"/>
      <c r="F87" s="256"/>
    </row>
    <row r="88" spans="1:6" s="3" customFormat="1" ht="13.5" customHeight="1" x14ac:dyDescent="0.2">
      <c r="A88" s="84"/>
      <c r="B88" s="85"/>
      <c r="C88" s="14"/>
      <c r="D88" s="4"/>
      <c r="F88" s="256"/>
    </row>
    <row r="89" spans="1:6" s="3" customFormat="1" ht="13.5" hidden="1" customHeight="1" x14ac:dyDescent="0.2">
      <c r="A89" s="84"/>
      <c r="B89" s="85"/>
      <c r="C89" s="9"/>
      <c r="D89" s="4"/>
      <c r="F89" s="256"/>
    </row>
    <row r="90" spans="1:6" s="3" customFormat="1" ht="13.5" customHeight="1" x14ac:dyDescent="0.2">
      <c r="A90" s="84"/>
      <c r="B90" s="85"/>
      <c r="C90" s="13"/>
      <c r="D90" s="4"/>
      <c r="F90" s="256"/>
    </row>
    <row r="91" spans="1:6" s="3" customFormat="1" ht="13.5" hidden="1" customHeight="1" x14ac:dyDescent="0.2">
      <c r="A91" s="84"/>
      <c r="B91" s="85"/>
      <c r="C91" s="9"/>
      <c r="D91" s="4"/>
      <c r="F91" s="256"/>
    </row>
    <row r="92" spans="1:6" s="3" customFormat="1" ht="22.5" customHeight="1" x14ac:dyDescent="0.2">
      <c r="A92" s="84"/>
      <c r="B92" s="85"/>
      <c r="C92" s="44"/>
      <c r="D92" s="4"/>
      <c r="F92" s="256"/>
    </row>
    <row r="93" spans="1:6" s="3" customFormat="1" ht="13.5" hidden="1" customHeight="1" x14ac:dyDescent="0.2">
      <c r="A93" s="84"/>
      <c r="B93" s="12"/>
      <c r="C93" s="12"/>
      <c r="D93" s="4"/>
      <c r="F93" s="256"/>
    </row>
    <row r="94" spans="1:6" s="3" customFormat="1" ht="13.5" customHeight="1" x14ac:dyDescent="0.2">
      <c r="A94" s="84"/>
      <c r="B94" s="12"/>
      <c r="C94" s="7"/>
      <c r="D94" s="4"/>
      <c r="F94" s="256"/>
    </row>
    <row r="95" spans="1:6" s="3" customFormat="1" ht="13.5" customHeight="1" x14ac:dyDescent="0.2">
      <c r="A95" s="84"/>
      <c r="B95" s="12"/>
      <c r="C95" s="15"/>
      <c r="D95" s="4"/>
      <c r="F95" s="256"/>
    </row>
    <row r="96" spans="1:6" s="3" customFormat="1" ht="13.5" customHeight="1" x14ac:dyDescent="0.2">
      <c r="A96" s="84"/>
      <c r="B96" s="14"/>
      <c r="C96" s="14"/>
      <c r="D96" s="4"/>
      <c r="F96" s="256"/>
    </row>
    <row r="97" spans="1:6" s="3" customFormat="1" ht="13.5" hidden="1" customHeight="1" x14ac:dyDescent="0.2">
      <c r="A97" s="84"/>
      <c r="B97" s="85"/>
      <c r="C97" s="9"/>
      <c r="D97" s="4"/>
      <c r="F97" s="256"/>
    </row>
    <row r="98" spans="1:6" s="3" customFormat="1" ht="13.5" customHeight="1" x14ac:dyDescent="0.2">
      <c r="A98" s="84"/>
      <c r="B98" s="85"/>
      <c r="C98" s="8"/>
      <c r="D98" s="4"/>
      <c r="F98" s="256"/>
    </row>
    <row r="99" spans="1:6" s="3" customFormat="1" ht="13.5" customHeight="1" x14ac:dyDescent="0.2">
      <c r="A99" s="84"/>
      <c r="B99" s="85"/>
      <c r="C99" s="7"/>
      <c r="D99" s="4"/>
      <c r="F99" s="256"/>
    </row>
    <row r="100" spans="1:6" s="3" customFormat="1" ht="13.5" customHeight="1" x14ac:dyDescent="0.2">
      <c r="A100" s="84"/>
      <c r="B100" s="14"/>
      <c r="C100" s="14"/>
      <c r="D100" s="4"/>
      <c r="F100" s="256"/>
    </row>
    <row r="101" spans="1:6" s="3" customFormat="1" ht="13.5" hidden="1" customHeight="1" x14ac:dyDescent="0.2">
      <c r="A101" s="84"/>
      <c r="B101" s="12"/>
      <c r="C101" s="9"/>
      <c r="D101" s="4"/>
      <c r="F101" s="256"/>
    </row>
    <row r="102" spans="1:6" s="3" customFormat="1" ht="13.5" customHeight="1" x14ac:dyDescent="0.2">
      <c r="A102" s="84"/>
      <c r="B102" s="12"/>
      <c r="C102" s="7"/>
      <c r="D102" s="4"/>
      <c r="F102" s="256"/>
    </row>
    <row r="103" spans="1:6" s="3" customFormat="1" ht="22.5" customHeight="1" x14ac:dyDescent="0.2">
      <c r="A103" s="84"/>
      <c r="B103" s="14"/>
      <c r="C103" s="44"/>
      <c r="D103" s="4"/>
      <c r="F103" s="256"/>
    </row>
    <row r="104" spans="1:6" s="3" customFormat="1" ht="13.5" hidden="1" customHeight="1" x14ac:dyDescent="0.2">
      <c r="A104" s="84"/>
      <c r="B104" s="85"/>
      <c r="C104" s="9"/>
      <c r="D104" s="4"/>
      <c r="F104" s="256"/>
    </row>
    <row r="105" spans="1:6" s="3" customFormat="1" ht="13.5" customHeight="1" x14ac:dyDescent="0.2">
      <c r="A105" s="84"/>
      <c r="B105" s="14"/>
      <c r="C105" s="14"/>
      <c r="D105" s="4"/>
      <c r="F105" s="256"/>
    </row>
    <row r="106" spans="1:6" s="3" customFormat="1" ht="13.5" hidden="1" customHeight="1" x14ac:dyDescent="0.2">
      <c r="A106" s="84"/>
      <c r="B106" s="85"/>
      <c r="C106" s="9"/>
      <c r="D106" s="4"/>
      <c r="F106" s="256"/>
    </row>
    <row r="107" spans="1:6" s="3" customFormat="1" ht="13.5" hidden="1" customHeight="1" x14ac:dyDescent="0.2">
      <c r="A107" s="84"/>
      <c r="B107" s="85"/>
      <c r="C107" s="9"/>
      <c r="D107" s="4"/>
      <c r="F107" s="256"/>
    </row>
    <row r="108" spans="1:6" s="3" customFormat="1" ht="13.5" customHeight="1" x14ac:dyDescent="0.2">
      <c r="A108" s="83"/>
      <c r="B108" s="15"/>
      <c r="C108" s="7"/>
      <c r="D108" s="4"/>
      <c r="F108" s="256"/>
    </row>
    <row r="109" spans="1:6" s="3" customFormat="1" ht="13.5" customHeight="1" x14ac:dyDescent="0.2">
      <c r="A109" s="84"/>
      <c r="B109" s="87"/>
      <c r="C109" s="7"/>
      <c r="D109" s="4"/>
      <c r="F109" s="256"/>
    </row>
    <row r="110" spans="1:6" s="3" customFormat="1" ht="13.5" customHeight="1" x14ac:dyDescent="0.2">
      <c r="A110" s="84"/>
      <c r="B110" s="87"/>
      <c r="C110" s="8"/>
      <c r="D110" s="4"/>
      <c r="F110" s="256"/>
    </row>
    <row r="111" spans="1:6" s="3" customFormat="1" ht="13.5" customHeight="1" x14ac:dyDescent="0.2">
      <c r="A111" s="84"/>
      <c r="B111" s="14"/>
      <c r="C111" s="13"/>
      <c r="D111" s="4"/>
      <c r="F111" s="256"/>
    </row>
    <row r="112" spans="1:6" s="3" customFormat="1" hidden="1" x14ac:dyDescent="0.2">
      <c r="A112" s="84"/>
      <c r="B112" s="85"/>
      <c r="C112" s="9"/>
      <c r="D112" s="4"/>
      <c r="F112" s="256"/>
    </row>
    <row r="113" spans="1:6" s="3" customFormat="1" x14ac:dyDescent="0.2">
      <c r="A113" s="84"/>
      <c r="B113" s="85"/>
      <c r="C113" s="7"/>
      <c r="D113" s="4"/>
      <c r="F113" s="256"/>
    </row>
    <row r="114" spans="1:6" s="3" customFormat="1" x14ac:dyDescent="0.2">
      <c r="A114" s="84"/>
      <c r="B114" s="85"/>
      <c r="C114" s="8"/>
      <c r="D114" s="4"/>
      <c r="F114" s="256"/>
    </row>
    <row r="115" spans="1:6" s="3" customFormat="1" x14ac:dyDescent="0.2">
      <c r="A115" s="84"/>
      <c r="B115" s="14"/>
      <c r="C115" s="14"/>
      <c r="D115" s="4"/>
      <c r="F115" s="256"/>
    </row>
    <row r="116" spans="1:6" s="3" customFormat="1" hidden="1" x14ac:dyDescent="0.2">
      <c r="A116" s="84"/>
      <c r="B116" s="85"/>
      <c r="C116" s="9"/>
      <c r="D116" s="4"/>
      <c r="F116" s="256"/>
    </row>
    <row r="117" spans="1:6" s="3" customFormat="1" hidden="1" x14ac:dyDescent="0.2">
      <c r="A117" s="84"/>
      <c r="B117" s="85"/>
      <c r="C117" s="9"/>
      <c r="D117" s="4"/>
      <c r="F117" s="256"/>
    </row>
    <row r="118" spans="1:6" s="3" customFormat="1" hidden="1" x14ac:dyDescent="0.2">
      <c r="A118" s="84"/>
      <c r="B118" s="88"/>
      <c r="C118" s="5"/>
      <c r="D118" s="4"/>
      <c r="F118" s="256"/>
    </row>
    <row r="119" spans="1:6" s="3" customFormat="1" hidden="1" x14ac:dyDescent="0.2">
      <c r="A119" s="84"/>
      <c r="B119" s="85"/>
      <c r="C119" s="9"/>
      <c r="D119" s="4"/>
      <c r="F119" s="256"/>
    </row>
    <row r="120" spans="1:6" s="3" customFormat="1" hidden="1" x14ac:dyDescent="0.2">
      <c r="A120" s="84"/>
      <c r="B120" s="85"/>
      <c r="C120" s="9"/>
      <c r="D120" s="4"/>
      <c r="F120" s="256"/>
    </row>
    <row r="121" spans="1:6" s="3" customFormat="1" hidden="1" x14ac:dyDescent="0.2">
      <c r="A121" s="84"/>
      <c r="B121" s="85"/>
      <c r="C121" s="9"/>
      <c r="D121" s="4"/>
      <c r="F121" s="256"/>
    </row>
    <row r="122" spans="1:6" s="3" customFormat="1" x14ac:dyDescent="0.2">
      <c r="A122" s="84"/>
      <c r="B122" s="14"/>
      <c r="C122" s="14"/>
      <c r="D122" s="4"/>
      <c r="F122" s="256"/>
    </row>
    <row r="123" spans="1:6" s="3" customFormat="1" hidden="1" x14ac:dyDescent="0.2">
      <c r="A123" s="84"/>
      <c r="B123" s="85"/>
      <c r="C123" s="9"/>
      <c r="D123" s="4"/>
      <c r="F123" s="256"/>
    </row>
    <row r="124" spans="1:6" s="3" customFormat="1" x14ac:dyDescent="0.2">
      <c r="A124" s="84"/>
      <c r="B124" s="14"/>
      <c r="C124" s="14"/>
      <c r="D124" s="4"/>
      <c r="F124" s="256"/>
    </row>
    <row r="125" spans="1:6" s="3" customFormat="1" hidden="1" x14ac:dyDescent="0.2">
      <c r="A125" s="84"/>
      <c r="B125" s="85"/>
      <c r="C125" s="9"/>
      <c r="D125" s="4"/>
      <c r="F125" s="256"/>
    </row>
    <row r="126" spans="1:6" s="3" customFormat="1" hidden="1" x14ac:dyDescent="0.2">
      <c r="A126" s="84"/>
      <c r="B126" s="85"/>
      <c r="C126" s="9"/>
      <c r="D126" s="4"/>
      <c r="F126" s="256"/>
    </row>
    <row r="127" spans="1:6" s="3" customFormat="1" x14ac:dyDescent="0.2">
      <c r="A127" s="84"/>
      <c r="B127" s="85"/>
      <c r="C127" s="9"/>
      <c r="D127" s="4"/>
      <c r="F127" s="256"/>
    </row>
    <row r="128" spans="1:6" s="3" customFormat="1" x14ac:dyDescent="0.2">
      <c r="A128" s="84"/>
      <c r="B128" s="85"/>
      <c r="C128" s="9"/>
      <c r="D128" s="4"/>
      <c r="F128" s="256"/>
    </row>
    <row r="129" spans="1:6" s="3" customFormat="1" ht="28.5" customHeight="1" x14ac:dyDescent="0.2">
      <c r="A129" s="11"/>
      <c r="B129" s="11"/>
      <c r="C129" s="31"/>
      <c r="D129" s="4"/>
      <c r="F129" s="256"/>
    </row>
    <row r="130" spans="1:6" s="3" customFormat="1" x14ac:dyDescent="0.2">
      <c r="A130" s="84"/>
      <c r="B130" s="85"/>
      <c r="C130" s="8"/>
      <c r="D130" s="4"/>
      <c r="F130" s="256"/>
    </row>
    <row r="131" spans="1:6" s="3" customFormat="1" x14ac:dyDescent="0.2">
      <c r="A131" s="84"/>
      <c r="B131" s="89"/>
      <c r="C131" s="6"/>
      <c r="D131" s="4"/>
      <c r="F131" s="256"/>
    </row>
    <row r="132" spans="1:6" s="3" customFormat="1" hidden="1" x14ac:dyDescent="0.2">
      <c r="A132" s="84"/>
      <c r="B132" s="85"/>
      <c r="C132" s="9"/>
      <c r="D132" s="4"/>
      <c r="F132" s="256"/>
    </row>
    <row r="133" spans="1:6" s="3" customFormat="1" hidden="1" x14ac:dyDescent="0.2">
      <c r="A133" s="84"/>
      <c r="B133" s="88"/>
      <c r="C133" s="5"/>
      <c r="D133" s="4"/>
      <c r="F133" s="256"/>
    </row>
    <row r="134" spans="1:6" s="3" customFormat="1" hidden="1" x14ac:dyDescent="0.2">
      <c r="A134" s="84"/>
      <c r="B134" s="88"/>
      <c r="C134" s="5"/>
      <c r="D134" s="4"/>
      <c r="F134" s="256"/>
    </row>
    <row r="135" spans="1:6" s="3" customFormat="1" hidden="1" x14ac:dyDescent="0.2">
      <c r="A135" s="84"/>
      <c r="B135" s="85"/>
      <c r="C135" s="9"/>
      <c r="D135" s="4"/>
      <c r="F135" s="256"/>
    </row>
    <row r="136" spans="1:6" s="3" customFormat="1" x14ac:dyDescent="0.2">
      <c r="A136" s="84"/>
      <c r="B136" s="14"/>
      <c r="C136" s="14"/>
      <c r="D136" s="4"/>
      <c r="F136" s="256"/>
    </row>
    <row r="137" spans="1:6" s="3" customFormat="1" hidden="1" x14ac:dyDescent="0.2">
      <c r="A137" s="84"/>
      <c r="B137" s="85"/>
      <c r="C137" s="9"/>
      <c r="D137" s="4"/>
      <c r="F137" s="256"/>
    </row>
    <row r="138" spans="1:6" s="3" customFormat="1" hidden="1" x14ac:dyDescent="0.2">
      <c r="A138" s="84"/>
      <c r="B138" s="85"/>
      <c r="C138" s="9"/>
      <c r="D138" s="4"/>
      <c r="F138" s="256"/>
    </row>
    <row r="139" spans="1:6" s="3" customFormat="1" x14ac:dyDescent="0.2">
      <c r="A139" s="84"/>
      <c r="B139" s="14"/>
      <c r="C139" s="14"/>
      <c r="D139" s="4"/>
      <c r="F139" s="256"/>
    </row>
    <row r="140" spans="1:6" s="3" customFormat="1" hidden="1" x14ac:dyDescent="0.2">
      <c r="A140" s="84"/>
      <c r="B140" s="85"/>
      <c r="C140" s="9"/>
      <c r="D140" s="4"/>
      <c r="F140" s="256"/>
    </row>
    <row r="141" spans="1:6" s="3" customFormat="1" hidden="1" x14ac:dyDescent="0.2">
      <c r="A141" s="84"/>
      <c r="B141" s="88"/>
      <c r="C141" s="5"/>
      <c r="D141" s="4"/>
      <c r="F141" s="256"/>
    </row>
    <row r="142" spans="1:6" s="3" customFormat="1" x14ac:dyDescent="0.2">
      <c r="A142" s="84"/>
      <c r="B142" s="14"/>
      <c r="C142" s="6"/>
      <c r="D142" s="4"/>
      <c r="F142" s="256"/>
    </row>
    <row r="143" spans="1:6" s="3" customFormat="1" hidden="1" x14ac:dyDescent="0.2">
      <c r="A143" s="84"/>
      <c r="B143" s="12"/>
      <c r="C143" s="5"/>
      <c r="D143" s="4"/>
      <c r="F143" s="256"/>
    </row>
    <row r="144" spans="1:6" s="3" customFormat="1" x14ac:dyDescent="0.2">
      <c r="A144" s="84"/>
      <c r="B144" s="14"/>
      <c r="C144" s="14"/>
      <c r="D144" s="4"/>
      <c r="F144" s="256"/>
    </row>
    <row r="145" spans="1:6" s="3" customFormat="1" hidden="1" x14ac:dyDescent="0.2">
      <c r="A145" s="84"/>
      <c r="B145" s="85"/>
      <c r="C145" s="9"/>
      <c r="D145" s="4"/>
      <c r="F145" s="256"/>
    </row>
    <row r="146" spans="1:6" s="3" customFormat="1" x14ac:dyDescent="0.2">
      <c r="A146" s="84"/>
      <c r="B146" s="85"/>
      <c r="C146" s="8"/>
      <c r="D146" s="4"/>
      <c r="F146" s="256"/>
    </row>
    <row r="147" spans="1:6" s="3" customFormat="1" x14ac:dyDescent="0.2">
      <c r="A147" s="84"/>
      <c r="B147" s="12"/>
      <c r="C147" s="14"/>
      <c r="D147" s="4"/>
      <c r="F147" s="256"/>
    </row>
    <row r="148" spans="1:6" s="3" customFormat="1" hidden="1" x14ac:dyDescent="0.2">
      <c r="A148" s="84"/>
      <c r="B148" s="12"/>
      <c r="C148" s="5"/>
      <c r="D148" s="4"/>
      <c r="F148" s="256"/>
    </row>
    <row r="149" spans="1:6" s="3" customFormat="1" x14ac:dyDescent="0.2">
      <c r="A149" s="84"/>
      <c r="B149" s="12"/>
      <c r="C149" s="16"/>
      <c r="D149" s="4"/>
      <c r="F149" s="256"/>
    </row>
    <row r="150" spans="1:6" s="3" customFormat="1" x14ac:dyDescent="0.2">
      <c r="A150" s="84"/>
      <c r="B150" s="14"/>
      <c r="C150" s="13"/>
      <c r="D150" s="4"/>
      <c r="F150" s="256"/>
    </row>
    <row r="151" spans="1:6" s="3" customFormat="1" hidden="1" x14ac:dyDescent="0.2">
      <c r="A151" s="84"/>
      <c r="B151" s="85"/>
      <c r="C151" s="9"/>
      <c r="D151" s="4"/>
      <c r="F151" s="256"/>
    </row>
    <row r="152" spans="1:6" s="3" customFormat="1" x14ac:dyDescent="0.2">
      <c r="A152" s="84"/>
      <c r="B152" s="89"/>
      <c r="C152" s="4"/>
      <c r="D152" s="4"/>
      <c r="F152" s="256"/>
    </row>
    <row r="153" spans="1:6" s="3" customFormat="1" ht="11.25" hidden="1" customHeight="1" x14ac:dyDescent="0.2">
      <c r="A153" s="84"/>
      <c r="B153" s="88"/>
      <c r="C153" s="5"/>
      <c r="D153" s="4"/>
      <c r="F153" s="256"/>
    </row>
    <row r="154" spans="1:6" s="3" customFormat="1" ht="24" customHeight="1" x14ac:dyDescent="0.2">
      <c r="A154" s="84"/>
      <c r="B154" s="88"/>
      <c r="C154" s="45"/>
      <c r="D154" s="4"/>
      <c r="F154" s="256"/>
    </row>
    <row r="155" spans="1:6" s="3" customFormat="1" ht="15" customHeight="1" x14ac:dyDescent="0.2">
      <c r="A155" s="84"/>
      <c r="B155" s="88"/>
      <c r="C155" s="45"/>
      <c r="D155" s="4"/>
      <c r="F155" s="256"/>
    </row>
    <row r="156" spans="1:6" s="3" customFormat="1" ht="11.25" customHeight="1" x14ac:dyDescent="0.2">
      <c r="A156" s="84"/>
      <c r="B156" s="89"/>
      <c r="C156" s="6"/>
      <c r="D156" s="4"/>
      <c r="F156" s="256"/>
    </row>
    <row r="157" spans="1:6" s="3" customFormat="1" hidden="1" x14ac:dyDescent="0.2">
      <c r="A157" s="84"/>
      <c r="B157" s="88"/>
      <c r="C157" s="5"/>
      <c r="D157" s="4"/>
      <c r="F157" s="256"/>
    </row>
    <row r="158" spans="1:6" s="3" customFormat="1" ht="13.5" customHeight="1" x14ac:dyDescent="0.2">
      <c r="A158" s="84"/>
      <c r="B158" s="88"/>
      <c r="C158" s="1"/>
      <c r="D158" s="4"/>
      <c r="F158" s="256"/>
    </row>
    <row r="159" spans="1:6" s="3" customFormat="1" ht="12.75" customHeight="1" x14ac:dyDescent="0.2">
      <c r="A159" s="84"/>
      <c r="B159" s="88"/>
      <c r="C159" s="8"/>
      <c r="D159" s="4"/>
      <c r="F159" s="256"/>
    </row>
    <row r="160" spans="1:6" s="3" customFormat="1" ht="12.75" customHeight="1" x14ac:dyDescent="0.2">
      <c r="A160" s="84"/>
      <c r="B160" s="14"/>
      <c r="C160" s="13"/>
      <c r="D160" s="4"/>
      <c r="F160" s="256"/>
    </row>
    <row r="161" spans="1:6" s="3" customFormat="1" hidden="1" x14ac:dyDescent="0.2">
      <c r="A161" s="84"/>
      <c r="B161" s="85"/>
      <c r="C161" s="9"/>
      <c r="D161" s="4"/>
      <c r="F161" s="256"/>
    </row>
    <row r="162" spans="1:6" s="3" customFormat="1" x14ac:dyDescent="0.2">
      <c r="A162" s="84"/>
      <c r="B162" s="85"/>
      <c r="C162" s="16"/>
      <c r="D162" s="4"/>
      <c r="F162" s="256"/>
    </row>
    <row r="163" spans="1:6" s="3" customFormat="1" x14ac:dyDescent="0.2">
      <c r="A163" s="84"/>
      <c r="B163" s="89"/>
      <c r="C163" s="6"/>
      <c r="D163" s="4"/>
      <c r="F163" s="256"/>
    </row>
    <row r="164" spans="1:6" s="3" customFormat="1" hidden="1" x14ac:dyDescent="0.2">
      <c r="A164" s="84"/>
      <c r="B164" s="88"/>
      <c r="C164" s="5"/>
      <c r="D164" s="4"/>
      <c r="F164" s="256"/>
    </row>
    <row r="165" spans="1:6" s="3" customFormat="1" hidden="1" x14ac:dyDescent="0.2">
      <c r="A165" s="84"/>
      <c r="B165" s="85"/>
      <c r="C165" s="9"/>
      <c r="D165" s="4"/>
      <c r="F165" s="256"/>
    </row>
    <row r="166" spans="1:6" s="3" customFormat="1" ht="19.5" customHeight="1" x14ac:dyDescent="0.2">
      <c r="A166" s="20"/>
      <c r="B166" s="90"/>
      <c r="C166" s="7"/>
      <c r="D166" s="4"/>
      <c r="F166" s="256"/>
    </row>
    <row r="167" spans="1:6" s="3" customFormat="1" ht="15" customHeight="1" x14ac:dyDescent="0.2">
      <c r="A167" s="83"/>
      <c r="B167" s="15"/>
      <c r="C167" s="7"/>
      <c r="D167" s="4"/>
      <c r="F167" s="256"/>
    </row>
    <row r="168" spans="1:6" s="3" customFormat="1" x14ac:dyDescent="0.2">
      <c r="A168" s="83"/>
      <c r="B168" s="15"/>
      <c r="C168" s="8"/>
      <c r="D168" s="4"/>
      <c r="F168" s="256"/>
    </row>
    <row r="169" spans="1:6" s="3" customFormat="1" x14ac:dyDescent="0.2">
      <c r="A169" s="84"/>
      <c r="B169" s="85"/>
      <c r="C169" s="7"/>
      <c r="D169" s="4"/>
      <c r="F169" s="256"/>
    </row>
    <row r="170" spans="1:6" s="3" customFormat="1" x14ac:dyDescent="0.2">
      <c r="A170" s="84"/>
      <c r="B170" s="86"/>
      <c r="C170" s="14"/>
      <c r="D170" s="4"/>
      <c r="F170" s="256"/>
    </row>
    <row r="171" spans="1:6" s="3" customFormat="1" x14ac:dyDescent="0.2">
      <c r="A171" s="84"/>
      <c r="B171" s="85"/>
      <c r="C171" s="8"/>
      <c r="D171" s="4"/>
      <c r="F171" s="256"/>
    </row>
    <row r="172" spans="1:6" s="3" customFormat="1" x14ac:dyDescent="0.2">
      <c r="A172" s="84"/>
      <c r="B172" s="85"/>
      <c r="C172" s="8"/>
      <c r="D172" s="4"/>
      <c r="F172" s="256"/>
    </row>
    <row r="173" spans="1:6" s="3" customFormat="1" x14ac:dyDescent="0.2">
      <c r="A173" s="84"/>
      <c r="B173" s="14"/>
      <c r="C173" s="13"/>
      <c r="D173" s="4"/>
      <c r="F173" s="256"/>
    </row>
    <row r="174" spans="1:6" s="3" customFormat="1" ht="22.5" customHeight="1" x14ac:dyDescent="0.2">
      <c r="A174" s="84"/>
      <c r="B174" s="85"/>
      <c r="C174" s="29"/>
      <c r="D174" s="4"/>
      <c r="F174" s="256"/>
    </row>
    <row r="175" spans="1:6" s="3" customFormat="1" x14ac:dyDescent="0.2">
      <c r="A175" s="84"/>
      <c r="B175" s="85"/>
      <c r="C175" s="13"/>
      <c r="D175" s="4"/>
      <c r="F175" s="256"/>
    </row>
    <row r="176" spans="1:6" s="3" customFormat="1" x14ac:dyDescent="0.2">
      <c r="A176" s="84"/>
      <c r="B176" s="12"/>
      <c r="C176" s="7"/>
      <c r="D176" s="4"/>
      <c r="F176" s="256"/>
    </row>
    <row r="177" spans="1:6" s="3" customFormat="1" x14ac:dyDescent="0.2">
      <c r="A177" s="84"/>
      <c r="B177" s="12"/>
      <c r="C177" s="15"/>
      <c r="D177" s="4"/>
      <c r="F177" s="256"/>
    </row>
    <row r="178" spans="1:6" s="3" customFormat="1" x14ac:dyDescent="0.2">
      <c r="A178" s="84"/>
      <c r="B178" s="14"/>
      <c r="C178" s="14"/>
      <c r="D178" s="4"/>
      <c r="F178" s="256"/>
    </row>
    <row r="179" spans="1:6" s="3" customFormat="1" ht="13.5" customHeight="1" x14ac:dyDescent="0.2">
      <c r="A179" s="83"/>
      <c r="B179" s="15"/>
      <c r="C179" s="7"/>
      <c r="D179" s="4"/>
      <c r="F179" s="256"/>
    </row>
    <row r="180" spans="1:6" s="3" customFormat="1" ht="13.5" customHeight="1" x14ac:dyDescent="0.2">
      <c r="A180" s="84"/>
      <c r="B180" s="85"/>
      <c r="C180" s="7"/>
      <c r="D180" s="4"/>
      <c r="F180" s="256"/>
    </row>
    <row r="181" spans="1:6" s="3" customFormat="1" ht="13.5" customHeight="1" x14ac:dyDescent="0.2">
      <c r="A181" s="84"/>
      <c r="B181" s="85"/>
      <c r="C181" s="8"/>
      <c r="D181" s="4"/>
      <c r="F181" s="256"/>
    </row>
    <row r="182" spans="1:6" s="3" customFormat="1" x14ac:dyDescent="0.2">
      <c r="A182" s="84"/>
      <c r="B182" s="14"/>
      <c r="C182" s="14"/>
      <c r="D182" s="4"/>
      <c r="F182" s="256"/>
    </row>
    <row r="183" spans="1:6" s="3" customFormat="1" x14ac:dyDescent="0.2">
      <c r="A183" s="84"/>
      <c r="B183" s="85"/>
      <c r="C183" s="8"/>
      <c r="D183" s="4"/>
      <c r="F183" s="256"/>
    </row>
    <row r="184" spans="1:6" s="3" customFormat="1" x14ac:dyDescent="0.2">
      <c r="A184" s="84"/>
      <c r="B184" s="89"/>
      <c r="C184" s="6"/>
      <c r="D184" s="4"/>
      <c r="F184" s="256"/>
    </row>
    <row r="185" spans="1:6" s="3" customFormat="1" x14ac:dyDescent="0.2">
      <c r="A185" s="84"/>
      <c r="B185" s="12"/>
      <c r="C185" s="16"/>
      <c r="D185" s="4"/>
      <c r="F185" s="256"/>
    </row>
    <row r="186" spans="1:6" s="3" customFormat="1" x14ac:dyDescent="0.2">
      <c r="A186" s="84"/>
      <c r="B186" s="14"/>
      <c r="C186" s="13"/>
      <c r="D186" s="4"/>
      <c r="F186" s="256"/>
    </row>
    <row r="187" spans="1:6" s="3" customFormat="1" x14ac:dyDescent="0.2">
      <c r="A187" s="84"/>
      <c r="B187" s="89"/>
      <c r="C187" s="18"/>
      <c r="D187" s="4"/>
      <c r="F187" s="256"/>
    </row>
    <row r="188" spans="1:6" s="3" customFormat="1" x14ac:dyDescent="0.2">
      <c r="A188" s="84"/>
      <c r="B188" s="88"/>
      <c r="C188" s="1"/>
      <c r="D188" s="4"/>
      <c r="F188" s="256"/>
    </row>
    <row r="189" spans="1:6" s="3" customFormat="1" x14ac:dyDescent="0.2">
      <c r="A189" s="84"/>
      <c r="B189" s="88"/>
      <c r="C189" s="8"/>
      <c r="D189" s="4"/>
      <c r="F189" s="256"/>
    </row>
    <row r="190" spans="1:6" s="3" customFormat="1" x14ac:dyDescent="0.2">
      <c r="A190" s="84"/>
      <c r="B190" s="14"/>
      <c r="C190" s="13"/>
      <c r="D190" s="4"/>
      <c r="F190" s="256"/>
    </row>
    <row r="191" spans="1:6" s="3" customFormat="1" x14ac:dyDescent="0.2">
      <c r="A191" s="84"/>
      <c r="B191" s="14"/>
      <c r="C191" s="13"/>
      <c r="D191" s="4"/>
      <c r="F191" s="256"/>
    </row>
    <row r="192" spans="1:6" s="3" customFormat="1" x14ac:dyDescent="0.2">
      <c r="A192" s="84"/>
      <c r="B192" s="85"/>
      <c r="C192" s="9"/>
      <c r="D192" s="4"/>
      <c r="F192" s="256"/>
    </row>
    <row r="193" spans="1:6" s="21" customFormat="1" ht="18" customHeight="1" x14ac:dyDescent="0.35">
      <c r="A193" s="337"/>
      <c r="B193" s="338"/>
      <c r="C193" s="338"/>
      <c r="D193" s="280"/>
      <c r="F193" s="257"/>
    </row>
    <row r="194" spans="1:6" s="3" customFormat="1" ht="28.5" customHeight="1" x14ac:dyDescent="0.2">
      <c r="A194" s="11"/>
      <c r="B194" s="11"/>
      <c r="C194" s="31"/>
      <c r="D194" s="4"/>
      <c r="F194" s="256"/>
    </row>
    <row r="195" spans="1:6" s="3" customFormat="1" x14ac:dyDescent="0.2">
      <c r="A195" s="84"/>
      <c r="B195" s="84"/>
      <c r="D195" s="4"/>
      <c r="F195" s="256"/>
    </row>
    <row r="196" spans="1:6" s="3" customFormat="1" ht="15.75" x14ac:dyDescent="0.25">
      <c r="A196" s="91"/>
      <c r="B196" s="83"/>
      <c r="C196" s="2"/>
      <c r="D196" s="4"/>
      <c r="F196" s="256"/>
    </row>
    <row r="197" spans="1:6" s="3" customFormat="1" x14ac:dyDescent="0.2">
      <c r="A197" s="83"/>
      <c r="B197" s="83"/>
      <c r="C197" s="2"/>
      <c r="D197" s="4"/>
      <c r="F197" s="256"/>
    </row>
    <row r="198" spans="1:6" s="3" customFormat="1" ht="17.25" customHeight="1" x14ac:dyDescent="0.2">
      <c r="A198" s="83"/>
      <c r="B198" s="83"/>
      <c r="C198" s="2"/>
      <c r="D198" s="4"/>
      <c r="F198" s="256"/>
    </row>
    <row r="199" spans="1:6" s="3" customFormat="1" ht="13.5" customHeight="1" x14ac:dyDescent="0.2">
      <c r="A199" s="83"/>
      <c r="B199" s="83"/>
      <c r="C199" s="2"/>
      <c r="D199" s="4"/>
      <c r="F199" s="256"/>
    </row>
    <row r="200" spans="1:6" s="3" customFormat="1" x14ac:dyDescent="0.2">
      <c r="A200" s="83"/>
      <c r="B200" s="83"/>
      <c r="C200" s="2"/>
      <c r="D200" s="4"/>
      <c r="F200" s="256"/>
    </row>
    <row r="201" spans="1:6" s="3" customFormat="1" x14ac:dyDescent="0.2">
      <c r="A201" s="83"/>
      <c r="B201" s="84"/>
      <c r="D201" s="4"/>
      <c r="F201" s="256"/>
    </row>
    <row r="202" spans="1:6" s="3" customFormat="1" x14ac:dyDescent="0.2">
      <c r="A202" s="83"/>
      <c r="B202" s="83"/>
      <c r="C202" s="2"/>
      <c r="D202" s="4"/>
      <c r="F202" s="256"/>
    </row>
    <row r="203" spans="1:6" s="3" customFormat="1" x14ac:dyDescent="0.2">
      <c r="A203" s="83"/>
      <c r="B203" s="83"/>
      <c r="C203" s="19"/>
      <c r="D203" s="4"/>
      <c r="F203" s="256"/>
    </row>
    <row r="204" spans="1:6" s="3" customFormat="1" x14ac:dyDescent="0.2">
      <c r="A204" s="83"/>
      <c r="B204" s="83"/>
      <c r="C204" s="2"/>
      <c r="D204" s="4"/>
      <c r="F204" s="256"/>
    </row>
    <row r="205" spans="1:6" s="3" customFormat="1" ht="22.5" customHeight="1" x14ac:dyDescent="0.2">
      <c r="A205" s="83"/>
      <c r="B205" s="83"/>
      <c r="C205" s="29"/>
      <c r="D205" s="4"/>
      <c r="F205" s="256"/>
    </row>
    <row r="206" spans="1:6" s="3" customFormat="1" ht="22.5" customHeight="1" x14ac:dyDescent="0.2">
      <c r="A206" s="84"/>
      <c r="B206" s="14"/>
      <c r="C206" s="44"/>
      <c r="D206" s="4"/>
      <c r="F206" s="256"/>
    </row>
    <row r="207" spans="1:6" s="3" customFormat="1" x14ac:dyDescent="0.2">
      <c r="A207" s="84"/>
      <c r="B207" s="84"/>
      <c r="D207" s="4"/>
      <c r="F207" s="256"/>
    </row>
    <row r="208" spans="1:6" s="3" customFormat="1" x14ac:dyDescent="0.2">
      <c r="A208" s="84"/>
      <c r="B208" s="84"/>
      <c r="D208" s="4"/>
      <c r="F208" s="256"/>
    </row>
    <row r="209" spans="1:6" s="3" customFormat="1" x14ac:dyDescent="0.2">
      <c r="A209" s="84"/>
      <c r="B209" s="84"/>
      <c r="D209" s="4"/>
      <c r="F209" s="256"/>
    </row>
    <row r="210" spans="1:6" s="3" customFormat="1" x14ac:dyDescent="0.2">
      <c r="A210" s="84"/>
      <c r="B210" s="84"/>
      <c r="D210" s="4"/>
      <c r="F210" s="256"/>
    </row>
    <row r="211" spans="1:6" s="3" customFormat="1" x14ac:dyDescent="0.2">
      <c r="A211" s="84"/>
      <c r="B211" s="84"/>
      <c r="D211" s="4"/>
      <c r="F211" s="256"/>
    </row>
    <row r="212" spans="1:6" s="3" customFormat="1" x14ac:dyDescent="0.2">
      <c r="A212" s="84"/>
      <c r="B212" s="84"/>
      <c r="D212" s="4"/>
      <c r="F212" s="256"/>
    </row>
    <row r="213" spans="1:6" s="3" customFormat="1" x14ac:dyDescent="0.2">
      <c r="A213" s="84"/>
      <c r="B213" s="84"/>
      <c r="D213" s="4"/>
      <c r="F213" s="256"/>
    </row>
    <row r="214" spans="1:6" s="3" customFormat="1" x14ac:dyDescent="0.2">
      <c r="A214" s="84"/>
      <c r="B214" s="84"/>
      <c r="D214" s="4"/>
      <c r="F214" s="256"/>
    </row>
    <row r="215" spans="1:6" s="3" customFormat="1" x14ac:dyDescent="0.2">
      <c r="A215" s="84"/>
      <c r="B215" s="84"/>
      <c r="D215" s="4"/>
      <c r="F215" s="256"/>
    </row>
    <row r="216" spans="1:6" s="3" customFormat="1" x14ac:dyDescent="0.2">
      <c r="A216" s="84"/>
      <c r="B216" s="84"/>
      <c r="D216" s="4"/>
      <c r="F216" s="256"/>
    </row>
    <row r="217" spans="1:6" s="3" customFormat="1" x14ac:dyDescent="0.2">
      <c r="A217" s="84"/>
      <c r="B217" s="84"/>
      <c r="D217" s="4"/>
      <c r="F217" s="256"/>
    </row>
    <row r="218" spans="1:6" s="3" customFormat="1" x14ac:dyDescent="0.2">
      <c r="A218" s="84"/>
      <c r="B218" s="84"/>
      <c r="D218" s="4"/>
      <c r="F218" s="256"/>
    </row>
    <row r="219" spans="1:6" s="3" customFormat="1" x14ac:dyDescent="0.2">
      <c r="A219" s="84"/>
      <c r="B219" s="84"/>
      <c r="D219" s="4"/>
      <c r="F219" s="256"/>
    </row>
    <row r="220" spans="1:6" s="3" customFormat="1" x14ac:dyDescent="0.2">
      <c r="A220" s="84"/>
      <c r="B220" s="84"/>
      <c r="D220" s="4"/>
      <c r="F220" s="256"/>
    </row>
    <row r="221" spans="1:6" s="3" customFormat="1" x14ac:dyDescent="0.2">
      <c r="A221" s="84"/>
      <c r="B221" s="84"/>
      <c r="D221" s="4"/>
      <c r="F221" s="256"/>
    </row>
    <row r="222" spans="1:6" s="3" customFormat="1" x14ac:dyDescent="0.2">
      <c r="A222" s="84"/>
      <c r="B222" s="84"/>
      <c r="D222" s="4"/>
      <c r="F222" s="256"/>
    </row>
    <row r="223" spans="1:6" s="3" customFormat="1" x14ac:dyDescent="0.2">
      <c r="A223" s="84"/>
      <c r="B223" s="84"/>
      <c r="D223" s="4"/>
      <c r="F223" s="256"/>
    </row>
    <row r="224" spans="1:6" s="3" customFormat="1" x14ac:dyDescent="0.2">
      <c r="A224" s="84"/>
      <c r="B224" s="84"/>
      <c r="D224" s="4"/>
      <c r="F224" s="256"/>
    </row>
    <row r="225" spans="1:6" s="3" customFormat="1" x14ac:dyDescent="0.2">
      <c r="A225" s="84"/>
      <c r="B225" s="84"/>
      <c r="D225" s="4"/>
      <c r="F225" s="256"/>
    </row>
    <row r="226" spans="1:6" s="3" customFormat="1" x14ac:dyDescent="0.2">
      <c r="A226" s="84"/>
      <c r="B226" s="84"/>
      <c r="D226" s="4"/>
      <c r="F226" s="256"/>
    </row>
    <row r="227" spans="1:6" s="3" customFormat="1" x14ac:dyDescent="0.2">
      <c r="A227" s="84"/>
      <c r="B227" s="84"/>
      <c r="D227" s="4"/>
      <c r="F227" s="256"/>
    </row>
    <row r="228" spans="1:6" s="3" customFormat="1" x14ac:dyDescent="0.2">
      <c r="A228" s="84"/>
      <c r="B228" s="84"/>
      <c r="D228" s="4"/>
      <c r="F228" s="256"/>
    </row>
    <row r="229" spans="1:6" s="3" customFormat="1" x14ac:dyDescent="0.2">
      <c r="A229" s="84"/>
      <c r="B229" s="84"/>
      <c r="D229" s="4"/>
      <c r="F229" s="256"/>
    </row>
    <row r="230" spans="1:6" s="3" customFormat="1" x14ac:dyDescent="0.2">
      <c r="A230" s="84"/>
      <c r="B230" s="84"/>
      <c r="D230" s="4"/>
      <c r="F230" s="256"/>
    </row>
    <row r="231" spans="1:6" s="3" customFormat="1" x14ac:dyDescent="0.2">
      <c r="A231" s="84"/>
      <c r="B231" s="84"/>
      <c r="D231" s="4"/>
      <c r="F231" s="256"/>
    </row>
    <row r="232" spans="1:6" s="3" customFormat="1" x14ac:dyDescent="0.2">
      <c r="A232" s="84"/>
      <c r="B232" s="84"/>
      <c r="D232" s="4"/>
      <c r="F232" s="256"/>
    </row>
    <row r="233" spans="1:6" s="3" customFormat="1" x14ac:dyDescent="0.2">
      <c r="A233" s="84"/>
      <c r="B233" s="84"/>
      <c r="D233" s="4"/>
      <c r="F233" s="256"/>
    </row>
    <row r="234" spans="1:6" s="3" customFormat="1" x14ac:dyDescent="0.2">
      <c r="A234" s="84"/>
      <c r="B234" s="84"/>
      <c r="D234" s="4"/>
      <c r="F234" s="256"/>
    </row>
    <row r="235" spans="1:6" s="3" customFormat="1" x14ac:dyDescent="0.2">
      <c r="A235" s="84"/>
      <c r="B235" s="84"/>
      <c r="D235" s="4"/>
      <c r="F235" s="256"/>
    </row>
    <row r="236" spans="1:6" s="3" customFormat="1" x14ac:dyDescent="0.2">
      <c r="A236" s="84"/>
      <c r="B236" s="84"/>
      <c r="D236" s="4"/>
      <c r="F236" s="256"/>
    </row>
    <row r="237" spans="1:6" s="3" customFormat="1" x14ac:dyDescent="0.2">
      <c r="A237" s="84"/>
      <c r="B237" s="84"/>
      <c r="D237" s="4"/>
      <c r="F237" s="256"/>
    </row>
    <row r="238" spans="1:6" s="3" customFormat="1" x14ac:dyDescent="0.2">
      <c r="A238" s="84"/>
      <c r="B238" s="84"/>
      <c r="D238" s="4"/>
      <c r="F238" s="256"/>
    </row>
    <row r="239" spans="1:6" s="3" customFormat="1" x14ac:dyDescent="0.2">
      <c r="A239" s="84"/>
      <c r="B239" s="84"/>
      <c r="D239" s="4"/>
      <c r="F239" s="256"/>
    </row>
    <row r="240" spans="1:6" s="3" customFormat="1" x14ac:dyDescent="0.2">
      <c r="A240" s="84"/>
      <c r="B240" s="84"/>
      <c r="D240" s="4"/>
      <c r="F240" s="256"/>
    </row>
    <row r="241" spans="1:6" s="3" customFormat="1" x14ac:dyDescent="0.2">
      <c r="A241" s="84"/>
      <c r="B241" s="84"/>
      <c r="D241" s="4"/>
      <c r="F241" s="256"/>
    </row>
    <row r="242" spans="1:6" s="3" customFormat="1" x14ac:dyDescent="0.2">
      <c r="A242" s="84"/>
      <c r="B242" s="84"/>
      <c r="D242" s="4"/>
      <c r="F242" s="256"/>
    </row>
    <row r="243" spans="1:6" s="3" customFormat="1" x14ac:dyDescent="0.2">
      <c r="A243" s="84"/>
      <c r="B243" s="84"/>
      <c r="D243" s="4"/>
      <c r="F243" s="256"/>
    </row>
    <row r="244" spans="1:6" s="3" customFormat="1" x14ac:dyDescent="0.2">
      <c r="A244" s="84"/>
      <c r="B244" s="84"/>
      <c r="D244" s="4"/>
      <c r="F244" s="256"/>
    </row>
    <row r="245" spans="1:6" s="3" customFormat="1" x14ac:dyDescent="0.2">
      <c r="A245" s="84"/>
      <c r="B245" s="84"/>
      <c r="D245" s="4"/>
      <c r="F245" s="256"/>
    </row>
    <row r="246" spans="1:6" s="3" customFormat="1" x14ac:dyDescent="0.2">
      <c r="A246" s="84"/>
      <c r="B246" s="84"/>
      <c r="D246" s="4"/>
      <c r="F246" s="256"/>
    </row>
    <row r="247" spans="1:6" s="3" customFormat="1" x14ac:dyDescent="0.2">
      <c r="A247" s="84"/>
      <c r="B247" s="84"/>
      <c r="D247" s="4"/>
      <c r="F247" s="256"/>
    </row>
    <row r="248" spans="1:6" s="3" customFormat="1" x14ac:dyDescent="0.2">
      <c r="A248" s="84"/>
      <c r="B248" s="84"/>
      <c r="D248" s="4"/>
      <c r="F248" s="256"/>
    </row>
    <row r="249" spans="1:6" s="3" customFormat="1" x14ac:dyDescent="0.2">
      <c r="A249" s="84"/>
      <c r="B249" s="84"/>
      <c r="D249" s="4"/>
      <c r="F249" s="256"/>
    </row>
    <row r="250" spans="1:6" s="3" customFormat="1" x14ac:dyDescent="0.2">
      <c r="A250" s="84"/>
      <c r="B250" s="84"/>
      <c r="D250" s="4"/>
      <c r="F250" s="256"/>
    </row>
    <row r="251" spans="1:6" s="3" customFormat="1" x14ac:dyDescent="0.2">
      <c r="A251" s="84"/>
      <c r="B251" s="84"/>
      <c r="D251" s="4"/>
      <c r="F251" s="256"/>
    </row>
    <row r="252" spans="1:6" s="3" customFormat="1" x14ac:dyDescent="0.2">
      <c r="A252" s="84"/>
      <c r="B252" s="84"/>
      <c r="D252" s="4"/>
      <c r="F252" s="256"/>
    </row>
    <row r="253" spans="1:6" s="3" customFormat="1" x14ac:dyDescent="0.2">
      <c r="A253" s="84"/>
      <c r="B253" s="84"/>
      <c r="D253" s="4"/>
      <c r="F253" s="256"/>
    </row>
    <row r="254" spans="1:6" s="3" customFormat="1" x14ac:dyDescent="0.2">
      <c r="A254" s="84"/>
      <c r="B254" s="84"/>
      <c r="D254" s="4"/>
      <c r="F254" s="256"/>
    </row>
    <row r="255" spans="1:6" s="3" customFormat="1" x14ac:dyDescent="0.2">
      <c r="A255" s="84"/>
      <c r="B255" s="84"/>
      <c r="D255" s="4"/>
      <c r="F255" s="256"/>
    </row>
    <row r="256" spans="1:6" s="3" customFormat="1" x14ac:dyDescent="0.2">
      <c r="A256" s="84"/>
      <c r="B256" s="84"/>
      <c r="D256" s="4"/>
      <c r="F256" s="256"/>
    </row>
    <row r="257" spans="1:6" s="3" customFormat="1" x14ac:dyDescent="0.2">
      <c r="A257" s="84"/>
      <c r="B257" s="84"/>
      <c r="D257" s="4"/>
      <c r="F257" s="256"/>
    </row>
    <row r="258" spans="1:6" s="3" customFormat="1" x14ac:dyDescent="0.2">
      <c r="A258" s="84"/>
      <c r="B258" s="84"/>
      <c r="D258" s="4"/>
      <c r="F258" s="256"/>
    </row>
    <row r="259" spans="1:6" s="3" customFormat="1" x14ac:dyDescent="0.2">
      <c r="A259" s="84"/>
      <c r="B259" s="84"/>
      <c r="D259" s="4"/>
      <c r="F259" s="256"/>
    </row>
    <row r="260" spans="1:6" s="3" customFormat="1" x14ac:dyDescent="0.2">
      <c r="A260" s="84"/>
      <c r="B260" s="84"/>
      <c r="D260" s="4"/>
      <c r="F260" s="256"/>
    </row>
    <row r="261" spans="1:6" s="3" customFormat="1" x14ac:dyDescent="0.2">
      <c r="A261" s="84"/>
      <c r="B261" s="84"/>
      <c r="D261" s="4"/>
      <c r="F261" s="256"/>
    </row>
    <row r="262" spans="1:6" s="3" customFormat="1" x14ac:dyDescent="0.2">
      <c r="A262" s="84"/>
      <c r="B262" s="84"/>
      <c r="D262" s="4"/>
      <c r="F262" s="256"/>
    </row>
    <row r="263" spans="1:6" s="3" customFormat="1" x14ac:dyDescent="0.2">
      <c r="A263" s="84"/>
      <c r="B263" s="84"/>
      <c r="D263" s="4"/>
      <c r="F263" s="256"/>
    </row>
    <row r="264" spans="1:6" s="3" customFormat="1" x14ac:dyDescent="0.2">
      <c r="A264" s="84"/>
      <c r="B264" s="84"/>
      <c r="D264" s="4"/>
      <c r="F264" s="256"/>
    </row>
    <row r="265" spans="1:6" s="3" customFormat="1" x14ac:dyDescent="0.2">
      <c r="A265" s="84"/>
      <c r="B265" s="84"/>
      <c r="D265" s="4"/>
      <c r="F265" s="256"/>
    </row>
    <row r="266" spans="1:6" s="3" customFormat="1" x14ac:dyDescent="0.2">
      <c r="A266" s="84"/>
      <c r="B266" s="84"/>
      <c r="D266" s="4"/>
      <c r="F266" s="256"/>
    </row>
    <row r="267" spans="1:6" s="3" customFormat="1" x14ac:dyDescent="0.2">
      <c r="A267" s="84"/>
      <c r="B267" s="84"/>
      <c r="D267" s="4"/>
      <c r="F267" s="256"/>
    </row>
    <row r="268" spans="1:6" s="3" customFormat="1" x14ac:dyDescent="0.2">
      <c r="A268" s="84"/>
      <c r="B268" s="84"/>
      <c r="D268" s="4"/>
      <c r="F268" s="256"/>
    </row>
    <row r="269" spans="1:6" s="3" customFormat="1" x14ac:dyDescent="0.2">
      <c r="A269" s="84"/>
      <c r="B269" s="84"/>
      <c r="D269" s="4"/>
      <c r="F269" s="256"/>
    </row>
    <row r="270" spans="1:6" s="3" customFormat="1" x14ac:dyDescent="0.2">
      <c r="A270" s="84"/>
      <c r="B270" s="84"/>
      <c r="D270" s="4"/>
      <c r="F270" s="256"/>
    </row>
    <row r="271" spans="1:6" s="3" customFormat="1" x14ac:dyDescent="0.2">
      <c r="A271" s="84"/>
      <c r="B271" s="84"/>
      <c r="D271" s="4"/>
      <c r="F271" s="256"/>
    </row>
    <row r="272" spans="1:6" s="3" customFormat="1" x14ac:dyDescent="0.2">
      <c r="A272" s="84"/>
      <c r="B272" s="84"/>
      <c r="D272" s="4"/>
      <c r="F272" s="256"/>
    </row>
    <row r="273" spans="1:6" s="3" customFormat="1" x14ac:dyDescent="0.2">
      <c r="A273" s="84"/>
      <c r="B273" s="84"/>
      <c r="D273" s="4"/>
      <c r="F273" s="256"/>
    </row>
    <row r="274" spans="1:6" s="3" customFormat="1" x14ac:dyDescent="0.2">
      <c r="A274" s="84"/>
      <c r="B274" s="84"/>
      <c r="D274" s="4"/>
      <c r="F274" s="256"/>
    </row>
    <row r="275" spans="1:6" s="3" customFormat="1" x14ac:dyDescent="0.2">
      <c r="A275" s="84"/>
      <c r="B275" s="84"/>
      <c r="D275" s="4"/>
      <c r="F275" s="256"/>
    </row>
    <row r="276" spans="1:6" s="3" customFormat="1" x14ac:dyDescent="0.2">
      <c r="A276" s="84"/>
      <c r="B276" s="84"/>
      <c r="D276" s="4"/>
      <c r="F276" s="256"/>
    </row>
    <row r="277" spans="1:6" s="3" customFormat="1" x14ac:dyDescent="0.2">
      <c r="A277" s="84"/>
      <c r="B277" s="84"/>
      <c r="D277" s="4"/>
      <c r="F277" s="256"/>
    </row>
    <row r="278" spans="1:6" s="3" customFormat="1" x14ac:dyDescent="0.2">
      <c r="A278" s="84"/>
      <c r="B278" s="84"/>
      <c r="D278" s="4"/>
      <c r="F278" s="256"/>
    </row>
    <row r="279" spans="1:6" s="3" customFormat="1" x14ac:dyDescent="0.2">
      <c r="A279" s="84"/>
      <c r="B279" s="84"/>
      <c r="D279" s="4"/>
      <c r="F279" s="256"/>
    </row>
    <row r="280" spans="1:6" s="3" customFormat="1" x14ac:dyDescent="0.2">
      <c r="A280" s="84"/>
      <c r="B280" s="84"/>
      <c r="D280" s="4"/>
      <c r="F280" s="256"/>
    </row>
    <row r="281" spans="1:6" s="3" customFormat="1" x14ac:dyDescent="0.2">
      <c r="A281" s="84"/>
      <c r="B281" s="84"/>
      <c r="D281" s="4"/>
      <c r="F281" s="256"/>
    </row>
    <row r="282" spans="1:6" s="3" customFormat="1" x14ac:dyDescent="0.2">
      <c r="A282" s="84"/>
      <c r="B282" s="84"/>
      <c r="D282" s="4"/>
      <c r="F282" s="256"/>
    </row>
    <row r="283" spans="1:6" s="3" customFormat="1" x14ac:dyDescent="0.2">
      <c r="A283" s="84"/>
      <c r="B283" s="84"/>
      <c r="D283" s="4"/>
      <c r="F283" s="256"/>
    </row>
    <row r="284" spans="1:6" s="3" customFormat="1" x14ac:dyDescent="0.2">
      <c r="A284" s="84"/>
      <c r="B284" s="84"/>
      <c r="D284" s="4"/>
      <c r="F284" s="256"/>
    </row>
    <row r="285" spans="1:6" s="3" customFormat="1" x14ac:dyDescent="0.2">
      <c r="A285" s="84"/>
      <c r="B285" s="84"/>
      <c r="D285" s="4"/>
      <c r="F285" s="256"/>
    </row>
    <row r="286" spans="1:6" s="3" customFormat="1" x14ac:dyDescent="0.2">
      <c r="A286" s="84"/>
      <c r="B286" s="84"/>
      <c r="D286" s="4"/>
      <c r="F286" s="256"/>
    </row>
    <row r="287" spans="1:6" s="3" customFormat="1" x14ac:dyDescent="0.2">
      <c r="A287" s="84"/>
      <c r="B287" s="84"/>
      <c r="D287" s="4"/>
      <c r="F287" s="256"/>
    </row>
    <row r="288" spans="1:6" s="3" customFormat="1" x14ac:dyDescent="0.2">
      <c r="A288" s="84"/>
      <c r="B288" s="84"/>
      <c r="D288" s="4"/>
      <c r="F288" s="256"/>
    </row>
    <row r="289" spans="1:6" s="3" customFormat="1" x14ac:dyDescent="0.2">
      <c r="A289" s="84"/>
      <c r="B289" s="84"/>
      <c r="D289" s="4"/>
      <c r="F289" s="256"/>
    </row>
    <row r="290" spans="1:6" s="3" customFormat="1" x14ac:dyDescent="0.2">
      <c r="A290" s="84"/>
      <c r="B290" s="84"/>
      <c r="D290" s="4"/>
      <c r="F290" s="256"/>
    </row>
    <row r="291" spans="1:6" s="3" customFormat="1" x14ac:dyDescent="0.2">
      <c r="A291" s="84"/>
      <c r="B291" s="84"/>
      <c r="D291" s="4"/>
      <c r="F291" s="256"/>
    </row>
    <row r="292" spans="1:6" s="3" customFormat="1" x14ac:dyDescent="0.2">
      <c r="A292" s="84"/>
      <c r="B292" s="84"/>
      <c r="D292" s="4"/>
      <c r="F292" s="256"/>
    </row>
    <row r="293" spans="1:6" s="3" customFormat="1" x14ac:dyDescent="0.2">
      <c r="A293" s="84"/>
      <c r="B293" s="84"/>
      <c r="D293" s="4"/>
      <c r="F293" s="256"/>
    </row>
    <row r="294" spans="1:6" s="3" customFormat="1" x14ac:dyDescent="0.2">
      <c r="A294" s="84"/>
      <c r="B294" s="84"/>
      <c r="D294" s="4"/>
      <c r="F294" s="256"/>
    </row>
    <row r="295" spans="1:6" s="3" customFormat="1" x14ac:dyDescent="0.2">
      <c r="A295" s="84"/>
      <c r="B295" s="84"/>
      <c r="D295" s="4"/>
      <c r="F295" s="256"/>
    </row>
    <row r="296" spans="1:6" s="3" customFormat="1" x14ac:dyDescent="0.2">
      <c r="A296" s="84"/>
      <c r="B296" s="84"/>
      <c r="D296" s="4"/>
      <c r="F296" s="256"/>
    </row>
    <row r="297" spans="1:6" s="3" customFormat="1" x14ac:dyDescent="0.2">
      <c r="A297" s="84"/>
      <c r="B297" s="84"/>
      <c r="D297" s="4"/>
      <c r="F297" s="256"/>
    </row>
    <row r="298" spans="1:6" s="3" customFormat="1" x14ac:dyDescent="0.2">
      <c r="A298" s="84"/>
      <c r="B298" s="84"/>
      <c r="D298" s="4"/>
      <c r="F298" s="256"/>
    </row>
    <row r="299" spans="1:6" s="3" customFormat="1" x14ac:dyDescent="0.2">
      <c r="A299" s="84"/>
      <c r="B299" s="84"/>
      <c r="D299" s="4"/>
      <c r="F299" s="256"/>
    </row>
    <row r="300" spans="1:6" s="3" customFormat="1" x14ac:dyDescent="0.2">
      <c r="A300" s="84"/>
      <c r="B300" s="84"/>
      <c r="D300" s="4"/>
      <c r="F300" s="256"/>
    </row>
    <row r="301" spans="1:6" s="3" customFormat="1" x14ac:dyDescent="0.2">
      <c r="A301" s="84"/>
      <c r="B301" s="84"/>
      <c r="D301" s="4"/>
      <c r="F301" s="256"/>
    </row>
    <row r="302" spans="1:6" s="3" customFormat="1" x14ac:dyDescent="0.2">
      <c r="A302" s="84"/>
      <c r="B302" s="84"/>
      <c r="D302" s="4"/>
      <c r="F302" s="256"/>
    </row>
    <row r="303" spans="1:6" s="3" customFormat="1" x14ac:dyDescent="0.2">
      <c r="A303" s="84"/>
      <c r="B303" s="84"/>
      <c r="D303" s="4"/>
      <c r="F303" s="256"/>
    </row>
    <row r="304" spans="1:6" s="3" customFormat="1" x14ac:dyDescent="0.2">
      <c r="A304" s="84"/>
      <c r="B304" s="84"/>
      <c r="D304" s="4"/>
      <c r="F304" s="256"/>
    </row>
    <row r="305" spans="1:6" s="3" customFormat="1" x14ac:dyDescent="0.2">
      <c r="A305" s="84"/>
      <c r="B305" s="84"/>
      <c r="D305" s="4"/>
      <c r="F305" s="256"/>
    </row>
    <row r="306" spans="1:6" s="3" customFormat="1" x14ac:dyDescent="0.2">
      <c r="A306" s="84"/>
      <c r="B306" s="84"/>
      <c r="D306" s="4"/>
      <c r="F306" s="256"/>
    </row>
    <row r="307" spans="1:6" s="3" customFormat="1" x14ac:dyDescent="0.2">
      <c r="A307" s="84"/>
      <c r="B307" s="84"/>
      <c r="D307" s="4"/>
      <c r="F307" s="256"/>
    </row>
    <row r="308" spans="1:6" s="3" customFormat="1" x14ac:dyDescent="0.2">
      <c r="A308" s="84"/>
      <c r="B308" s="84"/>
      <c r="D308" s="4"/>
      <c r="F308" s="256"/>
    </row>
    <row r="309" spans="1:6" s="3" customFormat="1" x14ac:dyDescent="0.2">
      <c r="A309" s="84"/>
      <c r="B309" s="84"/>
      <c r="D309" s="4"/>
      <c r="F309" s="256"/>
    </row>
    <row r="310" spans="1:6" s="3" customFormat="1" x14ac:dyDescent="0.2">
      <c r="A310" s="84"/>
      <c r="B310" s="84"/>
      <c r="D310" s="4"/>
      <c r="F310" s="256"/>
    </row>
    <row r="311" spans="1:6" s="3" customFormat="1" x14ac:dyDescent="0.2">
      <c r="A311" s="84"/>
      <c r="B311" s="84"/>
      <c r="D311" s="4"/>
      <c r="F311" s="256"/>
    </row>
    <row r="312" spans="1:6" s="3" customFormat="1" x14ac:dyDescent="0.2">
      <c r="A312" s="84"/>
      <c r="B312" s="84"/>
      <c r="D312" s="4"/>
      <c r="F312" s="256"/>
    </row>
    <row r="313" spans="1:6" s="3" customFormat="1" x14ac:dyDescent="0.2">
      <c r="A313" s="84"/>
      <c r="B313" s="84"/>
      <c r="D313" s="4"/>
      <c r="F313" s="256"/>
    </row>
    <row r="314" spans="1:6" s="3" customFormat="1" x14ac:dyDescent="0.2">
      <c r="A314" s="84"/>
      <c r="B314" s="84"/>
      <c r="D314" s="4"/>
      <c r="F314" s="256"/>
    </row>
    <row r="315" spans="1:6" s="3" customFormat="1" x14ac:dyDescent="0.2">
      <c r="A315" s="84"/>
      <c r="B315" s="84"/>
      <c r="D315" s="4"/>
      <c r="F315" s="256"/>
    </row>
    <row r="316" spans="1:6" s="3" customFormat="1" x14ac:dyDescent="0.2">
      <c r="A316" s="84"/>
      <c r="B316" s="84"/>
      <c r="D316" s="4"/>
      <c r="F316" s="256"/>
    </row>
    <row r="317" spans="1:6" s="3" customFormat="1" x14ac:dyDescent="0.2">
      <c r="A317" s="84"/>
      <c r="B317" s="84"/>
      <c r="D317" s="4"/>
      <c r="F317" s="256"/>
    </row>
    <row r="318" spans="1:6" s="3" customFormat="1" x14ac:dyDescent="0.2">
      <c r="A318" s="84"/>
      <c r="B318" s="84"/>
      <c r="D318" s="4"/>
      <c r="F318" s="256"/>
    </row>
    <row r="319" spans="1:6" s="3" customFormat="1" x14ac:dyDescent="0.2">
      <c r="A319" s="84"/>
      <c r="B319" s="84"/>
      <c r="D319" s="4"/>
      <c r="F319" s="256"/>
    </row>
    <row r="320" spans="1:6" s="3" customFormat="1" x14ac:dyDescent="0.2">
      <c r="A320" s="84"/>
      <c r="B320" s="84"/>
      <c r="D320" s="4"/>
      <c r="F320" s="256"/>
    </row>
    <row r="321" spans="1:6" s="3" customFormat="1" x14ac:dyDescent="0.2">
      <c r="A321" s="84"/>
      <c r="B321" s="84"/>
      <c r="D321" s="4"/>
      <c r="F321" s="256"/>
    </row>
    <row r="322" spans="1:6" s="3" customFormat="1" x14ac:dyDescent="0.2">
      <c r="A322" s="84"/>
      <c r="B322" s="84"/>
      <c r="D322" s="4"/>
      <c r="F322" s="256"/>
    </row>
    <row r="323" spans="1:6" s="3" customFormat="1" x14ac:dyDescent="0.2">
      <c r="A323" s="84"/>
      <c r="B323" s="84"/>
      <c r="D323" s="4"/>
      <c r="F323" s="256"/>
    </row>
    <row r="324" spans="1:6" s="3" customFormat="1" x14ac:dyDescent="0.2">
      <c r="A324" s="84"/>
      <c r="B324" s="84"/>
      <c r="D324" s="4"/>
      <c r="F324" s="256"/>
    </row>
    <row r="325" spans="1:6" s="3" customFormat="1" x14ac:dyDescent="0.2">
      <c r="A325" s="84"/>
      <c r="B325" s="84"/>
      <c r="D325" s="4"/>
      <c r="F325" s="256"/>
    </row>
    <row r="326" spans="1:6" s="3" customFormat="1" x14ac:dyDescent="0.2">
      <c r="A326" s="84"/>
      <c r="B326" s="84"/>
      <c r="D326" s="4"/>
      <c r="F326" s="256"/>
    </row>
    <row r="327" spans="1:6" s="3" customFormat="1" x14ac:dyDescent="0.2">
      <c r="A327" s="84"/>
      <c r="B327" s="84"/>
      <c r="D327" s="4"/>
      <c r="F327" s="256"/>
    </row>
    <row r="328" spans="1:6" s="3" customFormat="1" x14ac:dyDescent="0.2">
      <c r="A328" s="84"/>
      <c r="B328" s="84"/>
      <c r="D328" s="4"/>
      <c r="F328" s="256"/>
    </row>
    <row r="329" spans="1:6" s="3" customFormat="1" x14ac:dyDescent="0.2">
      <c r="A329" s="84"/>
      <c r="B329" s="84"/>
      <c r="D329" s="4"/>
      <c r="F329" s="256"/>
    </row>
    <row r="330" spans="1:6" s="3" customFormat="1" x14ac:dyDescent="0.2">
      <c r="A330" s="84"/>
      <c r="B330" s="84"/>
      <c r="D330" s="4"/>
      <c r="F330" s="256"/>
    </row>
    <row r="331" spans="1:6" s="3" customFormat="1" x14ac:dyDescent="0.2">
      <c r="A331" s="84"/>
      <c r="B331" s="84"/>
      <c r="D331" s="4"/>
      <c r="F331" s="256"/>
    </row>
    <row r="332" spans="1:6" s="3" customFormat="1" x14ac:dyDescent="0.2">
      <c r="A332" s="84"/>
      <c r="B332" s="84"/>
      <c r="D332" s="4"/>
      <c r="F332" s="256"/>
    </row>
    <row r="333" spans="1:6" s="3" customFormat="1" x14ac:dyDescent="0.2">
      <c r="A333" s="84"/>
      <c r="B333" s="84"/>
      <c r="D333" s="4"/>
      <c r="F333" s="256"/>
    </row>
    <row r="334" spans="1:6" s="3" customFormat="1" x14ac:dyDescent="0.2">
      <c r="A334" s="84"/>
      <c r="B334" s="84"/>
      <c r="D334" s="4"/>
      <c r="F334" s="256"/>
    </row>
    <row r="335" spans="1:6" s="3" customFormat="1" x14ac:dyDescent="0.2">
      <c r="A335" s="84"/>
      <c r="B335" s="84"/>
      <c r="D335" s="4"/>
      <c r="F335" s="256"/>
    </row>
    <row r="336" spans="1:6" s="3" customFormat="1" x14ac:dyDescent="0.2">
      <c r="A336" s="84"/>
      <c r="B336" s="84"/>
      <c r="D336" s="4"/>
      <c r="F336" s="256"/>
    </row>
    <row r="337" spans="1:6" s="3" customFormat="1" x14ac:dyDescent="0.2">
      <c r="A337" s="84"/>
      <c r="B337" s="84"/>
      <c r="D337" s="4"/>
      <c r="F337" s="256"/>
    </row>
    <row r="338" spans="1:6" s="3" customFormat="1" x14ac:dyDescent="0.2">
      <c r="A338" s="84"/>
      <c r="B338" s="84"/>
      <c r="D338" s="4"/>
      <c r="F338" s="256"/>
    </row>
    <row r="339" spans="1:6" s="3" customFormat="1" x14ac:dyDescent="0.2">
      <c r="A339" s="84"/>
      <c r="B339" s="84"/>
      <c r="D339" s="4"/>
      <c r="F339" s="256"/>
    </row>
    <row r="340" spans="1:6" s="3" customFormat="1" x14ac:dyDescent="0.2">
      <c r="A340" s="84"/>
      <c r="B340" s="84"/>
      <c r="D340" s="4"/>
      <c r="F340" s="256"/>
    </row>
    <row r="341" spans="1:6" s="3" customFormat="1" x14ac:dyDescent="0.2">
      <c r="A341" s="84"/>
      <c r="B341" s="84"/>
      <c r="D341" s="4"/>
      <c r="F341" s="256"/>
    </row>
    <row r="342" spans="1:6" s="3" customFormat="1" x14ac:dyDescent="0.2">
      <c r="A342" s="84"/>
      <c r="B342" s="84"/>
      <c r="D342" s="4"/>
      <c r="F342" s="256"/>
    </row>
    <row r="343" spans="1:6" s="3" customFormat="1" x14ac:dyDescent="0.2">
      <c r="A343" s="84"/>
      <c r="B343" s="84"/>
      <c r="D343" s="4"/>
      <c r="F343" s="256"/>
    </row>
    <row r="344" spans="1:6" s="3" customFormat="1" x14ac:dyDescent="0.2">
      <c r="A344" s="84"/>
      <c r="B344" s="84"/>
      <c r="D344" s="4"/>
      <c r="F344" s="256"/>
    </row>
    <row r="345" spans="1:6" s="3" customFormat="1" x14ac:dyDescent="0.2">
      <c r="A345" s="84"/>
      <c r="B345" s="84"/>
      <c r="D345" s="4"/>
      <c r="F345" s="256"/>
    </row>
    <row r="346" spans="1:6" s="3" customFormat="1" x14ac:dyDescent="0.2">
      <c r="A346" s="84"/>
      <c r="B346" s="84"/>
      <c r="D346" s="4"/>
      <c r="F346" s="256"/>
    </row>
    <row r="347" spans="1:6" s="3" customFormat="1" x14ac:dyDescent="0.2">
      <c r="A347" s="84"/>
      <c r="B347" s="84"/>
      <c r="D347" s="4"/>
      <c r="F347" s="256"/>
    </row>
    <row r="348" spans="1:6" s="3" customFormat="1" x14ac:dyDescent="0.2">
      <c r="A348" s="84"/>
      <c r="B348" s="84"/>
      <c r="D348" s="4"/>
      <c r="F348" s="256"/>
    </row>
    <row r="349" spans="1:6" s="3" customFormat="1" x14ac:dyDescent="0.2">
      <c r="A349" s="84"/>
      <c r="B349" s="84"/>
      <c r="D349" s="4"/>
      <c r="F349" s="256"/>
    </row>
    <row r="350" spans="1:6" s="3" customFormat="1" x14ac:dyDescent="0.2">
      <c r="A350" s="84"/>
      <c r="B350" s="84"/>
      <c r="D350" s="4"/>
      <c r="F350" s="256"/>
    </row>
    <row r="351" spans="1:6" s="3" customFormat="1" x14ac:dyDescent="0.2">
      <c r="A351" s="84"/>
      <c r="B351" s="84"/>
      <c r="D351" s="4"/>
      <c r="F351" s="256"/>
    </row>
    <row r="352" spans="1:6" s="3" customFormat="1" x14ac:dyDescent="0.2">
      <c r="A352" s="84"/>
      <c r="B352" s="84"/>
      <c r="D352" s="4"/>
      <c r="F352" s="256"/>
    </row>
    <row r="353" spans="1:6" s="3" customFormat="1" x14ac:dyDescent="0.2">
      <c r="A353" s="84"/>
      <c r="B353" s="84"/>
      <c r="D353" s="4"/>
      <c r="F353" s="256"/>
    </row>
    <row r="354" spans="1:6" s="3" customFormat="1" x14ac:dyDescent="0.2">
      <c r="A354" s="84"/>
      <c r="B354" s="84"/>
      <c r="D354" s="4"/>
      <c r="F354" s="256"/>
    </row>
    <row r="355" spans="1:6" s="3" customFormat="1" x14ac:dyDescent="0.2">
      <c r="A355" s="84"/>
      <c r="B355" s="84"/>
      <c r="D355" s="4"/>
      <c r="F355" s="256"/>
    </row>
    <row r="356" spans="1:6" s="3" customFormat="1" x14ac:dyDescent="0.2">
      <c r="A356" s="84"/>
      <c r="B356" s="84"/>
      <c r="D356" s="4"/>
      <c r="F356" s="256"/>
    </row>
    <row r="357" spans="1:6" s="3" customFormat="1" x14ac:dyDescent="0.2">
      <c r="A357" s="84"/>
      <c r="B357" s="84"/>
      <c r="D357" s="4"/>
      <c r="F357" s="256"/>
    </row>
    <row r="358" spans="1:6" s="3" customFormat="1" x14ac:dyDescent="0.2">
      <c r="A358" s="84"/>
      <c r="B358" s="84"/>
      <c r="D358" s="4"/>
      <c r="F358" s="256"/>
    </row>
    <row r="359" spans="1:6" s="3" customFormat="1" x14ac:dyDescent="0.2">
      <c r="A359" s="84"/>
      <c r="B359" s="84"/>
      <c r="D359" s="4"/>
      <c r="F359" s="256"/>
    </row>
    <row r="360" spans="1:6" s="3" customFormat="1" x14ac:dyDescent="0.2">
      <c r="A360" s="84"/>
      <c r="B360" s="84"/>
      <c r="D360" s="4"/>
      <c r="F360" s="256"/>
    </row>
    <row r="361" spans="1:6" s="3" customFormat="1" x14ac:dyDescent="0.2">
      <c r="A361" s="84"/>
      <c r="B361" s="84"/>
      <c r="D361" s="4"/>
      <c r="F361" s="256"/>
    </row>
    <row r="362" spans="1:6" s="3" customFormat="1" x14ac:dyDescent="0.2">
      <c r="A362" s="84"/>
      <c r="B362" s="84"/>
      <c r="D362" s="4"/>
      <c r="F362" s="256"/>
    </row>
    <row r="363" spans="1:6" s="3" customFormat="1" x14ac:dyDescent="0.2">
      <c r="A363" s="84"/>
      <c r="B363" s="84"/>
      <c r="D363" s="4"/>
      <c r="F363" s="256"/>
    </row>
    <row r="364" spans="1:6" s="3" customFormat="1" x14ac:dyDescent="0.2">
      <c r="A364" s="84"/>
      <c r="B364" s="84"/>
      <c r="D364" s="4"/>
      <c r="F364" s="256"/>
    </row>
    <row r="365" spans="1:6" s="3" customFormat="1" x14ac:dyDescent="0.2">
      <c r="A365" s="84"/>
      <c r="B365" s="84"/>
      <c r="D365" s="4"/>
      <c r="F365" s="256"/>
    </row>
    <row r="366" spans="1:6" s="3" customFormat="1" x14ac:dyDescent="0.2">
      <c r="A366" s="84"/>
      <c r="B366" s="84"/>
      <c r="D366" s="4"/>
      <c r="F366" s="256"/>
    </row>
    <row r="367" spans="1:6" s="3" customFormat="1" x14ac:dyDescent="0.2">
      <c r="A367" s="84"/>
      <c r="B367" s="84"/>
      <c r="D367" s="4"/>
      <c r="F367" s="256"/>
    </row>
    <row r="368" spans="1:6" s="3" customFormat="1" x14ac:dyDescent="0.2">
      <c r="A368" s="84"/>
      <c r="B368" s="84"/>
      <c r="D368" s="4"/>
      <c r="F368" s="256"/>
    </row>
    <row r="369" spans="1:6" s="3" customFormat="1" x14ac:dyDescent="0.2">
      <c r="A369" s="84"/>
      <c r="B369" s="84"/>
      <c r="D369" s="4"/>
      <c r="F369" s="256"/>
    </row>
    <row r="370" spans="1:6" s="3" customFormat="1" x14ac:dyDescent="0.2">
      <c r="A370" s="84"/>
      <c r="B370" s="84"/>
      <c r="D370" s="4"/>
      <c r="F370" s="256"/>
    </row>
    <row r="371" spans="1:6" s="3" customFormat="1" x14ac:dyDescent="0.2">
      <c r="A371" s="84"/>
      <c r="B371" s="84"/>
      <c r="D371" s="4"/>
      <c r="F371" s="256"/>
    </row>
    <row r="372" spans="1:6" s="3" customFormat="1" x14ac:dyDescent="0.2">
      <c r="A372" s="84"/>
      <c r="B372" s="84"/>
      <c r="D372" s="4"/>
      <c r="F372" s="256"/>
    </row>
    <row r="373" spans="1:6" s="3" customFormat="1" x14ac:dyDescent="0.2">
      <c r="A373" s="84"/>
      <c r="B373" s="84"/>
      <c r="D373" s="4"/>
      <c r="F373" s="256"/>
    </row>
    <row r="374" spans="1:6" s="3" customFormat="1" x14ac:dyDescent="0.2">
      <c r="A374" s="84"/>
      <c r="B374" s="84"/>
      <c r="D374" s="4"/>
      <c r="F374" s="256"/>
    </row>
    <row r="375" spans="1:6" s="3" customFormat="1" x14ac:dyDescent="0.2">
      <c r="A375" s="84"/>
      <c r="B375" s="84"/>
      <c r="D375" s="4"/>
      <c r="F375" s="256"/>
    </row>
    <row r="376" spans="1:6" s="3" customFormat="1" x14ac:dyDescent="0.2">
      <c r="A376" s="84"/>
      <c r="B376" s="84"/>
      <c r="D376" s="4"/>
      <c r="F376" s="256"/>
    </row>
    <row r="377" spans="1:6" s="3" customFormat="1" x14ac:dyDescent="0.2">
      <c r="A377" s="84"/>
      <c r="B377" s="84"/>
      <c r="D377" s="4"/>
      <c r="F377" s="256"/>
    </row>
    <row r="378" spans="1:6" s="3" customFormat="1" x14ac:dyDescent="0.2">
      <c r="A378" s="84"/>
      <c r="B378" s="84"/>
      <c r="D378" s="4"/>
      <c r="F378" s="256"/>
    </row>
    <row r="379" spans="1:6" s="3" customFormat="1" x14ac:dyDescent="0.2">
      <c r="A379" s="84"/>
      <c r="B379" s="84"/>
      <c r="D379" s="4"/>
      <c r="F379" s="256"/>
    </row>
    <row r="380" spans="1:6" s="3" customFormat="1" x14ac:dyDescent="0.2">
      <c r="A380" s="84"/>
      <c r="B380" s="84"/>
      <c r="D380" s="4"/>
      <c r="F380" s="256"/>
    </row>
    <row r="381" spans="1:6" s="3" customFormat="1" x14ac:dyDescent="0.2">
      <c r="A381" s="84"/>
      <c r="B381" s="84"/>
      <c r="D381" s="4"/>
      <c r="F381" s="256"/>
    </row>
    <row r="382" spans="1:6" s="3" customFormat="1" x14ac:dyDescent="0.2">
      <c r="A382" s="84"/>
      <c r="B382" s="84"/>
      <c r="D382" s="4"/>
      <c r="F382" s="256"/>
    </row>
    <row r="383" spans="1:6" s="3" customFormat="1" x14ac:dyDescent="0.2">
      <c r="A383" s="84"/>
      <c r="B383" s="84"/>
      <c r="D383" s="4"/>
      <c r="F383" s="256"/>
    </row>
    <row r="384" spans="1:6" s="3" customFormat="1" x14ac:dyDescent="0.2">
      <c r="A384" s="84"/>
      <c r="B384" s="84"/>
      <c r="D384" s="4"/>
      <c r="F384" s="256"/>
    </row>
    <row r="385" spans="1:6" s="3" customFormat="1" x14ac:dyDescent="0.2">
      <c r="A385" s="84"/>
      <c r="B385" s="84"/>
      <c r="D385" s="4"/>
      <c r="F385" s="256"/>
    </row>
    <row r="386" spans="1:6" s="3" customFormat="1" x14ac:dyDescent="0.2">
      <c r="A386" s="84"/>
      <c r="B386" s="84"/>
      <c r="D386" s="4"/>
      <c r="F386" s="256"/>
    </row>
    <row r="387" spans="1:6" s="3" customFormat="1" x14ac:dyDescent="0.2">
      <c r="A387" s="84"/>
      <c r="B387" s="84"/>
      <c r="D387" s="4"/>
      <c r="F387" s="256"/>
    </row>
    <row r="388" spans="1:6" s="3" customFormat="1" x14ac:dyDescent="0.2">
      <c r="A388" s="84"/>
      <c r="B388" s="84"/>
      <c r="D388" s="4"/>
      <c r="F388" s="256"/>
    </row>
    <row r="389" spans="1:6" s="3" customFormat="1" x14ac:dyDescent="0.2">
      <c r="A389" s="84"/>
      <c r="B389" s="84"/>
      <c r="D389" s="4"/>
      <c r="F389" s="256"/>
    </row>
    <row r="390" spans="1:6" s="3" customFormat="1" x14ac:dyDescent="0.2">
      <c r="A390" s="84"/>
      <c r="B390" s="84"/>
      <c r="D390" s="4"/>
      <c r="F390" s="256"/>
    </row>
    <row r="391" spans="1:6" s="3" customFormat="1" x14ac:dyDescent="0.2">
      <c r="A391" s="84"/>
      <c r="B391" s="84"/>
      <c r="D391" s="4"/>
      <c r="F391" s="256"/>
    </row>
    <row r="392" spans="1:6" s="3" customFormat="1" x14ac:dyDescent="0.2">
      <c r="A392" s="84"/>
      <c r="B392" s="84"/>
      <c r="D392" s="4"/>
      <c r="F392" s="256"/>
    </row>
    <row r="393" spans="1:6" s="3" customFormat="1" x14ac:dyDescent="0.2">
      <c r="A393" s="84"/>
      <c r="B393" s="84"/>
      <c r="D393" s="4"/>
      <c r="F393" s="256"/>
    </row>
    <row r="394" spans="1:6" s="3" customFormat="1" x14ac:dyDescent="0.2">
      <c r="A394" s="84"/>
      <c r="B394" s="84"/>
      <c r="D394" s="4"/>
      <c r="F394" s="256"/>
    </row>
    <row r="395" spans="1:6" s="3" customFormat="1" x14ac:dyDescent="0.2">
      <c r="A395" s="84"/>
      <c r="B395" s="84"/>
      <c r="D395" s="4"/>
      <c r="F395" s="256"/>
    </row>
    <row r="396" spans="1:6" s="3" customFormat="1" x14ac:dyDescent="0.2">
      <c r="A396" s="84"/>
      <c r="B396" s="84"/>
      <c r="D396" s="4"/>
      <c r="F396" s="256"/>
    </row>
    <row r="397" spans="1:6" s="3" customFormat="1" x14ac:dyDescent="0.2">
      <c r="A397" s="84"/>
      <c r="B397" s="84"/>
      <c r="D397" s="4"/>
      <c r="F397" s="256"/>
    </row>
    <row r="398" spans="1:6" s="3" customFormat="1" x14ac:dyDescent="0.2">
      <c r="A398" s="84"/>
      <c r="B398" s="84"/>
      <c r="D398" s="4"/>
      <c r="F398" s="256"/>
    </row>
    <row r="399" spans="1:6" s="3" customFormat="1" x14ac:dyDescent="0.2">
      <c r="A399" s="84"/>
      <c r="B399" s="84"/>
      <c r="D399" s="4"/>
      <c r="F399" s="256"/>
    </row>
    <row r="400" spans="1:6" s="3" customFormat="1" x14ac:dyDescent="0.2">
      <c r="A400" s="84"/>
      <c r="B400" s="84"/>
      <c r="D400" s="4"/>
      <c r="F400" s="256"/>
    </row>
    <row r="401" spans="1:6" s="3" customFormat="1" x14ac:dyDescent="0.2">
      <c r="A401" s="84"/>
      <c r="B401" s="84"/>
      <c r="D401" s="4"/>
      <c r="F401" s="256"/>
    </row>
    <row r="402" spans="1:6" s="3" customFormat="1" x14ac:dyDescent="0.2">
      <c r="A402" s="84"/>
      <c r="B402" s="84"/>
      <c r="D402" s="4"/>
      <c r="F402" s="256"/>
    </row>
    <row r="403" spans="1:6" s="3" customFormat="1" x14ac:dyDescent="0.2">
      <c r="A403" s="84"/>
      <c r="B403" s="84"/>
      <c r="D403" s="4"/>
      <c r="F403" s="256"/>
    </row>
    <row r="404" spans="1:6" s="3" customFormat="1" x14ac:dyDescent="0.2">
      <c r="A404" s="84"/>
      <c r="B404" s="84"/>
      <c r="D404" s="4"/>
      <c r="F404" s="256"/>
    </row>
    <row r="405" spans="1:6" s="3" customFormat="1" x14ac:dyDescent="0.2">
      <c r="A405" s="84"/>
      <c r="B405" s="84"/>
      <c r="D405" s="4"/>
      <c r="F405" s="256"/>
    </row>
    <row r="406" spans="1:6" s="3" customFormat="1" x14ac:dyDescent="0.2">
      <c r="A406" s="84"/>
      <c r="B406" s="84"/>
      <c r="D406" s="4"/>
      <c r="F406" s="256"/>
    </row>
    <row r="407" spans="1:6" s="3" customFormat="1" x14ac:dyDescent="0.2">
      <c r="A407" s="84"/>
      <c r="B407" s="84"/>
      <c r="D407" s="4"/>
      <c r="F407" s="256"/>
    </row>
    <row r="408" spans="1:6" s="3" customFormat="1" x14ac:dyDescent="0.2">
      <c r="A408" s="84"/>
      <c r="B408" s="84"/>
      <c r="D408" s="4"/>
      <c r="F408" s="256"/>
    </row>
    <row r="409" spans="1:6" s="3" customFormat="1" x14ac:dyDescent="0.2">
      <c r="A409" s="84"/>
      <c r="B409" s="84"/>
      <c r="D409" s="4"/>
      <c r="F409" s="256"/>
    </row>
    <row r="410" spans="1:6" s="3" customFormat="1" x14ac:dyDescent="0.2">
      <c r="A410" s="84"/>
      <c r="B410" s="84"/>
      <c r="D410" s="4"/>
      <c r="F410" s="256"/>
    </row>
    <row r="411" spans="1:6" s="3" customFormat="1" x14ac:dyDescent="0.2">
      <c r="A411" s="84"/>
      <c r="B411" s="84"/>
      <c r="D411" s="4"/>
      <c r="F411" s="256"/>
    </row>
    <row r="412" spans="1:6" s="3" customFormat="1" x14ac:dyDescent="0.2">
      <c r="A412" s="84"/>
      <c r="B412" s="84"/>
      <c r="D412" s="4"/>
      <c r="F412" s="256"/>
    </row>
    <row r="413" spans="1:6" s="3" customFormat="1" x14ac:dyDescent="0.2">
      <c r="A413" s="84"/>
      <c r="B413" s="84"/>
      <c r="D413" s="4"/>
      <c r="F413" s="256"/>
    </row>
    <row r="414" spans="1:6" s="3" customFormat="1" x14ac:dyDescent="0.2">
      <c r="A414" s="84"/>
      <c r="B414" s="84"/>
      <c r="D414" s="4"/>
      <c r="F414" s="256"/>
    </row>
    <row r="415" spans="1:6" s="3" customFormat="1" x14ac:dyDescent="0.2">
      <c r="A415" s="84"/>
      <c r="B415" s="84"/>
      <c r="D415" s="4"/>
      <c r="F415" s="256"/>
    </row>
    <row r="416" spans="1:6" s="3" customFormat="1" x14ac:dyDescent="0.2">
      <c r="A416" s="84"/>
      <c r="B416" s="84"/>
      <c r="D416" s="4"/>
      <c r="F416" s="256"/>
    </row>
    <row r="417" spans="1:6" s="3" customFormat="1" x14ac:dyDescent="0.2">
      <c r="A417" s="84"/>
      <c r="B417" s="84"/>
      <c r="D417" s="4"/>
      <c r="F417" s="256"/>
    </row>
    <row r="418" spans="1:6" s="3" customFormat="1" x14ac:dyDescent="0.2">
      <c r="A418" s="84"/>
      <c r="B418" s="84"/>
      <c r="D418" s="4"/>
      <c r="F418" s="256"/>
    </row>
    <row r="419" spans="1:6" s="3" customFormat="1" x14ac:dyDescent="0.2">
      <c r="A419" s="84"/>
      <c r="B419" s="84"/>
      <c r="D419" s="4"/>
      <c r="F419" s="256"/>
    </row>
    <row r="420" spans="1:6" s="3" customFormat="1" x14ac:dyDescent="0.2">
      <c r="A420" s="84"/>
      <c r="B420" s="84"/>
      <c r="D420" s="4"/>
      <c r="F420" s="256"/>
    </row>
    <row r="421" spans="1:6" s="3" customFormat="1" x14ac:dyDescent="0.2">
      <c r="A421" s="84"/>
      <c r="B421" s="84"/>
      <c r="D421" s="4"/>
      <c r="F421" s="256"/>
    </row>
    <row r="422" spans="1:6" s="3" customFormat="1" x14ac:dyDescent="0.2">
      <c r="A422" s="84"/>
      <c r="B422" s="84"/>
      <c r="D422" s="4"/>
      <c r="F422" s="256"/>
    </row>
    <row r="423" spans="1:6" s="3" customFormat="1" x14ac:dyDescent="0.2">
      <c r="A423" s="84"/>
      <c r="B423" s="84"/>
      <c r="D423" s="4"/>
      <c r="F423" s="256"/>
    </row>
    <row r="424" spans="1:6" s="3" customFormat="1" x14ac:dyDescent="0.2">
      <c r="A424" s="84"/>
      <c r="B424" s="84"/>
      <c r="D424" s="4"/>
      <c r="F424" s="256"/>
    </row>
    <row r="425" spans="1:6" s="3" customFormat="1" x14ac:dyDescent="0.2">
      <c r="A425" s="84"/>
      <c r="B425" s="84"/>
      <c r="D425" s="4"/>
      <c r="F425" s="256"/>
    </row>
    <row r="426" spans="1:6" s="3" customFormat="1" x14ac:dyDescent="0.2">
      <c r="A426" s="84"/>
      <c r="B426" s="84"/>
      <c r="D426" s="4"/>
      <c r="F426" s="256"/>
    </row>
    <row r="427" spans="1:6" s="3" customFormat="1" x14ac:dyDescent="0.2">
      <c r="A427" s="84"/>
      <c r="B427" s="84"/>
      <c r="D427" s="4"/>
      <c r="F427" s="256"/>
    </row>
    <row r="428" spans="1:6" s="3" customFormat="1" x14ac:dyDescent="0.2">
      <c r="A428" s="84"/>
      <c r="B428" s="84"/>
      <c r="D428" s="4"/>
      <c r="F428" s="256"/>
    </row>
    <row r="429" spans="1:6" s="3" customFormat="1" x14ac:dyDescent="0.2">
      <c r="A429" s="84"/>
      <c r="B429" s="84"/>
      <c r="D429" s="4"/>
      <c r="F429" s="256"/>
    </row>
    <row r="430" spans="1:6" s="3" customFormat="1" x14ac:dyDescent="0.2">
      <c r="A430" s="84"/>
      <c r="B430" s="84"/>
      <c r="D430" s="4"/>
      <c r="F430" s="256"/>
    </row>
    <row r="431" spans="1:6" s="3" customFormat="1" x14ac:dyDescent="0.2">
      <c r="A431" s="84"/>
      <c r="B431" s="84"/>
      <c r="D431" s="4"/>
      <c r="F431" s="256"/>
    </row>
    <row r="432" spans="1:6" s="3" customFormat="1" x14ac:dyDescent="0.2">
      <c r="A432" s="84"/>
      <c r="B432" s="84"/>
      <c r="D432" s="4"/>
      <c r="F432" s="256"/>
    </row>
  </sheetData>
  <mergeCells count="6">
    <mergeCell ref="A193:C193"/>
    <mergeCell ref="A1:H1"/>
    <mergeCell ref="A2:H2"/>
    <mergeCell ref="I10:K10"/>
    <mergeCell ref="A4:C4"/>
    <mergeCell ref="A3:C3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90" firstPageNumber="481" orientation="portrait" useFirstPageNumber="1" r:id="rId1"/>
  <headerFooter alignWithMargins="0">
    <oddFooter>&amp;C&amp;P</oddFooter>
  </headerFooter>
  <rowBreaks count="2" manualBreakCount="2">
    <brk id="127" max="10" man="1"/>
    <brk id="19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zoomScaleNormal="100" workbookViewId="0">
      <selection sqref="A1:H1"/>
    </sheetView>
  </sheetViews>
  <sheetFormatPr defaultColWidth="11.42578125" defaultRowHeight="12.75" x14ac:dyDescent="0.2"/>
  <cols>
    <col min="1" max="1" width="4.140625" style="106" customWidth="1"/>
    <col min="2" max="2" width="5.5703125" style="119" customWidth="1"/>
    <col min="3" max="3" width="44.7109375" customWidth="1"/>
    <col min="4" max="4" width="13.7109375" style="294" customWidth="1"/>
    <col min="5" max="5" width="13" customWidth="1"/>
    <col min="6" max="6" width="12.7109375" style="264" customWidth="1"/>
    <col min="7" max="8" width="8" customWidth="1"/>
  </cols>
  <sheetData>
    <row r="1" spans="1:14" s="3" customFormat="1" ht="33" customHeight="1" x14ac:dyDescent="0.2">
      <c r="A1" s="339" t="s">
        <v>73</v>
      </c>
      <c r="B1" s="339"/>
      <c r="C1" s="339"/>
      <c r="D1" s="339"/>
      <c r="E1" s="339"/>
      <c r="F1" s="339"/>
      <c r="G1" s="339"/>
      <c r="H1" s="339"/>
    </row>
    <row r="2" spans="1:14" s="3" customFormat="1" ht="27.6" customHeight="1" x14ac:dyDescent="0.2">
      <c r="A2" s="331" t="s">
        <v>269</v>
      </c>
      <c r="B2" s="331"/>
      <c r="C2" s="331"/>
      <c r="D2" s="295" t="s">
        <v>260</v>
      </c>
      <c r="E2" s="295" t="s">
        <v>261</v>
      </c>
      <c r="F2" s="295" t="s">
        <v>259</v>
      </c>
      <c r="G2" s="296" t="s">
        <v>247</v>
      </c>
      <c r="H2" s="296" t="s">
        <v>247</v>
      </c>
    </row>
    <row r="3" spans="1:14" s="3" customFormat="1" ht="12.6" customHeight="1" x14ac:dyDescent="0.2">
      <c r="A3" s="342">
        <v>1</v>
      </c>
      <c r="B3" s="343"/>
      <c r="C3" s="344"/>
      <c r="D3" s="297">
        <v>2</v>
      </c>
      <c r="E3" s="298">
        <v>3</v>
      </c>
      <c r="F3" s="298">
        <v>4</v>
      </c>
      <c r="G3" s="298" t="s">
        <v>267</v>
      </c>
      <c r="H3" s="299" t="s">
        <v>268</v>
      </c>
    </row>
    <row r="4" spans="1:14" s="3" customFormat="1" ht="15.75" customHeight="1" x14ac:dyDescent="0.2">
      <c r="A4" s="83">
        <v>3</v>
      </c>
      <c r="B4" s="241"/>
      <c r="C4" s="242" t="s">
        <v>37</v>
      </c>
      <c r="D4" s="1">
        <f>D5+D16+D46+D55+D61+D65+D70</f>
        <v>1829637219.2399998</v>
      </c>
      <c r="E4" s="1">
        <f>E5+E16+E46+E55+E61+E65+E70</f>
        <v>1187922500</v>
      </c>
      <c r="F4" s="1">
        <f>F5+F16+F46+F55+F61+F65+F70</f>
        <v>1108817947.5300002</v>
      </c>
      <c r="G4" s="120">
        <f>F4/D4*100</f>
        <v>60.603158695612038</v>
      </c>
      <c r="H4" s="120">
        <f t="shared" ref="H4:H37" si="0">F4/E4*100</f>
        <v>93.340933228388238</v>
      </c>
      <c r="J4" s="256"/>
    </row>
    <row r="5" spans="1:14" s="3" customFormat="1" ht="12" customHeight="1" x14ac:dyDescent="0.2">
      <c r="A5" s="102">
        <v>31</v>
      </c>
      <c r="B5" s="103"/>
      <c r="C5" s="103" t="s">
        <v>38</v>
      </c>
      <c r="D5" s="1">
        <f t="shared" ref="D5" si="1">D6+D10+D12</f>
        <v>44603932.559999995</v>
      </c>
      <c r="E5" s="1">
        <f t="shared" ref="E5:F5" si="2">E6+E10+E12</f>
        <v>56871000</v>
      </c>
      <c r="F5" s="1">
        <f t="shared" si="2"/>
        <v>46716634.180000007</v>
      </c>
      <c r="G5" s="120">
        <f t="shared" ref="G5:G68" si="3">F5/D5*100</f>
        <v>104.73658150468698</v>
      </c>
      <c r="H5" s="120">
        <f t="shared" si="0"/>
        <v>82.144914244518304</v>
      </c>
      <c r="J5" s="256"/>
    </row>
    <row r="6" spans="1:14" s="3" customFormat="1" x14ac:dyDescent="0.2">
      <c r="A6" s="102">
        <v>311</v>
      </c>
      <c r="B6" s="103"/>
      <c r="C6" s="103" t="s">
        <v>111</v>
      </c>
      <c r="D6" s="121">
        <f t="shared" ref="D6" si="4">SUM(D7:D9)</f>
        <v>36285388.069999993</v>
      </c>
      <c r="E6" s="121">
        <f t="shared" ref="E6" si="5">SUM(E7:E9)</f>
        <v>46335000</v>
      </c>
      <c r="F6" s="121">
        <f>SUM(F7:F9)</f>
        <v>37948364.020000003</v>
      </c>
      <c r="G6" s="120">
        <f t="shared" si="3"/>
        <v>104.58304578909802</v>
      </c>
      <c r="H6" s="120">
        <f t="shared" si="0"/>
        <v>81.899997884968172</v>
      </c>
    </row>
    <row r="7" spans="1:14" s="38" customFormat="1" x14ac:dyDescent="0.2">
      <c r="A7" s="104"/>
      <c r="B7" s="105">
        <v>3111</v>
      </c>
      <c r="C7" s="105" t="s">
        <v>39</v>
      </c>
      <c r="D7" s="4">
        <v>35960148.549999997</v>
      </c>
      <c r="E7" s="276">
        <v>46000000</v>
      </c>
      <c r="F7" s="4">
        <v>37610110.530000001</v>
      </c>
      <c r="G7" s="122">
        <f t="shared" si="3"/>
        <v>104.58830690787011</v>
      </c>
      <c r="H7" s="301">
        <f t="shared" si="0"/>
        <v>81.761109847826091</v>
      </c>
    </row>
    <row r="8" spans="1:14" s="38" customFormat="1" x14ac:dyDescent="0.2">
      <c r="A8" s="104"/>
      <c r="B8" s="105">
        <v>3112</v>
      </c>
      <c r="C8" s="105" t="s">
        <v>186</v>
      </c>
      <c r="D8" s="4">
        <v>197247.97</v>
      </c>
      <c r="E8" s="276">
        <v>235000</v>
      </c>
      <c r="F8" s="4">
        <v>177775.65</v>
      </c>
      <c r="G8" s="122">
        <f t="shared" si="3"/>
        <v>90.127999796398399</v>
      </c>
      <c r="H8" s="301">
        <f t="shared" si="0"/>
        <v>75.649212765957444</v>
      </c>
    </row>
    <row r="9" spans="1:14" s="38" customFormat="1" x14ac:dyDescent="0.2">
      <c r="A9" s="104"/>
      <c r="B9" s="105">
        <v>3113</v>
      </c>
      <c r="C9" s="105" t="s">
        <v>40</v>
      </c>
      <c r="D9" s="4">
        <v>127991.55</v>
      </c>
      <c r="E9" s="276">
        <v>100000</v>
      </c>
      <c r="F9" s="4">
        <v>160477.84</v>
      </c>
      <c r="G9" s="122">
        <f t="shared" si="3"/>
        <v>125.38158964400384</v>
      </c>
      <c r="H9" s="301">
        <f t="shared" si="0"/>
        <v>160.47784000000001</v>
      </c>
    </row>
    <row r="10" spans="1:14" s="3" customFormat="1" x14ac:dyDescent="0.2">
      <c r="A10" s="102">
        <v>312</v>
      </c>
      <c r="B10" s="107"/>
      <c r="C10" s="107" t="s">
        <v>41</v>
      </c>
      <c r="D10" s="75">
        <f t="shared" ref="D10:F10" si="6">D11</f>
        <v>2118636.9700000002</v>
      </c>
      <c r="E10" s="75">
        <f t="shared" si="6"/>
        <v>2500000</v>
      </c>
      <c r="F10" s="75">
        <f t="shared" si="6"/>
        <v>2258749.0699999998</v>
      </c>
      <c r="G10" s="120">
        <f t="shared" si="3"/>
        <v>106.61331327565759</v>
      </c>
      <c r="H10" s="120">
        <f t="shared" si="0"/>
        <v>90.3499628</v>
      </c>
    </row>
    <row r="11" spans="1:14" s="38" customFormat="1" x14ac:dyDescent="0.2">
      <c r="A11" s="104"/>
      <c r="B11" s="105">
        <v>3121</v>
      </c>
      <c r="C11" s="105" t="s">
        <v>41</v>
      </c>
      <c r="D11" s="4">
        <v>2118636.9700000002</v>
      </c>
      <c r="E11" s="276">
        <v>2500000</v>
      </c>
      <c r="F11" s="4">
        <v>2258749.0699999998</v>
      </c>
      <c r="G11" s="120">
        <f t="shared" si="3"/>
        <v>106.61331327565759</v>
      </c>
      <c r="H11" s="120">
        <f t="shared" si="0"/>
        <v>90.3499628</v>
      </c>
    </row>
    <row r="12" spans="1:14" s="3" customFormat="1" x14ac:dyDescent="0.2">
      <c r="A12" s="102">
        <v>313</v>
      </c>
      <c r="B12" s="107"/>
      <c r="C12" s="107" t="s">
        <v>42</v>
      </c>
      <c r="D12" s="75">
        <f>D14+D15+D13</f>
        <v>6199907.5200000005</v>
      </c>
      <c r="E12" s="75">
        <f>E14+E15+E13</f>
        <v>8036000</v>
      </c>
      <c r="F12" s="75">
        <f>F14+F15+F13</f>
        <v>6509521.0900000008</v>
      </c>
      <c r="G12" s="120">
        <f t="shared" si="3"/>
        <v>104.99384174685238</v>
      </c>
      <c r="H12" s="120">
        <f>F12/E12*100</f>
        <v>81.004493404678954</v>
      </c>
    </row>
    <row r="13" spans="1:14" s="42" customFormat="1" x14ac:dyDescent="0.2">
      <c r="A13" s="189"/>
      <c r="B13" s="105">
        <v>3131</v>
      </c>
      <c r="C13" s="105" t="s">
        <v>250</v>
      </c>
      <c r="D13" s="284">
        <v>24378.9</v>
      </c>
      <c r="E13" s="276">
        <v>10000</v>
      </c>
      <c r="F13" s="284">
        <v>9802.65</v>
      </c>
      <c r="G13" s="122">
        <f t="shared" si="3"/>
        <v>40.209566469364901</v>
      </c>
      <c r="H13" s="301">
        <f>F13/E13*100</f>
        <v>98.026499999999999</v>
      </c>
    </row>
    <row r="14" spans="1:14" s="38" customFormat="1" x14ac:dyDescent="0.2">
      <c r="A14" s="104"/>
      <c r="B14" s="105">
        <v>3132</v>
      </c>
      <c r="C14" s="105" t="s">
        <v>199</v>
      </c>
      <c r="D14" s="4">
        <v>5565570.4900000002</v>
      </c>
      <c r="E14" s="276">
        <v>7180000</v>
      </c>
      <c r="F14" s="4">
        <v>5857361.7000000002</v>
      </c>
      <c r="G14" s="122">
        <f t="shared" si="3"/>
        <v>105.24279066313649</v>
      </c>
      <c r="H14" s="301">
        <f t="shared" si="0"/>
        <v>81.578853760445682</v>
      </c>
      <c r="N14" s="190"/>
    </row>
    <row r="15" spans="1:14" s="38" customFormat="1" x14ac:dyDescent="0.2">
      <c r="A15" s="104"/>
      <c r="B15" s="105">
        <v>3133</v>
      </c>
      <c r="C15" s="105" t="s">
        <v>112</v>
      </c>
      <c r="D15" s="4">
        <v>609958.13</v>
      </c>
      <c r="E15" s="276">
        <v>846000</v>
      </c>
      <c r="F15" s="4">
        <v>642356.74</v>
      </c>
      <c r="G15" s="122">
        <f t="shared" si="3"/>
        <v>105.31161212655695</v>
      </c>
      <c r="H15" s="301">
        <f t="shared" si="0"/>
        <v>75.928692671394799</v>
      </c>
    </row>
    <row r="16" spans="1:14" s="3" customFormat="1" ht="12.75" customHeight="1" x14ac:dyDescent="0.2">
      <c r="A16" s="101">
        <v>32</v>
      </c>
      <c r="B16" s="107"/>
      <c r="C16" s="213" t="s">
        <v>3</v>
      </c>
      <c r="D16" s="75">
        <f>D17+D22+D28+D38</f>
        <v>764396306.19999993</v>
      </c>
      <c r="E16" s="75">
        <f>E17+E22+E28+E38</f>
        <v>797193800</v>
      </c>
      <c r="F16" s="75">
        <f>F17+F22+F28+F38</f>
        <v>771469706.46000004</v>
      </c>
      <c r="G16" s="120">
        <f t="shared" si="3"/>
        <v>100.92535772381785</v>
      </c>
      <c r="H16" s="120">
        <f t="shared" si="0"/>
        <v>96.773169392436316</v>
      </c>
      <c r="J16" s="4"/>
    </row>
    <row r="17" spans="1:10" s="3" customFormat="1" x14ac:dyDescent="0.2">
      <c r="A17" s="101">
        <v>321</v>
      </c>
      <c r="B17" s="107"/>
      <c r="C17" s="213" t="s">
        <v>7</v>
      </c>
      <c r="D17" s="75">
        <f>D18+D19+D20+D21</f>
        <v>3054617.67</v>
      </c>
      <c r="E17" s="75">
        <f>E18+E19+E20+E21</f>
        <v>3432000</v>
      </c>
      <c r="F17" s="75">
        <f>F18+F19+F20+F21</f>
        <v>2382822.8200000003</v>
      </c>
      <c r="G17" s="120">
        <f t="shared" si="3"/>
        <v>78.007236172375059</v>
      </c>
      <c r="H17" s="120">
        <f t="shared" si="0"/>
        <v>69.429569347319358</v>
      </c>
    </row>
    <row r="18" spans="1:10" s="38" customFormat="1" x14ac:dyDescent="0.2">
      <c r="A18" s="104"/>
      <c r="B18" s="105">
        <v>3211</v>
      </c>
      <c r="C18" s="214" t="s">
        <v>43</v>
      </c>
      <c r="D18" s="4">
        <v>1034036.41</v>
      </c>
      <c r="E18" s="276">
        <v>1100000</v>
      </c>
      <c r="F18" s="4">
        <v>589466.53</v>
      </c>
      <c r="G18" s="122">
        <f t="shared" si="3"/>
        <v>57.006361120301364</v>
      </c>
      <c r="H18" s="301">
        <f t="shared" si="0"/>
        <v>53.587866363636373</v>
      </c>
      <c r="J18" s="135"/>
    </row>
    <row r="19" spans="1:10" s="38" customFormat="1" ht="13.5" customHeight="1" x14ac:dyDescent="0.2">
      <c r="A19" s="104"/>
      <c r="B19" s="105">
        <v>3212</v>
      </c>
      <c r="C19" s="214" t="s">
        <v>44</v>
      </c>
      <c r="D19" s="4">
        <v>1441705.46</v>
      </c>
      <c r="E19" s="276">
        <v>1670000</v>
      </c>
      <c r="F19" s="4">
        <v>1466308.52</v>
      </c>
      <c r="G19" s="122">
        <f t="shared" si="3"/>
        <v>101.70652471552685</v>
      </c>
      <c r="H19" s="301">
        <f t="shared" si="0"/>
        <v>87.80290538922155</v>
      </c>
    </row>
    <row r="20" spans="1:10" s="38" customFormat="1" x14ac:dyDescent="0.2">
      <c r="A20" s="104"/>
      <c r="B20" s="74" t="s">
        <v>5</v>
      </c>
      <c r="C20" s="214" t="s">
        <v>6</v>
      </c>
      <c r="D20" s="4">
        <v>576999.80000000005</v>
      </c>
      <c r="E20" s="276">
        <v>660000</v>
      </c>
      <c r="F20" s="4">
        <v>325187.77</v>
      </c>
      <c r="G20" s="122">
        <f t="shared" si="3"/>
        <v>56.358385219544274</v>
      </c>
      <c r="H20" s="301">
        <f t="shared" si="0"/>
        <v>49.270874242424242</v>
      </c>
    </row>
    <row r="21" spans="1:10" s="38" customFormat="1" x14ac:dyDescent="0.2">
      <c r="A21" s="104"/>
      <c r="B21" s="74">
        <v>3214</v>
      </c>
      <c r="C21" s="214" t="s">
        <v>251</v>
      </c>
      <c r="D21" s="4">
        <v>1876</v>
      </c>
      <c r="E21" s="276">
        <v>2000</v>
      </c>
      <c r="F21" s="4">
        <v>1860</v>
      </c>
      <c r="G21" s="122">
        <f t="shared" si="3"/>
        <v>99.147121535181242</v>
      </c>
      <c r="H21" s="301">
        <f t="shared" si="0"/>
        <v>93</v>
      </c>
    </row>
    <row r="22" spans="1:10" s="3" customFormat="1" x14ac:dyDescent="0.2">
      <c r="A22" s="101">
        <v>322</v>
      </c>
      <c r="B22" s="108"/>
      <c r="C22" s="212" t="s">
        <v>45</v>
      </c>
      <c r="D22" s="75">
        <f t="shared" ref="D22" si="7">SUM(D23:D27)</f>
        <v>1128386.5999999999</v>
      </c>
      <c r="E22" s="75">
        <f t="shared" ref="E22" si="8">SUM(E23:E27)</f>
        <v>1357600</v>
      </c>
      <c r="F22" s="75">
        <f>SUM(F23:F27)</f>
        <v>978866.21</v>
      </c>
      <c r="G22" s="120">
        <f t="shared" si="3"/>
        <v>86.749187734062076</v>
      </c>
      <c r="H22" s="120">
        <f t="shared" si="0"/>
        <v>72.102696670595165</v>
      </c>
    </row>
    <row r="23" spans="1:10" s="38" customFormat="1" x14ac:dyDescent="0.2">
      <c r="A23" s="104"/>
      <c r="B23" s="74">
        <v>3221</v>
      </c>
      <c r="C23" s="105" t="s">
        <v>46</v>
      </c>
      <c r="D23" s="4">
        <v>702611.32</v>
      </c>
      <c r="E23" s="276">
        <v>800000</v>
      </c>
      <c r="F23" s="4">
        <v>668557.25</v>
      </c>
      <c r="G23" s="122">
        <f t="shared" si="3"/>
        <v>95.153213586140353</v>
      </c>
      <c r="H23" s="301">
        <f t="shared" si="0"/>
        <v>83.569656250000008</v>
      </c>
    </row>
    <row r="24" spans="1:10" s="38" customFormat="1" x14ac:dyDescent="0.2">
      <c r="A24" s="104"/>
      <c r="B24" s="74">
        <v>3223</v>
      </c>
      <c r="C24" s="105" t="s">
        <v>47</v>
      </c>
      <c r="D24" s="4">
        <v>231223.73</v>
      </c>
      <c r="E24" s="276">
        <v>347600</v>
      </c>
      <c r="F24" s="4">
        <v>180358.51</v>
      </c>
      <c r="G24" s="122">
        <f t="shared" si="3"/>
        <v>78.001730185738296</v>
      </c>
      <c r="H24" s="301">
        <f t="shared" si="0"/>
        <v>51.886798043728419</v>
      </c>
    </row>
    <row r="25" spans="1:10" s="38" customFormat="1" x14ac:dyDescent="0.2">
      <c r="A25" s="104"/>
      <c r="B25" s="74">
        <v>3224</v>
      </c>
      <c r="C25" s="74" t="s">
        <v>8</v>
      </c>
      <c r="D25" s="4">
        <v>15537.92</v>
      </c>
      <c r="E25" s="276">
        <v>5000</v>
      </c>
      <c r="F25" s="4">
        <v>549.95000000000005</v>
      </c>
      <c r="G25" s="122">
        <f t="shared" si="3"/>
        <v>3.5394055317571471</v>
      </c>
      <c r="H25" s="301">
        <f t="shared" si="0"/>
        <v>10.999000000000001</v>
      </c>
    </row>
    <row r="26" spans="1:10" s="38" customFormat="1" x14ac:dyDescent="0.2">
      <c r="A26" s="104"/>
      <c r="B26" s="74" t="s">
        <v>9</v>
      </c>
      <c r="C26" s="74" t="s">
        <v>10</v>
      </c>
      <c r="D26" s="4">
        <v>75416.460000000006</v>
      </c>
      <c r="E26" s="276">
        <v>75000</v>
      </c>
      <c r="F26" s="4">
        <v>49847.6</v>
      </c>
      <c r="G26" s="122">
        <f t="shared" si="3"/>
        <v>66.096446319543503</v>
      </c>
      <c r="H26" s="301">
        <f t="shared" si="0"/>
        <v>66.463466666666662</v>
      </c>
    </row>
    <row r="27" spans="1:10" s="38" customFormat="1" x14ac:dyDescent="0.2">
      <c r="A27" s="104"/>
      <c r="B27" s="74">
        <v>3227</v>
      </c>
      <c r="C27" s="105" t="s">
        <v>113</v>
      </c>
      <c r="D27" s="4">
        <v>103597.17</v>
      </c>
      <c r="E27" s="276">
        <v>130000</v>
      </c>
      <c r="F27" s="4">
        <v>79552.899999999994</v>
      </c>
      <c r="G27" s="122">
        <f t="shared" si="3"/>
        <v>76.79061117210054</v>
      </c>
      <c r="H27" s="301">
        <f t="shared" si="0"/>
        <v>61.194538461538464</v>
      </c>
    </row>
    <row r="28" spans="1:10" s="3" customFormat="1" x14ac:dyDescent="0.2">
      <c r="A28" s="101">
        <v>323</v>
      </c>
      <c r="B28" s="109"/>
      <c r="C28" s="212" t="s">
        <v>11</v>
      </c>
      <c r="D28" s="75">
        <f t="shared" ref="D28" si="9">SUM(D29:D37)</f>
        <v>28728720.199999999</v>
      </c>
      <c r="E28" s="75">
        <f t="shared" ref="E28" si="10">SUM(E29:E37)</f>
        <v>28337300</v>
      </c>
      <c r="F28" s="75">
        <f>SUM(F29:F37)</f>
        <v>18370276.990000002</v>
      </c>
      <c r="G28" s="120">
        <f t="shared" si="3"/>
        <v>63.943944812411111</v>
      </c>
      <c r="H28" s="120">
        <f t="shared" si="0"/>
        <v>64.827195921982693</v>
      </c>
    </row>
    <row r="29" spans="1:10" s="38" customFormat="1" x14ac:dyDescent="0.2">
      <c r="A29" s="104"/>
      <c r="B29" s="105">
        <v>3231</v>
      </c>
      <c r="C29" s="105" t="s">
        <v>48</v>
      </c>
      <c r="D29" s="4">
        <v>1647422.16</v>
      </c>
      <c r="E29" s="276">
        <v>1800000</v>
      </c>
      <c r="F29" s="4">
        <v>1487213.33</v>
      </c>
      <c r="G29" s="122">
        <f t="shared" si="3"/>
        <v>90.275180588805497</v>
      </c>
      <c r="H29" s="301">
        <f t="shared" si="0"/>
        <v>82.622962777777786</v>
      </c>
    </row>
    <row r="30" spans="1:10" s="38" customFormat="1" x14ac:dyDescent="0.2">
      <c r="A30" s="104"/>
      <c r="B30" s="105">
        <v>3232</v>
      </c>
      <c r="C30" s="74" t="s">
        <v>12</v>
      </c>
      <c r="D30" s="4">
        <v>2869145.56</v>
      </c>
      <c r="E30" s="276">
        <v>2800000</v>
      </c>
      <c r="F30" s="4">
        <v>2647645.4300000002</v>
      </c>
      <c r="G30" s="122">
        <f t="shared" si="3"/>
        <v>92.279927059538949</v>
      </c>
      <c r="H30" s="301">
        <f t="shared" si="0"/>
        <v>94.55876535714286</v>
      </c>
    </row>
    <row r="31" spans="1:10" s="38" customFormat="1" x14ac:dyDescent="0.2">
      <c r="A31" s="104"/>
      <c r="B31" s="110">
        <v>3233</v>
      </c>
      <c r="C31" s="215" t="s">
        <v>49</v>
      </c>
      <c r="D31" s="4">
        <v>905606.1</v>
      </c>
      <c r="E31" s="276">
        <v>5300000</v>
      </c>
      <c r="F31" s="4">
        <v>2667969.35</v>
      </c>
      <c r="G31" s="122">
        <f t="shared" si="3"/>
        <v>294.60593849798499</v>
      </c>
      <c r="H31" s="301">
        <f t="shared" si="0"/>
        <v>50.339044339622639</v>
      </c>
    </row>
    <row r="32" spans="1:10" s="38" customFormat="1" x14ac:dyDescent="0.2">
      <c r="A32" s="104"/>
      <c r="B32" s="105">
        <v>3234</v>
      </c>
      <c r="C32" s="214" t="s">
        <v>50</v>
      </c>
      <c r="D32" s="4">
        <v>216698.92</v>
      </c>
      <c r="E32" s="276">
        <v>255000</v>
      </c>
      <c r="F32" s="4">
        <v>222871.71</v>
      </c>
      <c r="G32" s="122">
        <f t="shared" si="3"/>
        <v>102.84855595957745</v>
      </c>
      <c r="H32" s="301">
        <f t="shared" si="0"/>
        <v>87.4006705882353</v>
      </c>
    </row>
    <row r="33" spans="1:10" s="38" customFormat="1" x14ac:dyDescent="0.2">
      <c r="A33" s="104"/>
      <c r="B33" s="105">
        <v>3235</v>
      </c>
      <c r="C33" s="214" t="s">
        <v>51</v>
      </c>
      <c r="D33" s="4">
        <v>7466531.8200000003</v>
      </c>
      <c r="E33" s="276">
        <v>9201200</v>
      </c>
      <c r="F33" s="4">
        <v>6545823.2800000003</v>
      </c>
      <c r="G33" s="122">
        <f t="shared" si="3"/>
        <v>87.668859355373371</v>
      </c>
      <c r="H33" s="301">
        <f t="shared" si="0"/>
        <v>71.140973786027914</v>
      </c>
    </row>
    <row r="34" spans="1:10" s="38" customFormat="1" x14ac:dyDescent="0.2">
      <c r="A34" s="104"/>
      <c r="B34" s="105">
        <v>3236</v>
      </c>
      <c r="C34" s="214" t="s">
        <v>52</v>
      </c>
      <c r="D34" s="4">
        <v>269026.48</v>
      </c>
      <c r="E34" s="276">
        <v>650000</v>
      </c>
      <c r="F34" s="4">
        <v>1255</v>
      </c>
      <c r="G34" s="122">
        <f t="shared" si="3"/>
        <v>0.46649682960576966</v>
      </c>
      <c r="H34" s="301">
        <f t="shared" si="0"/>
        <v>0.19307692307692306</v>
      </c>
    </row>
    <row r="35" spans="1:10" s="38" customFormat="1" x14ac:dyDescent="0.2">
      <c r="A35" s="104"/>
      <c r="B35" s="105">
        <v>3237</v>
      </c>
      <c r="C35" s="74" t="s">
        <v>13</v>
      </c>
      <c r="D35" s="4">
        <v>14710706.93</v>
      </c>
      <c r="E35" s="276">
        <v>6992500</v>
      </c>
      <c r="F35" s="4">
        <v>3816429.35</v>
      </c>
      <c r="G35" s="122">
        <f t="shared" si="3"/>
        <v>25.943208359463931</v>
      </c>
      <c r="H35" s="301">
        <f t="shared" si="0"/>
        <v>54.578896675008934</v>
      </c>
    </row>
    <row r="36" spans="1:10" s="38" customFormat="1" x14ac:dyDescent="0.2">
      <c r="A36" s="104"/>
      <c r="B36" s="105">
        <v>3238</v>
      </c>
      <c r="C36" s="74" t="s">
        <v>14</v>
      </c>
      <c r="D36" s="4">
        <v>400706.22</v>
      </c>
      <c r="E36" s="276">
        <v>944500</v>
      </c>
      <c r="F36" s="4">
        <v>810656.22</v>
      </c>
      <c r="G36" s="122">
        <f t="shared" si="3"/>
        <v>202.30687210196038</v>
      </c>
      <c r="H36" s="301">
        <f t="shared" si="0"/>
        <v>85.829139227104292</v>
      </c>
    </row>
    <row r="37" spans="1:10" s="38" customFormat="1" ht="13.5" customHeight="1" x14ac:dyDescent="0.2">
      <c r="A37" s="104"/>
      <c r="B37" s="105">
        <v>3239</v>
      </c>
      <c r="C37" s="74" t="s">
        <v>53</v>
      </c>
      <c r="D37" s="4">
        <v>242876.01</v>
      </c>
      <c r="E37" s="276">
        <v>394100</v>
      </c>
      <c r="F37" s="4">
        <v>170413.32</v>
      </c>
      <c r="G37" s="122">
        <f t="shared" si="3"/>
        <v>70.164739613434861</v>
      </c>
      <c r="H37" s="301">
        <f t="shared" si="0"/>
        <v>43.24113676731794</v>
      </c>
      <c r="J37" s="190"/>
    </row>
    <row r="38" spans="1:10" s="3" customFormat="1" ht="13.5" customHeight="1" x14ac:dyDescent="0.2">
      <c r="A38" s="102">
        <v>329</v>
      </c>
      <c r="B38" s="111"/>
      <c r="C38" s="103" t="s">
        <v>54</v>
      </c>
      <c r="D38" s="75">
        <f t="shared" ref="D38" si="11">SUM(D39:D45)</f>
        <v>731484581.7299999</v>
      </c>
      <c r="E38" s="75">
        <f t="shared" ref="E38" si="12">SUM(E39:E45)</f>
        <v>764066900</v>
      </c>
      <c r="F38" s="75">
        <f>SUM(F39:F45)</f>
        <v>749737740.44000006</v>
      </c>
      <c r="G38" s="120">
        <f t="shared" si="3"/>
        <v>102.49535795639471</v>
      </c>
      <c r="H38" s="120">
        <f t="shared" ref="H38:H71" si="13">F38/E38*100</f>
        <v>98.12461977347796</v>
      </c>
    </row>
    <row r="39" spans="1:10" s="38" customFormat="1" ht="24.75" customHeight="1" x14ac:dyDescent="0.2">
      <c r="A39" s="104"/>
      <c r="B39" s="105">
        <v>3291</v>
      </c>
      <c r="C39" s="216" t="s">
        <v>82</v>
      </c>
      <c r="D39" s="4">
        <v>153476.4</v>
      </c>
      <c r="E39" s="276">
        <v>200000</v>
      </c>
      <c r="F39" s="4">
        <v>152834.79</v>
      </c>
      <c r="G39" s="122">
        <f t="shared" si="3"/>
        <v>99.581948755639317</v>
      </c>
      <c r="H39" s="301">
        <f t="shared" si="13"/>
        <v>76.417394999999999</v>
      </c>
    </row>
    <row r="40" spans="1:10" s="38" customFormat="1" ht="13.5" customHeight="1" x14ac:dyDescent="0.2">
      <c r="A40" s="104"/>
      <c r="B40" s="105">
        <v>3292</v>
      </c>
      <c r="C40" s="105" t="s">
        <v>55</v>
      </c>
      <c r="D40" s="4">
        <v>88767.97</v>
      </c>
      <c r="E40" s="276">
        <v>100000</v>
      </c>
      <c r="F40" s="4">
        <v>69872.509999999995</v>
      </c>
      <c r="G40" s="122">
        <f t="shared" si="3"/>
        <v>78.713650881055401</v>
      </c>
      <c r="H40" s="301">
        <f t="shared" si="13"/>
        <v>69.872510000000005</v>
      </c>
    </row>
    <row r="41" spans="1:10" s="38" customFormat="1" ht="13.5" customHeight="1" x14ac:dyDescent="0.2">
      <c r="A41" s="104"/>
      <c r="B41" s="105">
        <v>3293</v>
      </c>
      <c r="C41" s="105" t="s">
        <v>56</v>
      </c>
      <c r="D41" s="4">
        <v>61367.37</v>
      </c>
      <c r="E41" s="276">
        <v>70000</v>
      </c>
      <c r="F41" s="4">
        <v>74151.77</v>
      </c>
      <c r="G41" s="122">
        <f t="shared" si="3"/>
        <v>120.83256949092001</v>
      </c>
      <c r="H41" s="301">
        <f t="shared" si="13"/>
        <v>105.93110000000001</v>
      </c>
    </row>
    <row r="42" spans="1:10" s="38" customFormat="1" ht="13.5" customHeight="1" x14ac:dyDescent="0.2">
      <c r="A42" s="104"/>
      <c r="B42" s="105">
        <v>3294</v>
      </c>
      <c r="C42" s="105" t="s">
        <v>175</v>
      </c>
      <c r="D42" s="4">
        <v>8175.25</v>
      </c>
      <c r="E42" s="276">
        <v>20000</v>
      </c>
      <c r="F42" s="4">
        <v>6363.25</v>
      </c>
      <c r="G42" s="122">
        <f t="shared" si="3"/>
        <v>77.835540197547473</v>
      </c>
      <c r="H42" s="301">
        <f t="shared" si="13"/>
        <v>31.81625</v>
      </c>
    </row>
    <row r="43" spans="1:10" s="38" customFormat="1" ht="13.5" customHeight="1" x14ac:dyDescent="0.2">
      <c r="A43" s="104"/>
      <c r="B43" s="105">
        <v>3295</v>
      </c>
      <c r="C43" s="105" t="s">
        <v>114</v>
      </c>
      <c r="D43" s="4">
        <v>227012.31</v>
      </c>
      <c r="E43" s="276">
        <v>85000</v>
      </c>
      <c r="F43" s="4">
        <v>105351.5</v>
      </c>
      <c r="G43" s="122">
        <f t="shared" si="3"/>
        <v>46.407835768906104</v>
      </c>
      <c r="H43" s="301">
        <f t="shared" si="13"/>
        <v>123.94294117647058</v>
      </c>
    </row>
    <row r="44" spans="1:10" s="38" customFormat="1" ht="13.5" hidden="1" customHeight="1" x14ac:dyDescent="0.2">
      <c r="A44" s="104"/>
      <c r="B44" s="105">
        <v>3296</v>
      </c>
      <c r="C44" s="105" t="s">
        <v>187</v>
      </c>
      <c r="D44" s="4">
        <v>0</v>
      </c>
      <c r="E44" s="276">
        <v>20000</v>
      </c>
      <c r="F44" s="4">
        <v>0</v>
      </c>
      <c r="G44" s="122" t="s">
        <v>167</v>
      </c>
      <c r="H44" s="301">
        <f t="shared" si="13"/>
        <v>0</v>
      </c>
    </row>
    <row r="45" spans="1:10" s="38" customFormat="1" ht="13.5" customHeight="1" x14ac:dyDescent="0.2">
      <c r="A45" s="104"/>
      <c r="B45" s="105">
        <v>3299</v>
      </c>
      <c r="C45" s="105" t="s">
        <v>54</v>
      </c>
      <c r="D45" s="4">
        <v>730945782.42999995</v>
      </c>
      <c r="E45" s="276">
        <v>763571900</v>
      </c>
      <c r="F45" s="4">
        <v>749329166.62</v>
      </c>
      <c r="G45" s="122">
        <f t="shared" si="3"/>
        <v>102.51501337471095</v>
      </c>
      <c r="H45" s="301">
        <f t="shared" si="13"/>
        <v>98.134722692126303</v>
      </c>
    </row>
    <row r="46" spans="1:10" s="3" customFormat="1" ht="13.5" customHeight="1" x14ac:dyDescent="0.2">
      <c r="A46" s="101">
        <v>34</v>
      </c>
      <c r="B46" s="109"/>
      <c r="C46" s="213" t="s">
        <v>15</v>
      </c>
      <c r="D46" s="75">
        <f>D47+D50</f>
        <v>4915481.75</v>
      </c>
      <c r="E46" s="75">
        <f>E47+E50</f>
        <v>18065000</v>
      </c>
      <c r="F46" s="75">
        <f>F47+F50</f>
        <v>15491588.07</v>
      </c>
      <c r="G46" s="120">
        <f t="shared" si="3"/>
        <v>315.15910052966831</v>
      </c>
      <c r="H46" s="120">
        <f t="shared" si="13"/>
        <v>85.754708386382504</v>
      </c>
    </row>
    <row r="47" spans="1:10" s="30" customFormat="1" ht="13.5" customHeight="1" x14ac:dyDescent="0.2">
      <c r="A47" s="102">
        <v>342</v>
      </c>
      <c r="B47" s="250"/>
      <c r="C47" s="147" t="s">
        <v>245</v>
      </c>
      <c r="D47" s="134">
        <f>D48+D49</f>
        <v>0</v>
      </c>
      <c r="E47" s="134">
        <f t="shared" ref="E47:F47" si="14">E48+E49</f>
        <v>14100000</v>
      </c>
      <c r="F47" s="134">
        <f t="shared" si="14"/>
        <v>13194550.859999999</v>
      </c>
      <c r="G47" s="145" t="s">
        <v>167</v>
      </c>
      <c r="H47" s="141">
        <f>F47/E47*100</f>
        <v>93.578374893617024</v>
      </c>
    </row>
    <row r="48" spans="1:10" s="42" customFormat="1" ht="24.75" customHeight="1" x14ac:dyDescent="0.2">
      <c r="A48" s="189"/>
      <c r="B48" s="105">
        <v>3422</v>
      </c>
      <c r="C48" s="258" t="s">
        <v>249</v>
      </c>
      <c r="D48" s="135">
        <v>0</v>
      </c>
      <c r="E48" s="276">
        <v>14100000</v>
      </c>
      <c r="F48" s="135">
        <v>12909417.52</v>
      </c>
      <c r="G48" s="145" t="s">
        <v>167</v>
      </c>
      <c r="H48" s="301">
        <f>F48/E48*100</f>
        <v>91.55615262411348</v>
      </c>
    </row>
    <row r="49" spans="1:8" s="42" customFormat="1" ht="24.75" customHeight="1" x14ac:dyDescent="0.2">
      <c r="A49" s="189"/>
      <c r="B49" s="105">
        <v>3423</v>
      </c>
      <c r="C49" s="258" t="s">
        <v>263</v>
      </c>
      <c r="D49" s="135">
        <v>0</v>
      </c>
      <c r="E49" s="276">
        <v>0</v>
      </c>
      <c r="F49" s="135">
        <v>285133.34000000003</v>
      </c>
      <c r="G49" s="145" t="s">
        <v>167</v>
      </c>
      <c r="H49" s="301"/>
    </row>
    <row r="50" spans="1:8" s="3" customFormat="1" ht="13.5" customHeight="1" x14ac:dyDescent="0.2">
      <c r="A50" s="102">
        <v>343</v>
      </c>
      <c r="B50" s="111"/>
      <c r="C50" s="103" t="s">
        <v>61</v>
      </c>
      <c r="D50" s="75">
        <f>SUM(D51:D54)</f>
        <v>4915481.75</v>
      </c>
      <c r="E50" s="75">
        <f>SUM(E51:E54)</f>
        <v>3965000</v>
      </c>
      <c r="F50" s="75">
        <f>SUM(F51:F54)</f>
        <v>2297037.21</v>
      </c>
      <c r="G50" s="120">
        <f t="shared" si="3"/>
        <v>46.730662971131977</v>
      </c>
      <c r="H50" s="120">
        <f t="shared" si="13"/>
        <v>57.932842622950822</v>
      </c>
    </row>
    <row r="51" spans="1:8" s="38" customFormat="1" ht="13.5" customHeight="1" x14ac:dyDescent="0.2">
      <c r="A51" s="104"/>
      <c r="B51" s="104">
        <v>3431</v>
      </c>
      <c r="C51" s="216" t="s">
        <v>62</v>
      </c>
      <c r="D51" s="4">
        <v>665429.88</v>
      </c>
      <c r="E51" s="276">
        <v>2275000</v>
      </c>
      <c r="F51" s="4">
        <v>561428.74</v>
      </c>
      <c r="G51" s="122">
        <f t="shared" si="3"/>
        <v>84.370834083975907</v>
      </c>
      <c r="H51" s="301">
        <f t="shared" si="13"/>
        <v>24.678186373626374</v>
      </c>
    </row>
    <row r="52" spans="1:8" s="38" customFormat="1" ht="25.5" customHeight="1" x14ac:dyDescent="0.2">
      <c r="A52" s="104"/>
      <c r="B52" s="104">
        <v>3432</v>
      </c>
      <c r="C52" s="216" t="s">
        <v>124</v>
      </c>
      <c r="D52" s="4">
        <v>4249787.7</v>
      </c>
      <c r="E52" s="276">
        <v>1135000</v>
      </c>
      <c r="F52" s="4">
        <v>1311698.6299999999</v>
      </c>
      <c r="G52" s="122">
        <f t="shared" si="3"/>
        <v>30.865038975946955</v>
      </c>
      <c r="H52" s="301">
        <f t="shared" si="13"/>
        <v>115.56816123348017</v>
      </c>
    </row>
    <row r="53" spans="1:8" s="38" customFormat="1" ht="13.5" customHeight="1" x14ac:dyDescent="0.2">
      <c r="A53" s="104"/>
      <c r="B53" s="104">
        <v>3433</v>
      </c>
      <c r="C53" s="216" t="s">
        <v>77</v>
      </c>
      <c r="D53" s="4">
        <v>264.17</v>
      </c>
      <c r="E53" s="276">
        <v>55000</v>
      </c>
      <c r="F53" s="4">
        <v>3909.84</v>
      </c>
      <c r="G53" s="122">
        <f t="shared" si="3"/>
        <v>1480.0469394707952</v>
      </c>
      <c r="H53" s="301">
        <f t="shared" si="13"/>
        <v>7.1087999999999996</v>
      </c>
    </row>
    <row r="54" spans="1:8" s="38" customFormat="1" ht="13.5" customHeight="1" x14ac:dyDescent="0.2">
      <c r="A54" s="104"/>
      <c r="B54" s="104">
        <v>3434</v>
      </c>
      <c r="C54" s="216" t="s">
        <v>256</v>
      </c>
      <c r="D54" s="4">
        <v>0</v>
      </c>
      <c r="E54" s="276">
        <v>500000</v>
      </c>
      <c r="F54" s="4">
        <v>420000</v>
      </c>
      <c r="G54" s="122" t="s">
        <v>167</v>
      </c>
      <c r="H54" s="301">
        <f t="shared" si="13"/>
        <v>84</v>
      </c>
    </row>
    <row r="55" spans="1:8" s="3" customFormat="1" ht="12" customHeight="1" x14ac:dyDescent="0.2">
      <c r="A55" s="101">
        <v>35</v>
      </c>
      <c r="B55" s="109"/>
      <c r="C55" s="213" t="s">
        <v>16</v>
      </c>
      <c r="D55" s="75">
        <f>D56+D58</f>
        <v>75011615.840000004</v>
      </c>
      <c r="E55" s="75">
        <f>E56+E58</f>
        <v>10590900</v>
      </c>
      <c r="F55" s="75">
        <f>F56+F58</f>
        <v>10156087.27</v>
      </c>
      <c r="G55" s="120">
        <f t="shared" si="3"/>
        <v>13.539352747263788</v>
      </c>
      <c r="H55" s="120">
        <f t="shared" si="13"/>
        <v>95.894468553191885</v>
      </c>
    </row>
    <row r="56" spans="1:8" s="3" customFormat="1" ht="13.5" customHeight="1" x14ac:dyDescent="0.2">
      <c r="A56" s="101">
        <v>351</v>
      </c>
      <c r="B56" s="109"/>
      <c r="C56" s="213" t="s">
        <v>0</v>
      </c>
      <c r="D56" s="75">
        <f>D57</f>
        <v>11100591.15</v>
      </c>
      <c r="E56" s="75">
        <f>E57</f>
        <v>2170700</v>
      </c>
      <c r="F56" s="75">
        <f>F57</f>
        <v>1392809.66</v>
      </c>
      <c r="G56" s="120">
        <f t="shared" si="3"/>
        <v>12.547166553377654</v>
      </c>
      <c r="H56" s="120">
        <f t="shared" si="13"/>
        <v>64.164078868567742</v>
      </c>
    </row>
    <row r="57" spans="1:8" s="38" customFormat="1" ht="13.5" customHeight="1" x14ac:dyDescent="0.2">
      <c r="A57" s="104"/>
      <c r="B57" s="74" t="s">
        <v>17</v>
      </c>
      <c r="C57" s="214" t="s">
        <v>0</v>
      </c>
      <c r="D57" s="135">
        <v>11100591.15</v>
      </c>
      <c r="E57" s="276">
        <v>2170700</v>
      </c>
      <c r="F57" s="135">
        <v>1392809.66</v>
      </c>
      <c r="G57" s="145">
        <f t="shared" si="3"/>
        <v>12.547166553377654</v>
      </c>
      <c r="H57" s="301">
        <f t="shared" si="13"/>
        <v>64.164078868567742</v>
      </c>
    </row>
    <row r="58" spans="1:8" s="3" customFormat="1" ht="26.25" customHeight="1" x14ac:dyDescent="0.2">
      <c r="A58" s="101">
        <v>352</v>
      </c>
      <c r="B58" s="109"/>
      <c r="C58" s="218" t="s">
        <v>232</v>
      </c>
      <c r="D58" s="75">
        <f t="shared" ref="D58" si="15">D59+D60</f>
        <v>63911024.690000005</v>
      </c>
      <c r="E58" s="75">
        <f t="shared" ref="E58:F58" si="16">E59+E60</f>
        <v>8420200</v>
      </c>
      <c r="F58" s="75">
        <f t="shared" si="16"/>
        <v>8763277.6099999994</v>
      </c>
      <c r="G58" s="120">
        <f t="shared" si="3"/>
        <v>13.711683786179643</v>
      </c>
      <c r="H58" s="120">
        <f t="shared" si="13"/>
        <v>104.07445915773972</v>
      </c>
    </row>
    <row r="59" spans="1:8" s="38" customFormat="1" ht="27" customHeight="1" x14ac:dyDescent="0.2">
      <c r="A59" s="104"/>
      <c r="B59" s="105">
        <v>3522</v>
      </c>
      <c r="C59" s="217" t="s">
        <v>233</v>
      </c>
      <c r="D59" s="4">
        <v>58756923.590000004</v>
      </c>
      <c r="E59" s="276">
        <v>7561900</v>
      </c>
      <c r="F59" s="4">
        <v>7905141.7000000002</v>
      </c>
      <c r="G59" s="122">
        <f t="shared" si="3"/>
        <v>13.453974811821832</v>
      </c>
      <c r="H59" s="301">
        <f t="shared" si="13"/>
        <v>104.539093349555</v>
      </c>
    </row>
    <row r="60" spans="1:8" s="38" customFormat="1" ht="13.5" customHeight="1" x14ac:dyDescent="0.2">
      <c r="A60" s="104"/>
      <c r="B60" s="105">
        <v>3523</v>
      </c>
      <c r="C60" s="214" t="s">
        <v>115</v>
      </c>
      <c r="D60" s="4">
        <v>5154101.0999999996</v>
      </c>
      <c r="E60" s="276">
        <v>858300</v>
      </c>
      <c r="F60" s="4">
        <v>858135.91</v>
      </c>
      <c r="G60" s="122">
        <f t="shared" si="3"/>
        <v>16.649574646488794</v>
      </c>
      <c r="H60" s="301">
        <f t="shared" si="13"/>
        <v>99.980881975999068</v>
      </c>
    </row>
    <row r="61" spans="1:8" s="3" customFormat="1" ht="12" customHeight="1" x14ac:dyDescent="0.2">
      <c r="A61" s="106"/>
      <c r="B61" s="112"/>
      <c r="C61" s="219" t="s">
        <v>235</v>
      </c>
      <c r="D61" s="75">
        <f t="shared" ref="D61:F61" si="17">D62</f>
        <v>388853419.02999997</v>
      </c>
      <c r="E61" s="75">
        <f t="shared" si="17"/>
        <v>240956862</v>
      </c>
      <c r="F61" s="75">
        <f t="shared" si="17"/>
        <v>213644259.87</v>
      </c>
      <c r="G61" s="120">
        <f t="shared" si="3"/>
        <v>54.942106566257905</v>
      </c>
      <c r="H61" s="120">
        <f t="shared" si="13"/>
        <v>88.664941142037293</v>
      </c>
    </row>
    <row r="62" spans="1:8" s="3" customFormat="1" ht="12.75" customHeight="1" x14ac:dyDescent="0.2">
      <c r="A62" s="101">
        <v>363</v>
      </c>
      <c r="B62" s="112"/>
      <c r="C62" s="107" t="s">
        <v>116</v>
      </c>
      <c r="D62" s="75">
        <f t="shared" ref="D62" si="18">D63+D64</f>
        <v>388853419.02999997</v>
      </c>
      <c r="E62" s="75">
        <f t="shared" ref="E62:F62" si="19">E63+E64</f>
        <v>240956862</v>
      </c>
      <c r="F62" s="75">
        <f t="shared" si="19"/>
        <v>213644259.87</v>
      </c>
      <c r="G62" s="120">
        <f t="shared" si="3"/>
        <v>54.942106566257905</v>
      </c>
      <c r="H62" s="120">
        <f t="shared" si="13"/>
        <v>88.664941142037293</v>
      </c>
    </row>
    <row r="63" spans="1:8" s="38" customFormat="1" ht="14.25" customHeight="1" x14ac:dyDescent="0.2">
      <c r="A63" s="104"/>
      <c r="B63" s="74">
        <v>3631</v>
      </c>
      <c r="C63" s="105" t="s">
        <v>145</v>
      </c>
      <c r="D63" s="4">
        <v>24223823.77</v>
      </c>
      <c r="E63" s="276">
        <v>9120550</v>
      </c>
      <c r="F63" s="4">
        <v>8715558.2400000002</v>
      </c>
      <c r="G63" s="122">
        <f t="shared" si="3"/>
        <v>35.979283546447299</v>
      </c>
      <c r="H63" s="301">
        <f t="shared" si="13"/>
        <v>95.559568666363333</v>
      </c>
    </row>
    <row r="64" spans="1:8" s="38" customFormat="1" ht="13.5" customHeight="1" x14ac:dyDescent="0.2">
      <c r="A64" s="104"/>
      <c r="B64" s="74" t="s">
        <v>18</v>
      </c>
      <c r="C64" s="74" t="s">
        <v>117</v>
      </c>
      <c r="D64" s="130">
        <v>364629595.25999999</v>
      </c>
      <c r="E64" s="276">
        <v>231836312</v>
      </c>
      <c r="F64" s="4">
        <v>204928701.63</v>
      </c>
      <c r="G64" s="122">
        <f t="shared" si="3"/>
        <v>56.201883855279242</v>
      </c>
      <c r="H64" s="301">
        <f t="shared" si="13"/>
        <v>88.393703239206118</v>
      </c>
    </row>
    <row r="65" spans="1:10" s="37" customFormat="1" ht="26.25" customHeight="1" x14ac:dyDescent="0.2">
      <c r="A65" s="73"/>
      <c r="B65" s="113"/>
      <c r="C65" s="220" t="s">
        <v>150</v>
      </c>
      <c r="D65" s="75">
        <f t="shared" ref="D65" si="20">D66+D68</f>
        <v>29148.45</v>
      </c>
      <c r="E65" s="75">
        <f t="shared" ref="E65:F65" si="21">E66+E68</f>
        <v>248000</v>
      </c>
      <c r="F65" s="75">
        <f t="shared" si="21"/>
        <v>91035</v>
      </c>
      <c r="G65" s="120">
        <f t="shared" si="3"/>
        <v>312.31506306510295</v>
      </c>
      <c r="H65" s="120">
        <f t="shared" si="13"/>
        <v>36.707661290322577</v>
      </c>
      <c r="J65" s="134"/>
    </row>
    <row r="66" spans="1:10" s="37" customFormat="1" ht="13.5" customHeight="1" x14ac:dyDescent="0.2">
      <c r="A66" s="73">
        <v>371</v>
      </c>
      <c r="B66" s="113"/>
      <c r="C66" s="220" t="s">
        <v>193</v>
      </c>
      <c r="D66" s="75">
        <f t="shared" ref="D66:F66" si="22">D67</f>
        <v>0</v>
      </c>
      <c r="E66" s="75">
        <f t="shared" si="22"/>
        <v>8000</v>
      </c>
      <c r="F66" s="75">
        <f t="shared" si="22"/>
        <v>0</v>
      </c>
      <c r="G66" s="120" t="s">
        <v>167</v>
      </c>
      <c r="H66" s="120">
        <f t="shared" si="13"/>
        <v>0</v>
      </c>
    </row>
    <row r="67" spans="1:10" s="37" customFormat="1" ht="27" hidden="1" customHeight="1" x14ac:dyDescent="0.2">
      <c r="A67" s="73"/>
      <c r="B67" s="74">
        <v>3712</v>
      </c>
      <c r="C67" s="216" t="s">
        <v>192</v>
      </c>
      <c r="D67" s="284">
        <v>0</v>
      </c>
      <c r="E67" s="276">
        <v>8000</v>
      </c>
      <c r="F67" s="284">
        <v>0</v>
      </c>
      <c r="G67" s="122" t="s">
        <v>167</v>
      </c>
      <c r="H67" s="301">
        <f t="shared" si="13"/>
        <v>0</v>
      </c>
    </row>
    <row r="68" spans="1:10" s="37" customFormat="1" ht="13.5" customHeight="1" x14ac:dyDescent="0.2">
      <c r="A68" s="73">
        <v>372</v>
      </c>
      <c r="B68" s="113"/>
      <c r="C68" s="115" t="s">
        <v>151</v>
      </c>
      <c r="D68" s="75">
        <f t="shared" ref="D68:F68" si="23">D69</f>
        <v>29148.45</v>
      </c>
      <c r="E68" s="75">
        <f t="shared" si="23"/>
        <v>240000</v>
      </c>
      <c r="F68" s="75">
        <f t="shared" si="23"/>
        <v>91035</v>
      </c>
      <c r="G68" s="120">
        <f t="shared" si="3"/>
        <v>312.31506306510295</v>
      </c>
      <c r="H68" s="120">
        <f t="shared" si="13"/>
        <v>37.931249999999999</v>
      </c>
    </row>
    <row r="69" spans="1:10" s="38" customFormat="1" ht="13.5" customHeight="1" x14ac:dyDescent="0.2">
      <c r="A69" s="104"/>
      <c r="B69" s="74">
        <v>3721</v>
      </c>
      <c r="C69" s="105" t="s">
        <v>144</v>
      </c>
      <c r="D69" s="4">
        <v>29148.45</v>
      </c>
      <c r="E69" s="276">
        <v>240000</v>
      </c>
      <c r="F69" s="4">
        <v>91035</v>
      </c>
      <c r="G69" s="122">
        <f t="shared" ref="G69:G91" si="24">F69/D69*100</f>
        <v>312.31506306510295</v>
      </c>
      <c r="H69" s="301">
        <f t="shared" si="13"/>
        <v>37.931249999999999</v>
      </c>
    </row>
    <row r="70" spans="1:10" s="3" customFormat="1" ht="13.5" customHeight="1" x14ac:dyDescent="0.2">
      <c r="A70" s="102">
        <v>38</v>
      </c>
      <c r="B70" s="109"/>
      <c r="C70" s="221" t="s">
        <v>57</v>
      </c>
      <c r="D70" s="75">
        <f t="shared" ref="D70" si="25">D71+D73+D76</f>
        <v>551827315.40999997</v>
      </c>
      <c r="E70" s="75">
        <f t="shared" ref="E70:F70" si="26">E71+E73+E76</f>
        <v>63996938</v>
      </c>
      <c r="F70" s="75">
        <f t="shared" si="26"/>
        <v>51248636.68</v>
      </c>
      <c r="G70" s="120">
        <f t="shared" si="24"/>
        <v>9.2870786292851371</v>
      </c>
      <c r="H70" s="120">
        <f t="shared" si="13"/>
        <v>80.079826131681486</v>
      </c>
    </row>
    <row r="71" spans="1:10" s="3" customFormat="1" ht="13.5" customHeight="1" x14ac:dyDescent="0.2">
      <c r="A71" s="102">
        <v>381</v>
      </c>
      <c r="B71" s="109"/>
      <c r="C71" s="221" t="s">
        <v>36</v>
      </c>
      <c r="D71" s="75">
        <f t="shared" ref="D71:F71" si="27">D72</f>
        <v>2863106.08</v>
      </c>
      <c r="E71" s="75">
        <f t="shared" si="27"/>
        <v>778500</v>
      </c>
      <c r="F71" s="75">
        <f t="shared" si="27"/>
        <v>757707.43</v>
      </c>
      <c r="G71" s="120">
        <f t="shared" si="24"/>
        <v>26.464525198451604</v>
      </c>
      <c r="H71" s="120">
        <f t="shared" si="13"/>
        <v>97.329149646756591</v>
      </c>
    </row>
    <row r="72" spans="1:10" s="38" customFormat="1" ht="13.5" customHeight="1" x14ac:dyDescent="0.2">
      <c r="A72" s="104"/>
      <c r="B72" s="105">
        <v>3811</v>
      </c>
      <c r="C72" s="214" t="s">
        <v>19</v>
      </c>
      <c r="D72" s="4">
        <v>2863106.08</v>
      </c>
      <c r="E72" s="276">
        <v>778500</v>
      </c>
      <c r="F72" s="4">
        <v>757707.43</v>
      </c>
      <c r="G72" s="122">
        <f t="shared" si="24"/>
        <v>26.464525198451604</v>
      </c>
      <c r="H72" s="301">
        <f t="shared" ref="H72:H95" si="28">F72/E72*100</f>
        <v>97.329149646756591</v>
      </c>
    </row>
    <row r="73" spans="1:10" s="3" customFormat="1" ht="13.5" customHeight="1" x14ac:dyDescent="0.2">
      <c r="A73" s="102">
        <v>382</v>
      </c>
      <c r="B73" s="114"/>
      <c r="C73" s="221" t="s">
        <v>81</v>
      </c>
      <c r="D73" s="75">
        <f t="shared" ref="D73" si="29">D74+D75</f>
        <v>520918586.52000004</v>
      </c>
      <c r="E73" s="75">
        <f t="shared" ref="E73:F73" si="30">E74+E75</f>
        <v>52188038</v>
      </c>
      <c r="F73" s="75">
        <f t="shared" si="30"/>
        <v>44568580.359999999</v>
      </c>
      <c r="G73" s="120">
        <f t="shared" si="24"/>
        <v>8.555766968834936</v>
      </c>
      <c r="H73" s="120">
        <f t="shared" si="28"/>
        <v>85.399992159122746</v>
      </c>
    </row>
    <row r="74" spans="1:10" s="38" customFormat="1" ht="13.5" customHeight="1" x14ac:dyDescent="0.2">
      <c r="A74" s="104"/>
      <c r="B74" s="105">
        <v>3821</v>
      </c>
      <c r="C74" s="214" t="s">
        <v>110</v>
      </c>
      <c r="D74" s="4">
        <v>9219627.2300000004</v>
      </c>
      <c r="E74" s="276">
        <v>9730438</v>
      </c>
      <c r="F74" s="4">
        <v>5191486.88</v>
      </c>
      <c r="G74" s="122">
        <f t="shared" si="24"/>
        <v>56.30907574123254</v>
      </c>
      <c r="H74" s="301">
        <f t="shared" si="28"/>
        <v>53.353064682185938</v>
      </c>
    </row>
    <row r="75" spans="1:10" s="38" customFormat="1" ht="13.5" customHeight="1" x14ac:dyDescent="0.2">
      <c r="A75" s="104"/>
      <c r="B75" s="105">
        <v>3822</v>
      </c>
      <c r="C75" s="214" t="s">
        <v>80</v>
      </c>
      <c r="D75" s="4">
        <v>511698959.29000002</v>
      </c>
      <c r="E75" s="276">
        <v>42457600</v>
      </c>
      <c r="F75" s="4">
        <v>39377093.479999997</v>
      </c>
      <c r="G75" s="122">
        <f t="shared" si="24"/>
        <v>7.6953632140735779</v>
      </c>
      <c r="H75" s="301">
        <f t="shared" si="28"/>
        <v>92.744510947392214</v>
      </c>
    </row>
    <row r="76" spans="1:10" s="37" customFormat="1" ht="13.5" customHeight="1" x14ac:dyDescent="0.2">
      <c r="A76" s="73">
        <v>386</v>
      </c>
      <c r="B76" s="115"/>
      <c r="C76" s="222" t="s">
        <v>118</v>
      </c>
      <c r="D76" s="75">
        <f>D77+D78</f>
        <v>28045622.809999999</v>
      </c>
      <c r="E76" s="75">
        <f>E77+E78</f>
        <v>11030400</v>
      </c>
      <c r="F76" s="75">
        <f>F77+F78</f>
        <v>5922348.8899999997</v>
      </c>
      <c r="G76" s="120">
        <f t="shared" si="24"/>
        <v>21.116838553103253</v>
      </c>
      <c r="H76" s="120">
        <f t="shared" si="28"/>
        <v>53.691152542065559</v>
      </c>
    </row>
    <row r="77" spans="1:10" s="38" customFormat="1" ht="25.5" customHeight="1" x14ac:dyDescent="0.2">
      <c r="A77" s="104"/>
      <c r="B77" s="105">
        <v>3861</v>
      </c>
      <c r="C77" s="209" t="s">
        <v>120</v>
      </c>
      <c r="D77" s="4">
        <v>24241974.899999999</v>
      </c>
      <c r="E77" s="276">
        <v>8789400</v>
      </c>
      <c r="F77" s="4">
        <v>3877336.84</v>
      </c>
      <c r="G77" s="122">
        <f t="shared" si="24"/>
        <v>15.994310925550872</v>
      </c>
      <c r="H77" s="301">
        <f t="shared" si="28"/>
        <v>44.113782965845225</v>
      </c>
    </row>
    <row r="78" spans="1:10" s="38" customFormat="1" ht="25.5" customHeight="1" x14ac:dyDescent="0.2">
      <c r="A78" s="104"/>
      <c r="B78" s="105">
        <v>3862</v>
      </c>
      <c r="C78" s="209" t="s">
        <v>209</v>
      </c>
      <c r="D78" s="4">
        <v>3803647.91</v>
      </c>
      <c r="E78" s="276">
        <v>2241000</v>
      </c>
      <c r="F78" s="4">
        <v>2045012.05</v>
      </c>
      <c r="G78" s="122">
        <f t="shared" si="24"/>
        <v>53.764493938136347</v>
      </c>
      <c r="H78" s="301">
        <f t="shared" si="28"/>
        <v>91.254442213297636</v>
      </c>
    </row>
    <row r="79" spans="1:10" s="3" customFormat="1" ht="25.5" customHeight="1" x14ac:dyDescent="0.2">
      <c r="A79" s="83">
        <v>4</v>
      </c>
      <c r="B79" s="241"/>
      <c r="C79" s="242" t="s">
        <v>58</v>
      </c>
      <c r="D79" s="75">
        <f>D80+D83</f>
        <v>44168468.700000003</v>
      </c>
      <c r="E79" s="75">
        <f>E80+E83</f>
        <v>9037500</v>
      </c>
      <c r="F79" s="75">
        <f>F80+F83</f>
        <v>2645215.67</v>
      </c>
      <c r="G79" s="120">
        <f t="shared" si="24"/>
        <v>5.9889232021303922</v>
      </c>
      <c r="H79" s="120">
        <f t="shared" si="28"/>
        <v>29.26932968188105</v>
      </c>
    </row>
    <row r="80" spans="1:10" s="3" customFormat="1" ht="12.75" customHeight="1" x14ac:dyDescent="0.2">
      <c r="A80" s="102">
        <v>41</v>
      </c>
      <c r="B80" s="103"/>
      <c r="C80" s="103" t="s">
        <v>189</v>
      </c>
      <c r="D80" s="75">
        <f t="shared" ref="D80:F80" si="31">D81</f>
        <v>0</v>
      </c>
      <c r="E80" s="75">
        <f t="shared" si="31"/>
        <v>37500</v>
      </c>
      <c r="F80" s="75">
        <f t="shared" si="31"/>
        <v>18154.29</v>
      </c>
      <c r="G80" s="128" t="s">
        <v>167</v>
      </c>
      <c r="H80" s="128">
        <f t="shared" si="28"/>
        <v>48.411439999999999</v>
      </c>
    </row>
    <row r="81" spans="1:8" s="3" customFormat="1" ht="12.75" customHeight="1" x14ac:dyDescent="0.2">
      <c r="A81" s="102">
        <v>412</v>
      </c>
      <c r="B81" s="103"/>
      <c r="C81" s="103" t="s">
        <v>190</v>
      </c>
      <c r="D81" s="75">
        <f>D82</f>
        <v>0</v>
      </c>
      <c r="E81" s="75">
        <f>E82</f>
        <v>37500</v>
      </c>
      <c r="F81" s="75">
        <f>F82</f>
        <v>18154.29</v>
      </c>
      <c r="G81" s="128" t="s">
        <v>167</v>
      </c>
      <c r="H81" s="128">
        <f t="shared" si="28"/>
        <v>48.411439999999999</v>
      </c>
    </row>
    <row r="82" spans="1:8" s="3" customFormat="1" ht="12.75" customHeight="1" x14ac:dyDescent="0.2">
      <c r="A82" s="106"/>
      <c r="B82" s="114">
        <v>4123</v>
      </c>
      <c r="C82" s="114" t="s">
        <v>191</v>
      </c>
      <c r="D82" s="284">
        <v>0</v>
      </c>
      <c r="E82" s="276">
        <v>37500</v>
      </c>
      <c r="F82" s="284">
        <v>18154.29</v>
      </c>
      <c r="G82" s="122" t="s">
        <v>167</v>
      </c>
      <c r="H82" s="301">
        <f t="shared" si="28"/>
        <v>48.411439999999999</v>
      </c>
    </row>
    <row r="83" spans="1:8" s="3" customFormat="1" x14ac:dyDescent="0.2">
      <c r="A83" s="106"/>
      <c r="B83" s="109"/>
      <c r="C83" s="212" t="s">
        <v>20</v>
      </c>
      <c r="D83" s="75">
        <f>D84+D86+D92+D94</f>
        <v>44168468.700000003</v>
      </c>
      <c r="E83" s="75">
        <f>E84+E86+E92+E94</f>
        <v>9000000</v>
      </c>
      <c r="F83" s="75">
        <f>F84+F86+F92+F94</f>
        <v>2627061.38</v>
      </c>
      <c r="G83" s="120">
        <f t="shared" si="24"/>
        <v>5.9478208263081571</v>
      </c>
      <c r="H83" s="120">
        <f t="shared" si="28"/>
        <v>29.189570888888888</v>
      </c>
    </row>
    <row r="84" spans="1:8" s="3" customFormat="1" ht="12.75" customHeight="1" x14ac:dyDescent="0.2">
      <c r="A84" s="101">
        <v>421</v>
      </c>
      <c r="B84" s="117"/>
      <c r="C84" s="213" t="s">
        <v>83</v>
      </c>
      <c r="D84" s="75">
        <f t="shared" ref="D84:F84" si="32">SUM(D85:D85)</f>
        <v>30774162.600000001</v>
      </c>
      <c r="E84" s="75">
        <f t="shared" si="32"/>
        <v>2000000</v>
      </c>
      <c r="F84" s="75">
        <f t="shared" si="32"/>
        <v>1925810.63</v>
      </c>
      <c r="G84" s="120">
        <f t="shared" si="24"/>
        <v>6.2578815060917368</v>
      </c>
      <c r="H84" s="120">
        <f t="shared" si="28"/>
        <v>96.2905315</v>
      </c>
    </row>
    <row r="85" spans="1:8" s="38" customFormat="1" x14ac:dyDescent="0.2">
      <c r="A85" s="104"/>
      <c r="B85" s="105">
        <v>4214</v>
      </c>
      <c r="C85" s="105" t="s">
        <v>133</v>
      </c>
      <c r="D85" s="4">
        <v>30774162.600000001</v>
      </c>
      <c r="E85" s="276">
        <v>2000000</v>
      </c>
      <c r="F85" s="4">
        <v>1925810.63</v>
      </c>
      <c r="G85" s="122">
        <f t="shared" si="24"/>
        <v>6.2578815060917368</v>
      </c>
      <c r="H85" s="301">
        <f t="shared" si="28"/>
        <v>96.2905315</v>
      </c>
    </row>
    <row r="86" spans="1:8" s="3" customFormat="1" x14ac:dyDescent="0.2">
      <c r="A86" s="101">
        <v>422</v>
      </c>
      <c r="B86" s="109"/>
      <c r="C86" s="213" t="s">
        <v>24</v>
      </c>
      <c r="D86" s="75">
        <f>SUM(D87:D91)</f>
        <v>13394306.1</v>
      </c>
      <c r="E86" s="75">
        <f>SUM(E87:E91)</f>
        <v>2050000</v>
      </c>
      <c r="F86" s="75">
        <f>SUM(F87:F91)</f>
        <v>548408.25</v>
      </c>
      <c r="G86" s="120">
        <f t="shared" si="24"/>
        <v>4.0943386384159162</v>
      </c>
      <c r="H86" s="120">
        <f t="shared" si="28"/>
        <v>26.751621951219512</v>
      </c>
    </row>
    <row r="87" spans="1:8" s="38" customFormat="1" x14ac:dyDescent="0.2">
      <c r="A87" s="104"/>
      <c r="B87" s="118" t="s">
        <v>21</v>
      </c>
      <c r="C87" s="223" t="s">
        <v>22</v>
      </c>
      <c r="D87" s="4">
        <v>874913.48</v>
      </c>
      <c r="E87" s="276">
        <v>1900000</v>
      </c>
      <c r="F87" s="4">
        <v>448092.25</v>
      </c>
      <c r="G87" s="122">
        <f t="shared" si="24"/>
        <v>51.215607056368597</v>
      </c>
      <c r="H87" s="301">
        <f t="shared" si="28"/>
        <v>23.583802631578948</v>
      </c>
    </row>
    <row r="88" spans="1:8" s="38" customFormat="1" x14ac:dyDescent="0.2">
      <c r="A88" s="104"/>
      <c r="B88" s="118">
        <v>4222</v>
      </c>
      <c r="C88" s="260" t="s">
        <v>23</v>
      </c>
      <c r="D88" s="4">
        <v>15885.05</v>
      </c>
      <c r="E88" s="276">
        <v>5000</v>
      </c>
      <c r="F88" s="4">
        <v>4044</v>
      </c>
      <c r="G88" s="122">
        <f t="shared" si="24"/>
        <v>25.457899093802034</v>
      </c>
      <c r="H88" s="301">
        <f t="shared" si="28"/>
        <v>80.88</v>
      </c>
    </row>
    <row r="89" spans="1:8" s="38" customFormat="1" x14ac:dyDescent="0.2">
      <c r="A89" s="104"/>
      <c r="B89" s="118">
        <v>4223</v>
      </c>
      <c r="C89" s="260" t="s">
        <v>255</v>
      </c>
      <c r="D89" s="4">
        <v>0</v>
      </c>
      <c r="E89" s="276">
        <v>0</v>
      </c>
      <c r="F89" s="4">
        <v>2522.5</v>
      </c>
      <c r="G89" s="122" t="s">
        <v>167</v>
      </c>
      <c r="H89" s="301" t="s">
        <v>167</v>
      </c>
    </row>
    <row r="90" spans="1:8" s="38" customFormat="1" x14ac:dyDescent="0.2">
      <c r="A90" s="104"/>
      <c r="B90" s="118">
        <v>4225</v>
      </c>
      <c r="C90" s="260" t="s">
        <v>227</v>
      </c>
      <c r="D90" s="4">
        <v>12501708.57</v>
      </c>
      <c r="E90" s="276">
        <v>0</v>
      </c>
      <c r="F90" s="4">
        <v>0</v>
      </c>
      <c r="G90" s="122">
        <f t="shared" si="24"/>
        <v>0</v>
      </c>
      <c r="H90" s="301" t="s">
        <v>167</v>
      </c>
    </row>
    <row r="91" spans="1:8" s="38" customFormat="1" x14ac:dyDescent="0.2">
      <c r="A91" s="104"/>
      <c r="B91" s="74">
        <v>4227</v>
      </c>
      <c r="C91" s="105" t="s">
        <v>128</v>
      </c>
      <c r="D91" s="4">
        <v>1799</v>
      </c>
      <c r="E91" s="276">
        <v>145000</v>
      </c>
      <c r="F91" s="4">
        <v>93749.5</v>
      </c>
      <c r="G91" s="122">
        <f t="shared" si="24"/>
        <v>5211.200667037243</v>
      </c>
      <c r="H91" s="301">
        <f t="shared" si="28"/>
        <v>64.654827586206892</v>
      </c>
    </row>
    <row r="92" spans="1:8" s="38" customFormat="1" x14ac:dyDescent="0.2">
      <c r="A92" s="73">
        <v>423</v>
      </c>
      <c r="B92" s="113"/>
      <c r="C92" s="115" t="s">
        <v>258</v>
      </c>
      <c r="D92" s="75">
        <f>D93</f>
        <v>0</v>
      </c>
      <c r="E92" s="75">
        <f>E93</f>
        <v>200000</v>
      </c>
      <c r="F92" s="75">
        <f>F93</f>
        <v>0</v>
      </c>
      <c r="G92" s="128" t="s">
        <v>167</v>
      </c>
      <c r="H92" s="128">
        <f t="shared" si="28"/>
        <v>0</v>
      </c>
    </row>
    <row r="93" spans="1:8" s="38" customFormat="1" x14ac:dyDescent="0.2">
      <c r="A93" s="104"/>
      <c r="B93" s="74">
        <v>4231</v>
      </c>
      <c r="C93" s="105" t="s">
        <v>257</v>
      </c>
      <c r="D93" s="4">
        <v>0</v>
      </c>
      <c r="E93" s="276">
        <v>200000</v>
      </c>
      <c r="F93" s="4">
        <v>0</v>
      </c>
      <c r="G93" s="122" t="s">
        <v>167</v>
      </c>
      <c r="H93" s="301">
        <f t="shared" si="28"/>
        <v>0</v>
      </c>
    </row>
    <row r="94" spans="1:8" s="3" customFormat="1" x14ac:dyDescent="0.2">
      <c r="A94" s="101">
        <v>426</v>
      </c>
      <c r="B94" s="112"/>
      <c r="C94" s="224" t="s">
        <v>26</v>
      </c>
      <c r="D94" s="75">
        <f t="shared" ref="D94:F94" si="33">D95</f>
        <v>0</v>
      </c>
      <c r="E94" s="75">
        <f t="shared" si="33"/>
        <v>4750000</v>
      </c>
      <c r="F94" s="75">
        <f t="shared" si="33"/>
        <v>152842.5</v>
      </c>
      <c r="G94" s="120" t="s">
        <v>167</v>
      </c>
      <c r="H94" s="120">
        <f t="shared" si="28"/>
        <v>3.2177368421052628</v>
      </c>
    </row>
    <row r="95" spans="1:8" s="38" customFormat="1" x14ac:dyDescent="0.2">
      <c r="A95" s="104"/>
      <c r="B95" s="74" t="s">
        <v>59</v>
      </c>
      <c r="C95" s="214" t="s">
        <v>1</v>
      </c>
      <c r="D95" s="4">
        <v>0</v>
      </c>
      <c r="E95" s="276">
        <v>4750000</v>
      </c>
      <c r="F95" s="4">
        <v>152842.5</v>
      </c>
      <c r="G95" s="122" t="s">
        <v>167</v>
      </c>
      <c r="H95" s="301">
        <f t="shared" si="28"/>
        <v>3.2177368421052628</v>
      </c>
    </row>
    <row r="96" spans="1:8" s="3" customFormat="1" x14ac:dyDescent="0.2">
      <c r="A96" s="106"/>
      <c r="B96" s="106"/>
      <c r="C96" s="37"/>
      <c r="D96" s="4"/>
      <c r="F96" s="4"/>
    </row>
    <row r="97" spans="1:6" s="3" customFormat="1" x14ac:dyDescent="0.2">
      <c r="A97" s="106"/>
      <c r="B97" s="106"/>
      <c r="D97" s="4"/>
      <c r="F97" s="256"/>
    </row>
    <row r="98" spans="1:6" s="3" customFormat="1" x14ac:dyDescent="0.2">
      <c r="A98" s="106"/>
      <c r="B98" s="106"/>
      <c r="D98" s="4"/>
      <c r="F98" s="256"/>
    </row>
    <row r="99" spans="1:6" s="3" customFormat="1" x14ac:dyDescent="0.2">
      <c r="A99" s="106"/>
      <c r="B99" s="106"/>
      <c r="D99" s="4"/>
      <c r="F99" s="256"/>
    </row>
    <row r="100" spans="1:6" s="3" customFormat="1" x14ac:dyDescent="0.2">
      <c r="A100" s="106"/>
      <c r="B100" s="106"/>
      <c r="D100" s="4"/>
      <c r="F100" s="256"/>
    </row>
    <row r="101" spans="1:6" s="3" customFormat="1" x14ac:dyDescent="0.2">
      <c r="A101" s="106"/>
      <c r="B101" s="106"/>
      <c r="D101" s="4"/>
      <c r="F101" s="256"/>
    </row>
    <row r="102" spans="1:6" s="3" customFormat="1" x14ac:dyDescent="0.2">
      <c r="A102" s="106"/>
      <c r="B102" s="106"/>
      <c r="D102" s="4"/>
      <c r="F102" s="256"/>
    </row>
    <row r="103" spans="1:6" s="3" customFormat="1" x14ac:dyDescent="0.2">
      <c r="A103" s="106"/>
      <c r="B103" s="106"/>
      <c r="D103" s="4"/>
      <c r="F103" s="256"/>
    </row>
    <row r="104" spans="1:6" s="3" customFormat="1" x14ac:dyDescent="0.2">
      <c r="A104" s="106"/>
      <c r="B104" s="106"/>
      <c r="D104" s="4"/>
      <c r="F104" s="256"/>
    </row>
    <row r="105" spans="1:6" s="3" customFormat="1" x14ac:dyDescent="0.2">
      <c r="A105" s="106"/>
      <c r="B105" s="106"/>
      <c r="D105" s="4"/>
      <c r="F105" s="256"/>
    </row>
    <row r="106" spans="1:6" s="3" customFormat="1" x14ac:dyDescent="0.2">
      <c r="A106" s="106"/>
      <c r="B106" s="106"/>
      <c r="D106" s="4"/>
      <c r="F106" s="256"/>
    </row>
    <row r="107" spans="1:6" s="3" customFormat="1" x14ac:dyDescent="0.2">
      <c r="A107" s="106"/>
      <c r="B107" s="106"/>
      <c r="D107" s="4"/>
      <c r="F107" s="256"/>
    </row>
    <row r="108" spans="1:6" s="3" customFormat="1" x14ac:dyDescent="0.2">
      <c r="A108" s="106"/>
      <c r="B108" s="106"/>
      <c r="D108" s="4"/>
      <c r="F108" s="256"/>
    </row>
    <row r="109" spans="1:6" s="3" customFormat="1" x14ac:dyDescent="0.2">
      <c r="A109" s="106"/>
      <c r="B109" s="106"/>
      <c r="D109" s="4"/>
      <c r="F109" s="256"/>
    </row>
    <row r="110" spans="1:6" s="3" customFormat="1" x14ac:dyDescent="0.2">
      <c r="A110" s="106"/>
      <c r="B110" s="106"/>
      <c r="D110" s="4"/>
      <c r="F110" s="256"/>
    </row>
    <row r="111" spans="1:6" s="3" customFormat="1" x14ac:dyDescent="0.2">
      <c r="A111" s="106"/>
      <c r="B111" s="106"/>
      <c r="D111" s="4"/>
      <c r="F111" s="256"/>
    </row>
    <row r="112" spans="1:6" s="3" customFormat="1" x14ac:dyDescent="0.2">
      <c r="A112" s="106"/>
      <c r="B112" s="106"/>
      <c r="D112" s="4"/>
      <c r="F112" s="256"/>
    </row>
    <row r="113" spans="1:6" s="3" customFormat="1" x14ac:dyDescent="0.2">
      <c r="A113" s="106"/>
      <c r="B113" s="106"/>
      <c r="D113" s="4"/>
      <c r="F113" s="256"/>
    </row>
    <row r="114" spans="1:6" s="3" customFormat="1" x14ac:dyDescent="0.2">
      <c r="A114" s="106"/>
      <c r="B114" s="106"/>
      <c r="D114" s="4"/>
      <c r="F114" s="256"/>
    </row>
    <row r="115" spans="1:6" s="3" customFormat="1" x14ac:dyDescent="0.2">
      <c r="A115" s="106"/>
      <c r="B115" s="106"/>
      <c r="D115" s="4"/>
      <c r="F115" s="256"/>
    </row>
    <row r="116" spans="1:6" s="3" customFormat="1" x14ac:dyDescent="0.2">
      <c r="A116" s="106"/>
      <c r="B116" s="106"/>
      <c r="D116" s="4"/>
      <c r="F116" s="256"/>
    </row>
    <row r="117" spans="1:6" s="3" customFormat="1" x14ac:dyDescent="0.2">
      <c r="A117" s="106"/>
      <c r="B117" s="106"/>
      <c r="D117" s="4"/>
      <c r="F117" s="256"/>
    </row>
    <row r="118" spans="1:6" s="3" customFormat="1" x14ac:dyDescent="0.2">
      <c r="A118" s="106"/>
      <c r="B118" s="106"/>
      <c r="D118" s="4"/>
      <c r="F118" s="256"/>
    </row>
    <row r="119" spans="1:6" s="3" customFormat="1" x14ac:dyDescent="0.2">
      <c r="A119" s="106"/>
      <c r="B119" s="106"/>
      <c r="D119" s="4"/>
      <c r="F119" s="256"/>
    </row>
    <row r="120" spans="1:6" s="3" customFormat="1" x14ac:dyDescent="0.2">
      <c r="A120" s="106"/>
      <c r="B120" s="106"/>
      <c r="D120" s="4"/>
      <c r="F120" s="256"/>
    </row>
    <row r="121" spans="1:6" s="3" customFormat="1" x14ac:dyDescent="0.2">
      <c r="A121" s="106"/>
      <c r="B121" s="106"/>
      <c r="D121" s="4"/>
      <c r="F121" s="256"/>
    </row>
    <row r="122" spans="1:6" s="3" customFormat="1" x14ac:dyDescent="0.2">
      <c r="A122" s="106"/>
      <c r="B122" s="106"/>
      <c r="D122" s="4"/>
      <c r="F122" s="256"/>
    </row>
    <row r="123" spans="1:6" s="3" customFormat="1" x14ac:dyDescent="0.2">
      <c r="A123" s="106"/>
      <c r="B123" s="106"/>
      <c r="D123" s="4"/>
      <c r="F123" s="256"/>
    </row>
    <row r="124" spans="1:6" s="3" customFormat="1" x14ac:dyDescent="0.2">
      <c r="A124" s="106"/>
      <c r="B124" s="106"/>
      <c r="D124" s="4"/>
      <c r="F124" s="256"/>
    </row>
    <row r="125" spans="1:6" s="3" customFormat="1" x14ac:dyDescent="0.2">
      <c r="A125" s="106"/>
      <c r="B125" s="106"/>
      <c r="D125" s="4"/>
      <c r="F125" s="256"/>
    </row>
    <row r="126" spans="1:6" s="3" customFormat="1" x14ac:dyDescent="0.2">
      <c r="A126" s="106"/>
      <c r="B126" s="106"/>
      <c r="D126" s="4"/>
      <c r="F126" s="256"/>
    </row>
    <row r="127" spans="1:6" s="3" customFormat="1" x14ac:dyDescent="0.2">
      <c r="A127" s="106"/>
      <c r="B127" s="106"/>
      <c r="D127" s="4"/>
      <c r="F127" s="256"/>
    </row>
    <row r="128" spans="1:6" s="3" customFormat="1" x14ac:dyDescent="0.2">
      <c r="A128" s="106"/>
      <c r="B128" s="106"/>
      <c r="D128" s="4"/>
      <c r="F128" s="256"/>
    </row>
    <row r="129" spans="1:6" s="3" customFormat="1" x14ac:dyDescent="0.2">
      <c r="A129" s="106"/>
      <c r="B129" s="106"/>
      <c r="D129" s="4"/>
      <c r="F129" s="256"/>
    </row>
    <row r="130" spans="1:6" s="3" customFormat="1" x14ac:dyDescent="0.2">
      <c r="A130" s="106"/>
      <c r="B130" s="106"/>
      <c r="D130" s="4"/>
      <c r="F130" s="256"/>
    </row>
    <row r="131" spans="1:6" s="3" customFormat="1" x14ac:dyDescent="0.2">
      <c r="A131" s="106"/>
      <c r="B131" s="106"/>
      <c r="D131" s="4"/>
      <c r="F131" s="256"/>
    </row>
    <row r="132" spans="1:6" s="3" customFormat="1" x14ac:dyDescent="0.2">
      <c r="A132" s="106"/>
      <c r="B132" s="106"/>
      <c r="D132" s="4"/>
      <c r="F132" s="256"/>
    </row>
    <row r="133" spans="1:6" s="3" customFormat="1" x14ac:dyDescent="0.2">
      <c r="A133" s="106"/>
      <c r="B133" s="106"/>
      <c r="D133" s="4"/>
      <c r="F133" s="256"/>
    </row>
    <row r="134" spans="1:6" s="3" customFormat="1" x14ac:dyDescent="0.2">
      <c r="A134" s="106"/>
      <c r="B134" s="106"/>
      <c r="D134" s="4"/>
      <c r="F134" s="256"/>
    </row>
    <row r="135" spans="1:6" s="3" customFormat="1" x14ac:dyDescent="0.2">
      <c r="A135" s="106"/>
      <c r="B135" s="106"/>
      <c r="D135" s="4"/>
      <c r="F135" s="256"/>
    </row>
    <row r="136" spans="1:6" s="3" customFormat="1" x14ac:dyDescent="0.2">
      <c r="A136" s="106"/>
      <c r="B136" s="106"/>
      <c r="D136" s="4"/>
      <c r="F136" s="256"/>
    </row>
    <row r="137" spans="1:6" s="3" customFormat="1" x14ac:dyDescent="0.2">
      <c r="A137" s="106"/>
      <c r="B137" s="106"/>
      <c r="D137" s="4"/>
      <c r="F137" s="256"/>
    </row>
    <row r="138" spans="1:6" s="3" customFormat="1" x14ac:dyDescent="0.2">
      <c r="A138" s="106"/>
      <c r="B138" s="106"/>
      <c r="D138" s="4"/>
      <c r="F138" s="256"/>
    </row>
    <row r="139" spans="1:6" s="3" customFormat="1" x14ac:dyDescent="0.2">
      <c r="A139" s="106"/>
      <c r="B139" s="106"/>
      <c r="D139" s="4"/>
      <c r="F139" s="256"/>
    </row>
    <row r="140" spans="1:6" s="3" customFormat="1" x14ac:dyDescent="0.2">
      <c r="A140" s="106"/>
      <c r="B140" s="106"/>
      <c r="D140" s="4"/>
      <c r="F140" s="256"/>
    </row>
    <row r="141" spans="1:6" s="3" customFormat="1" x14ac:dyDescent="0.2">
      <c r="A141" s="106"/>
      <c r="B141" s="106"/>
      <c r="D141" s="4"/>
      <c r="F141" s="256"/>
    </row>
    <row r="142" spans="1:6" s="3" customFormat="1" x14ac:dyDescent="0.2">
      <c r="A142" s="106"/>
      <c r="B142" s="106"/>
      <c r="D142" s="4"/>
      <c r="F142" s="256"/>
    </row>
    <row r="143" spans="1:6" s="3" customFormat="1" x14ac:dyDescent="0.2">
      <c r="A143" s="106"/>
      <c r="B143" s="106"/>
      <c r="D143" s="4"/>
      <c r="F143" s="256"/>
    </row>
    <row r="144" spans="1:6" s="3" customFormat="1" x14ac:dyDescent="0.2">
      <c r="A144" s="106"/>
      <c r="B144" s="106"/>
      <c r="D144" s="4"/>
      <c r="F144" s="256"/>
    </row>
    <row r="145" spans="1:6" s="3" customFormat="1" x14ac:dyDescent="0.2">
      <c r="A145" s="106"/>
      <c r="B145" s="106"/>
      <c r="D145" s="4"/>
      <c r="F145" s="256"/>
    </row>
    <row r="146" spans="1:6" s="3" customFormat="1" x14ac:dyDescent="0.2">
      <c r="A146" s="106"/>
      <c r="B146" s="106"/>
      <c r="D146" s="4"/>
      <c r="F146" s="256"/>
    </row>
    <row r="147" spans="1:6" s="3" customFormat="1" x14ac:dyDescent="0.2">
      <c r="A147" s="106"/>
      <c r="B147" s="106"/>
      <c r="D147" s="4"/>
      <c r="F147" s="256"/>
    </row>
    <row r="148" spans="1:6" s="3" customFormat="1" x14ac:dyDescent="0.2">
      <c r="A148" s="106"/>
      <c r="B148" s="106"/>
      <c r="D148" s="4"/>
      <c r="F148" s="256"/>
    </row>
    <row r="149" spans="1:6" s="3" customFormat="1" x14ac:dyDescent="0.2">
      <c r="A149" s="106"/>
      <c r="B149" s="106"/>
      <c r="D149" s="4"/>
      <c r="F149" s="256"/>
    </row>
    <row r="150" spans="1:6" s="3" customFormat="1" x14ac:dyDescent="0.2">
      <c r="A150" s="106"/>
      <c r="B150" s="106"/>
      <c r="D150" s="4"/>
      <c r="F150" s="256"/>
    </row>
    <row r="151" spans="1:6" s="3" customFormat="1" x14ac:dyDescent="0.2">
      <c r="A151" s="106"/>
      <c r="B151" s="106"/>
      <c r="D151" s="4"/>
      <c r="F151" s="256"/>
    </row>
    <row r="152" spans="1:6" s="3" customFormat="1" x14ac:dyDescent="0.2">
      <c r="A152" s="106"/>
      <c r="B152" s="106"/>
      <c r="D152" s="4"/>
      <c r="F152" s="256"/>
    </row>
    <row r="153" spans="1:6" s="3" customFormat="1" x14ac:dyDescent="0.2">
      <c r="A153" s="106"/>
      <c r="B153" s="106"/>
      <c r="D153" s="4"/>
      <c r="F153" s="256"/>
    </row>
    <row r="154" spans="1:6" s="3" customFormat="1" x14ac:dyDescent="0.2">
      <c r="A154" s="106"/>
      <c r="B154" s="106"/>
      <c r="D154" s="4"/>
      <c r="F154" s="256"/>
    </row>
    <row r="155" spans="1:6" s="3" customFormat="1" x14ac:dyDescent="0.2">
      <c r="A155" s="106"/>
      <c r="B155" s="106"/>
      <c r="D155" s="4"/>
      <c r="F155" s="256"/>
    </row>
    <row r="156" spans="1:6" s="3" customFormat="1" x14ac:dyDescent="0.2">
      <c r="A156" s="106"/>
      <c r="B156" s="106"/>
      <c r="D156" s="4"/>
      <c r="F156" s="256"/>
    </row>
    <row r="157" spans="1:6" s="3" customFormat="1" x14ac:dyDescent="0.2">
      <c r="A157" s="106"/>
      <c r="B157" s="106"/>
      <c r="D157" s="4"/>
      <c r="F157" s="256"/>
    </row>
    <row r="158" spans="1:6" s="3" customFormat="1" x14ac:dyDescent="0.2">
      <c r="A158" s="106"/>
      <c r="B158" s="106"/>
      <c r="D158" s="4"/>
      <c r="F158" s="256"/>
    </row>
    <row r="159" spans="1:6" s="3" customFormat="1" x14ac:dyDescent="0.2">
      <c r="A159" s="106"/>
      <c r="B159" s="106"/>
      <c r="D159" s="4"/>
      <c r="F159" s="256"/>
    </row>
    <row r="160" spans="1:6" s="3" customFormat="1" x14ac:dyDescent="0.2">
      <c r="A160" s="106"/>
      <c r="B160" s="106"/>
      <c r="D160" s="4"/>
      <c r="F160" s="256"/>
    </row>
    <row r="161" spans="1:6" s="3" customFormat="1" x14ac:dyDescent="0.2">
      <c r="A161" s="106"/>
      <c r="B161" s="106"/>
      <c r="D161" s="4"/>
      <c r="F161" s="256"/>
    </row>
    <row r="162" spans="1:6" s="3" customFormat="1" x14ac:dyDescent="0.2">
      <c r="A162" s="106"/>
      <c r="B162" s="106"/>
      <c r="D162" s="4"/>
      <c r="F162" s="256"/>
    </row>
    <row r="163" spans="1:6" s="3" customFormat="1" x14ac:dyDescent="0.2">
      <c r="A163" s="106"/>
      <c r="B163" s="106"/>
      <c r="D163" s="4"/>
      <c r="F163" s="256"/>
    </row>
    <row r="164" spans="1:6" s="3" customFormat="1" x14ac:dyDescent="0.2">
      <c r="A164" s="106"/>
      <c r="B164" s="106"/>
      <c r="D164" s="4"/>
      <c r="F164" s="256"/>
    </row>
    <row r="165" spans="1:6" s="3" customFormat="1" x14ac:dyDescent="0.2">
      <c r="A165" s="106"/>
      <c r="B165" s="106"/>
      <c r="D165" s="4"/>
      <c r="F165" s="256"/>
    </row>
    <row r="166" spans="1:6" s="3" customFormat="1" x14ac:dyDescent="0.2">
      <c r="A166" s="106"/>
      <c r="B166" s="106"/>
      <c r="D166" s="4"/>
      <c r="F166" s="256"/>
    </row>
    <row r="167" spans="1:6" s="3" customFormat="1" x14ac:dyDescent="0.2">
      <c r="A167" s="106"/>
      <c r="B167" s="106"/>
      <c r="D167" s="4"/>
      <c r="F167" s="256"/>
    </row>
    <row r="168" spans="1:6" s="3" customFormat="1" x14ac:dyDescent="0.2">
      <c r="A168" s="106"/>
      <c r="B168" s="106"/>
      <c r="D168" s="4"/>
      <c r="F168" s="256"/>
    </row>
    <row r="169" spans="1:6" s="3" customFormat="1" x14ac:dyDescent="0.2">
      <c r="A169" s="106"/>
      <c r="B169" s="106"/>
      <c r="D169" s="4"/>
      <c r="F169" s="256"/>
    </row>
    <row r="170" spans="1:6" s="3" customFormat="1" x14ac:dyDescent="0.2">
      <c r="A170" s="106"/>
      <c r="B170" s="106"/>
      <c r="D170" s="4"/>
      <c r="F170" s="256"/>
    </row>
    <row r="171" spans="1:6" s="3" customFormat="1" x14ac:dyDescent="0.2">
      <c r="A171" s="106"/>
      <c r="B171" s="106"/>
      <c r="D171" s="4"/>
      <c r="F171" s="256"/>
    </row>
    <row r="172" spans="1:6" s="3" customFormat="1" x14ac:dyDescent="0.2">
      <c r="A172" s="106"/>
      <c r="B172" s="106"/>
      <c r="D172" s="4"/>
      <c r="F172" s="256"/>
    </row>
    <row r="173" spans="1:6" s="3" customFormat="1" x14ac:dyDescent="0.2">
      <c r="A173" s="106"/>
      <c r="B173" s="106"/>
      <c r="D173" s="4"/>
      <c r="F173" s="256"/>
    </row>
    <row r="174" spans="1:6" s="3" customFormat="1" x14ac:dyDescent="0.2">
      <c r="A174" s="106"/>
      <c r="B174" s="106"/>
      <c r="D174" s="4"/>
      <c r="F174" s="256"/>
    </row>
    <row r="175" spans="1:6" s="3" customFormat="1" x14ac:dyDescent="0.2">
      <c r="A175" s="106"/>
      <c r="B175" s="106"/>
      <c r="D175" s="4"/>
      <c r="F175" s="256"/>
    </row>
    <row r="176" spans="1:6" s="3" customFormat="1" x14ac:dyDescent="0.2">
      <c r="A176" s="106"/>
      <c r="B176" s="106"/>
      <c r="D176" s="4"/>
      <c r="F176" s="256"/>
    </row>
    <row r="177" spans="1:6" s="3" customFormat="1" x14ac:dyDescent="0.2">
      <c r="A177" s="106"/>
      <c r="B177" s="106"/>
      <c r="D177" s="4"/>
      <c r="F177" s="256"/>
    </row>
    <row r="178" spans="1:6" s="3" customFormat="1" x14ac:dyDescent="0.2">
      <c r="A178" s="106"/>
      <c r="B178" s="106"/>
      <c r="D178" s="4"/>
      <c r="F178" s="256"/>
    </row>
    <row r="179" spans="1:6" s="3" customFormat="1" x14ac:dyDescent="0.2">
      <c r="A179" s="106"/>
      <c r="B179" s="106"/>
      <c r="D179" s="4"/>
      <c r="F179" s="256"/>
    </row>
    <row r="180" spans="1:6" s="3" customFormat="1" x14ac:dyDescent="0.2">
      <c r="A180" s="106"/>
      <c r="B180" s="106"/>
      <c r="D180" s="4"/>
      <c r="F180" s="256"/>
    </row>
    <row r="181" spans="1:6" s="3" customFormat="1" x14ac:dyDescent="0.2">
      <c r="A181" s="106"/>
      <c r="B181" s="106"/>
      <c r="D181" s="4"/>
      <c r="F181" s="256"/>
    </row>
    <row r="182" spans="1:6" s="3" customFormat="1" x14ac:dyDescent="0.2">
      <c r="A182" s="106"/>
      <c r="B182" s="106"/>
      <c r="D182" s="4"/>
      <c r="F182" s="256"/>
    </row>
    <row r="183" spans="1:6" s="3" customFormat="1" x14ac:dyDescent="0.2">
      <c r="A183" s="106"/>
      <c r="B183" s="106"/>
      <c r="D183" s="4"/>
      <c r="F183" s="256"/>
    </row>
    <row r="184" spans="1:6" s="3" customFormat="1" x14ac:dyDescent="0.2">
      <c r="A184" s="106"/>
      <c r="B184" s="106"/>
      <c r="D184" s="4"/>
      <c r="F184" s="256"/>
    </row>
    <row r="185" spans="1:6" s="3" customFormat="1" x14ac:dyDescent="0.2">
      <c r="A185" s="106"/>
      <c r="B185" s="106"/>
      <c r="D185" s="4"/>
      <c r="F185" s="256"/>
    </row>
    <row r="186" spans="1:6" s="3" customFormat="1" x14ac:dyDescent="0.2">
      <c r="A186" s="106"/>
      <c r="B186" s="106"/>
      <c r="D186" s="4"/>
      <c r="F186" s="256"/>
    </row>
    <row r="187" spans="1:6" s="3" customFormat="1" x14ac:dyDescent="0.2">
      <c r="A187" s="106"/>
      <c r="B187" s="106"/>
      <c r="D187" s="4"/>
      <c r="F187" s="256"/>
    </row>
    <row r="188" spans="1:6" s="3" customFormat="1" x14ac:dyDescent="0.2">
      <c r="A188" s="106"/>
      <c r="B188" s="106"/>
      <c r="D188" s="4"/>
      <c r="F188" s="256"/>
    </row>
    <row r="189" spans="1:6" s="3" customFormat="1" x14ac:dyDescent="0.2">
      <c r="A189" s="106"/>
      <c r="B189" s="106"/>
      <c r="D189" s="4"/>
      <c r="F189" s="256"/>
    </row>
    <row r="190" spans="1:6" s="3" customFormat="1" x14ac:dyDescent="0.2">
      <c r="A190" s="106"/>
      <c r="B190" s="106"/>
      <c r="D190" s="4"/>
      <c r="F190" s="256"/>
    </row>
    <row r="191" spans="1:6" s="3" customFormat="1" x14ac:dyDescent="0.2">
      <c r="A191" s="106"/>
      <c r="B191" s="106"/>
      <c r="D191" s="4"/>
      <c r="F191" s="256"/>
    </row>
    <row r="192" spans="1:6" s="3" customFormat="1" x14ac:dyDescent="0.2">
      <c r="A192" s="106"/>
      <c r="B192" s="106"/>
      <c r="D192" s="4"/>
      <c r="F192" s="256"/>
    </row>
    <row r="193" spans="1:6" s="3" customFormat="1" x14ac:dyDescent="0.2">
      <c r="A193" s="106"/>
      <c r="B193" s="106"/>
      <c r="D193" s="4"/>
      <c r="F193" s="256"/>
    </row>
    <row r="194" spans="1:6" s="3" customFormat="1" x14ac:dyDescent="0.2">
      <c r="A194" s="106"/>
      <c r="B194" s="106"/>
      <c r="D194" s="4"/>
      <c r="F194" s="256"/>
    </row>
    <row r="195" spans="1:6" s="3" customFormat="1" x14ac:dyDescent="0.2">
      <c r="A195" s="106"/>
      <c r="B195" s="106"/>
      <c r="D195" s="4"/>
      <c r="F195" s="256"/>
    </row>
    <row r="196" spans="1:6" s="3" customFormat="1" x14ac:dyDescent="0.2">
      <c r="A196" s="106"/>
      <c r="B196" s="106"/>
      <c r="D196" s="4"/>
      <c r="F196" s="256"/>
    </row>
    <row r="197" spans="1:6" s="3" customFormat="1" x14ac:dyDescent="0.2">
      <c r="A197" s="106"/>
      <c r="B197" s="106"/>
      <c r="D197" s="4"/>
      <c r="F197" s="256"/>
    </row>
    <row r="198" spans="1:6" s="3" customFormat="1" x14ac:dyDescent="0.2">
      <c r="A198" s="106"/>
      <c r="B198" s="106"/>
      <c r="D198" s="4"/>
      <c r="F198" s="256"/>
    </row>
    <row r="199" spans="1:6" s="3" customFormat="1" x14ac:dyDescent="0.2">
      <c r="A199" s="106"/>
      <c r="B199" s="106"/>
      <c r="D199" s="4"/>
      <c r="F199" s="256"/>
    </row>
    <row r="200" spans="1:6" s="3" customFormat="1" x14ac:dyDescent="0.2">
      <c r="A200" s="106"/>
      <c r="B200" s="106"/>
      <c r="D200" s="4"/>
      <c r="F200" s="256"/>
    </row>
    <row r="201" spans="1:6" s="3" customFormat="1" x14ac:dyDescent="0.2">
      <c r="A201" s="106"/>
      <c r="B201" s="106"/>
      <c r="D201" s="4"/>
      <c r="F201" s="256"/>
    </row>
    <row r="202" spans="1:6" s="3" customFormat="1" x14ac:dyDescent="0.2">
      <c r="A202" s="106"/>
      <c r="B202" s="106"/>
      <c r="D202" s="4"/>
      <c r="F202" s="256"/>
    </row>
    <row r="203" spans="1:6" s="3" customFormat="1" x14ac:dyDescent="0.2">
      <c r="A203" s="106"/>
      <c r="B203" s="106"/>
      <c r="D203" s="4"/>
      <c r="F203" s="256"/>
    </row>
    <row r="204" spans="1:6" s="3" customFormat="1" x14ac:dyDescent="0.2">
      <c r="A204" s="106"/>
      <c r="B204" s="106"/>
      <c r="D204" s="4"/>
      <c r="F204" s="256"/>
    </row>
    <row r="205" spans="1:6" s="3" customFormat="1" x14ac:dyDescent="0.2">
      <c r="A205" s="106"/>
      <c r="B205" s="106"/>
      <c r="D205" s="4"/>
      <c r="F205" s="256"/>
    </row>
    <row r="206" spans="1:6" s="3" customFormat="1" x14ac:dyDescent="0.2">
      <c r="A206" s="106"/>
      <c r="B206" s="106"/>
      <c r="D206" s="4"/>
      <c r="F206" s="256"/>
    </row>
    <row r="207" spans="1:6" s="3" customFormat="1" x14ac:dyDescent="0.2">
      <c r="A207" s="106"/>
      <c r="B207" s="106"/>
      <c r="D207" s="4"/>
      <c r="F207" s="256"/>
    </row>
    <row r="208" spans="1:6" s="3" customFormat="1" x14ac:dyDescent="0.2">
      <c r="A208" s="106"/>
      <c r="B208" s="106"/>
      <c r="D208" s="4"/>
      <c r="F208" s="256"/>
    </row>
    <row r="209" spans="1:6" s="3" customFormat="1" x14ac:dyDescent="0.2">
      <c r="A209" s="106"/>
      <c r="B209" s="106"/>
      <c r="D209" s="4"/>
      <c r="F209" s="256"/>
    </row>
    <row r="210" spans="1:6" s="3" customFormat="1" x14ac:dyDescent="0.2">
      <c r="A210" s="106"/>
      <c r="B210" s="106"/>
      <c r="D210" s="4"/>
      <c r="F210" s="256"/>
    </row>
    <row r="211" spans="1:6" s="3" customFormat="1" x14ac:dyDescent="0.2">
      <c r="A211" s="106"/>
      <c r="B211" s="106"/>
      <c r="D211" s="4"/>
      <c r="F211" s="256"/>
    </row>
    <row r="212" spans="1:6" s="3" customFormat="1" x14ac:dyDescent="0.2">
      <c r="A212" s="106"/>
      <c r="B212" s="106"/>
      <c r="D212" s="4"/>
      <c r="F212" s="256"/>
    </row>
    <row r="213" spans="1:6" s="3" customFormat="1" x14ac:dyDescent="0.2">
      <c r="A213" s="106"/>
      <c r="B213" s="106"/>
      <c r="D213" s="4"/>
      <c r="F213" s="256"/>
    </row>
    <row r="214" spans="1:6" s="3" customFormat="1" x14ac:dyDescent="0.2">
      <c r="A214" s="106"/>
      <c r="B214" s="106"/>
      <c r="D214" s="4"/>
      <c r="F214" s="256"/>
    </row>
    <row r="215" spans="1:6" s="3" customFormat="1" x14ac:dyDescent="0.2">
      <c r="A215" s="106"/>
      <c r="B215" s="106"/>
      <c r="D215" s="4"/>
      <c r="F215" s="256"/>
    </row>
    <row r="216" spans="1:6" s="3" customFormat="1" x14ac:dyDescent="0.2">
      <c r="A216" s="106"/>
      <c r="B216" s="106"/>
      <c r="D216" s="4"/>
      <c r="F216" s="256"/>
    </row>
    <row r="217" spans="1:6" s="3" customFormat="1" x14ac:dyDescent="0.2">
      <c r="A217" s="106"/>
      <c r="B217" s="106"/>
      <c r="D217" s="4"/>
      <c r="F217" s="256"/>
    </row>
    <row r="218" spans="1:6" s="3" customFormat="1" x14ac:dyDescent="0.2">
      <c r="A218" s="106"/>
      <c r="B218" s="106"/>
      <c r="D218" s="4"/>
      <c r="F218" s="256"/>
    </row>
    <row r="219" spans="1:6" s="3" customFormat="1" x14ac:dyDescent="0.2">
      <c r="A219" s="106"/>
      <c r="B219" s="106"/>
      <c r="D219" s="4"/>
      <c r="F219" s="256"/>
    </row>
    <row r="220" spans="1:6" s="3" customFormat="1" x14ac:dyDescent="0.2">
      <c r="A220" s="106"/>
      <c r="B220" s="106"/>
      <c r="D220" s="4"/>
      <c r="F220" s="256"/>
    </row>
    <row r="221" spans="1:6" s="3" customFormat="1" x14ac:dyDescent="0.2">
      <c r="A221" s="106"/>
      <c r="B221" s="106"/>
      <c r="D221" s="4"/>
      <c r="F221" s="256"/>
    </row>
    <row r="222" spans="1:6" s="3" customFormat="1" x14ac:dyDescent="0.2">
      <c r="A222" s="106"/>
      <c r="B222" s="106"/>
      <c r="D222" s="4"/>
      <c r="F222" s="256"/>
    </row>
    <row r="223" spans="1:6" s="3" customFormat="1" x14ac:dyDescent="0.2">
      <c r="A223" s="106"/>
      <c r="B223" s="106"/>
      <c r="D223" s="4"/>
      <c r="F223" s="256"/>
    </row>
    <row r="224" spans="1:6" s="3" customFormat="1" x14ac:dyDescent="0.2">
      <c r="A224" s="106"/>
      <c r="B224" s="106"/>
      <c r="D224" s="4"/>
      <c r="F224" s="256"/>
    </row>
    <row r="225" spans="1:6" s="3" customFormat="1" x14ac:dyDescent="0.2">
      <c r="A225" s="106"/>
      <c r="B225" s="106"/>
      <c r="D225" s="4"/>
      <c r="F225" s="256"/>
    </row>
    <row r="226" spans="1:6" s="3" customFormat="1" x14ac:dyDescent="0.2">
      <c r="A226" s="106"/>
      <c r="B226" s="106"/>
      <c r="D226" s="4"/>
      <c r="F226" s="256"/>
    </row>
    <row r="227" spans="1:6" s="3" customFormat="1" x14ac:dyDescent="0.2">
      <c r="A227" s="106"/>
      <c r="B227" s="106"/>
      <c r="D227" s="4"/>
      <c r="F227" s="256"/>
    </row>
    <row r="228" spans="1:6" s="3" customFormat="1" x14ac:dyDescent="0.2">
      <c r="A228" s="106"/>
      <c r="B228" s="106"/>
      <c r="D228" s="4"/>
      <c r="F228" s="256"/>
    </row>
    <row r="229" spans="1:6" s="3" customFormat="1" x14ac:dyDescent="0.2">
      <c r="A229" s="106"/>
      <c r="B229" s="106"/>
      <c r="D229" s="4"/>
      <c r="F229" s="256"/>
    </row>
    <row r="230" spans="1:6" s="3" customFormat="1" x14ac:dyDescent="0.2">
      <c r="A230" s="106"/>
      <c r="B230" s="106"/>
      <c r="D230" s="4"/>
      <c r="F230" s="256"/>
    </row>
    <row r="231" spans="1:6" s="3" customFormat="1" x14ac:dyDescent="0.2">
      <c r="A231" s="106"/>
      <c r="B231" s="106"/>
      <c r="D231" s="4"/>
      <c r="F231" s="256"/>
    </row>
    <row r="232" spans="1:6" s="3" customFormat="1" x14ac:dyDescent="0.2">
      <c r="A232" s="106"/>
      <c r="B232" s="106"/>
      <c r="D232" s="4"/>
      <c r="F232" s="256"/>
    </row>
    <row r="233" spans="1:6" s="3" customFormat="1" x14ac:dyDescent="0.2">
      <c r="A233" s="106"/>
      <c r="B233" s="106"/>
      <c r="D233" s="4"/>
      <c r="F233" s="256"/>
    </row>
    <row r="234" spans="1:6" s="3" customFormat="1" x14ac:dyDescent="0.2">
      <c r="A234" s="106"/>
      <c r="B234" s="106"/>
      <c r="D234" s="4"/>
      <c r="F234" s="256"/>
    </row>
    <row r="235" spans="1:6" s="3" customFormat="1" x14ac:dyDescent="0.2">
      <c r="A235" s="106"/>
      <c r="B235" s="106"/>
      <c r="D235" s="4"/>
      <c r="F235" s="256"/>
    </row>
    <row r="236" spans="1:6" s="3" customFormat="1" x14ac:dyDescent="0.2">
      <c r="A236" s="106"/>
      <c r="B236" s="106"/>
      <c r="D236" s="4"/>
      <c r="F236" s="256"/>
    </row>
    <row r="237" spans="1:6" s="3" customFormat="1" x14ac:dyDescent="0.2">
      <c r="A237" s="106"/>
      <c r="B237" s="106"/>
      <c r="D237" s="4"/>
      <c r="F237" s="256"/>
    </row>
    <row r="238" spans="1:6" s="3" customFormat="1" x14ac:dyDescent="0.2">
      <c r="A238" s="106"/>
      <c r="B238" s="106"/>
      <c r="D238" s="4"/>
      <c r="F238" s="256"/>
    </row>
    <row r="239" spans="1:6" s="3" customFormat="1" x14ac:dyDescent="0.2">
      <c r="A239" s="106"/>
      <c r="B239" s="106"/>
      <c r="D239" s="4"/>
      <c r="F239" s="256"/>
    </row>
    <row r="240" spans="1:6" s="3" customFormat="1" x14ac:dyDescent="0.2">
      <c r="A240" s="106"/>
      <c r="B240" s="106"/>
      <c r="D240" s="4"/>
      <c r="F240" s="256"/>
    </row>
    <row r="241" spans="1:6" s="3" customFormat="1" x14ac:dyDescent="0.2">
      <c r="A241" s="106"/>
      <c r="B241" s="106"/>
      <c r="D241" s="4"/>
      <c r="F241" s="256"/>
    </row>
    <row r="242" spans="1:6" s="3" customFormat="1" x14ac:dyDescent="0.2">
      <c r="A242" s="106"/>
      <c r="B242" s="106"/>
      <c r="D242" s="4"/>
      <c r="F242" s="256"/>
    </row>
    <row r="243" spans="1:6" s="3" customFormat="1" x14ac:dyDescent="0.2">
      <c r="A243" s="106"/>
      <c r="B243" s="106"/>
      <c r="D243" s="4"/>
      <c r="F243" s="256"/>
    </row>
    <row r="244" spans="1:6" s="3" customFormat="1" x14ac:dyDescent="0.2">
      <c r="A244" s="106"/>
      <c r="B244" s="106"/>
      <c r="D244" s="4"/>
      <c r="F244" s="256"/>
    </row>
    <row r="245" spans="1:6" s="3" customFormat="1" x14ac:dyDescent="0.2">
      <c r="A245" s="106"/>
      <c r="B245" s="106"/>
      <c r="D245" s="4"/>
      <c r="F245" s="256"/>
    </row>
    <row r="246" spans="1:6" s="3" customFormat="1" x14ac:dyDescent="0.2">
      <c r="A246" s="106"/>
      <c r="B246" s="106"/>
      <c r="D246" s="4"/>
      <c r="F246" s="256"/>
    </row>
    <row r="247" spans="1:6" s="3" customFormat="1" x14ac:dyDescent="0.2">
      <c r="A247" s="106"/>
      <c r="B247" s="106"/>
      <c r="D247" s="4"/>
      <c r="F247" s="256"/>
    </row>
    <row r="248" spans="1:6" s="3" customFormat="1" x14ac:dyDescent="0.2">
      <c r="A248" s="106"/>
      <c r="B248" s="106"/>
      <c r="D248" s="4"/>
      <c r="F248" s="256"/>
    </row>
    <row r="249" spans="1:6" s="3" customFormat="1" x14ac:dyDescent="0.2">
      <c r="A249" s="106"/>
      <c r="B249" s="106"/>
      <c r="D249" s="4"/>
      <c r="F249" s="256"/>
    </row>
    <row r="250" spans="1:6" s="3" customFormat="1" x14ac:dyDescent="0.2">
      <c r="A250" s="106"/>
      <c r="B250" s="106"/>
      <c r="D250" s="4"/>
      <c r="F250" s="256"/>
    </row>
    <row r="251" spans="1:6" s="3" customFormat="1" x14ac:dyDescent="0.2">
      <c r="A251" s="106"/>
      <c r="B251" s="106"/>
      <c r="D251" s="4"/>
      <c r="F251" s="256"/>
    </row>
    <row r="252" spans="1:6" s="3" customFormat="1" x14ac:dyDescent="0.2">
      <c r="A252" s="106"/>
      <c r="B252" s="106"/>
      <c r="D252" s="4"/>
      <c r="F252" s="256"/>
    </row>
    <row r="253" spans="1:6" s="3" customFormat="1" x14ac:dyDescent="0.2">
      <c r="A253" s="106"/>
      <c r="B253" s="106"/>
      <c r="D253" s="4"/>
      <c r="F253" s="256"/>
    </row>
    <row r="254" spans="1:6" s="3" customFormat="1" x14ac:dyDescent="0.2">
      <c r="A254" s="106"/>
      <c r="B254" s="106"/>
      <c r="D254" s="4"/>
      <c r="F254" s="256"/>
    </row>
    <row r="255" spans="1:6" s="3" customFormat="1" x14ac:dyDescent="0.2">
      <c r="A255" s="106"/>
      <c r="B255" s="106"/>
      <c r="D255" s="4"/>
      <c r="F255" s="256"/>
    </row>
    <row r="256" spans="1:6" s="3" customFormat="1" x14ac:dyDescent="0.2">
      <c r="A256" s="106"/>
      <c r="B256" s="106"/>
      <c r="D256" s="4"/>
      <c r="F256" s="256"/>
    </row>
    <row r="257" spans="1:6" s="3" customFormat="1" x14ac:dyDescent="0.2">
      <c r="A257" s="106"/>
      <c r="B257" s="106"/>
      <c r="D257" s="4"/>
      <c r="F257" s="256"/>
    </row>
    <row r="258" spans="1:6" s="3" customFormat="1" x14ac:dyDescent="0.2">
      <c r="A258" s="106"/>
      <c r="B258" s="106"/>
      <c r="D258" s="4"/>
      <c r="F258" s="256"/>
    </row>
    <row r="259" spans="1:6" s="3" customFormat="1" x14ac:dyDescent="0.2">
      <c r="A259" s="106"/>
      <c r="B259" s="106"/>
      <c r="D259" s="4"/>
      <c r="F259" s="256"/>
    </row>
    <row r="260" spans="1:6" s="3" customFormat="1" x14ac:dyDescent="0.2">
      <c r="A260" s="106"/>
      <c r="B260" s="106"/>
      <c r="D260" s="4"/>
      <c r="F260" s="256"/>
    </row>
    <row r="261" spans="1:6" s="3" customFormat="1" x14ac:dyDescent="0.2">
      <c r="A261" s="106"/>
      <c r="B261" s="106"/>
      <c r="D261" s="4"/>
      <c r="F261" s="256"/>
    </row>
    <row r="262" spans="1:6" s="3" customFormat="1" x14ac:dyDescent="0.2">
      <c r="A262" s="106"/>
      <c r="B262" s="106"/>
      <c r="D262" s="4"/>
      <c r="F262" s="256"/>
    </row>
    <row r="263" spans="1:6" s="3" customFormat="1" x14ac:dyDescent="0.2">
      <c r="A263" s="106"/>
      <c r="B263" s="106"/>
      <c r="D263" s="4"/>
      <c r="F263" s="256"/>
    </row>
    <row r="264" spans="1:6" s="3" customFormat="1" x14ac:dyDescent="0.2">
      <c r="A264" s="106"/>
      <c r="B264" s="106"/>
      <c r="D264" s="4"/>
      <c r="F264" s="256"/>
    </row>
    <row r="265" spans="1:6" s="3" customFormat="1" x14ac:dyDescent="0.2">
      <c r="A265" s="106"/>
      <c r="B265" s="106"/>
      <c r="D265" s="4"/>
      <c r="F265" s="256"/>
    </row>
    <row r="266" spans="1:6" s="3" customFormat="1" x14ac:dyDescent="0.2">
      <c r="A266" s="106"/>
      <c r="B266" s="106"/>
      <c r="D266" s="4"/>
      <c r="F266" s="256"/>
    </row>
    <row r="267" spans="1:6" s="3" customFormat="1" x14ac:dyDescent="0.2">
      <c r="A267" s="106"/>
      <c r="B267" s="106"/>
      <c r="D267" s="4"/>
      <c r="F267" s="256"/>
    </row>
    <row r="268" spans="1:6" s="3" customFormat="1" x14ac:dyDescent="0.2">
      <c r="A268" s="106"/>
      <c r="B268" s="106"/>
      <c r="D268" s="4"/>
      <c r="F268" s="256"/>
    </row>
    <row r="269" spans="1:6" s="3" customFormat="1" x14ac:dyDescent="0.2">
      <c r="A269" s="106"/>
      <c r="B269" s="106"/>
      <c r="D269" s="4"/>
      <c r="F269" s="256"/>
    </row>
    <row r="270" spans="1:6" s="3" customFormat="1" x14ac:dyDescent="0.2">
      <c r="A270" s="106"/>
      <c r="B270" s="106"/>
      <c r="D270" s="4"/>
      <c r="F270" s="256"/>
    </row>
    <row r="271" spans="1:6" s="3" customFormat="1" x14ac:dyDescent="0.2">
      <c r="A271" s="106"/>
      <c r="B271" s="106"/>
      <c r="D271" s="4"/>
      <c r="F271" s="256"/>
    </row>
    <row r="272" spans="1:6" s="3" customFormat="1" x14ac:dyDescent="0.2">
      <c r="A272" s="106"/>
      <c r="B272" s="106"/>
      <c r="D272" s="4"/>
      <c r="F272" s="256"/>
    </row>
    <row r="273" spans="1:6" s="3" customFormat="1" x14ac:dyDescent="0.2">
      <c r="A273" s="106"/>
      <c r="B273" s="106"/>
      <c r="D273" s="4"/>
      <c r="F273" s="256"/>
    </row>
    <row r="274" spans="1:6" s="3" customFormat="1" x14ac:dyDescent="0.2">
      <c r="A274" s="106"/>
      <c r="B274" s="106"/>
      <c r="D274" s="4"/>
      <c r="F274" s="256"/>
    </row>
    <row r="275" spans="1:6" s="3" customFormat="1" x14ac:dyDescent="0.2">
      <c r="A275" s="106"/>
      <c r="B275" s="106"/>
      <c r="D275" s="4"/>
      <c r="F275" s="256"/>
    </row>
    <row r="276" spans="1:6" s="3" customFormat="1" x14ac:dyDescent="0.2">
      <c r="A276" s="106"/>
      <c r="B276" s="106"/>
      <c r="D276" s="4"/>
      <c r="F276" s="256"/>
    </row>
    <row r="277" spans="1:6" s="3" customFormat="1" x14ac:dyDescent="0.2">
      <c r="A277" s="106"/>
      <c r="B277" s="106"/>
      <c r="D277" s="4"/>
      <c r="F277" s="256"/>
    </row>
    <row r="278" spans="1:6" s="3" customFormat="1" x14ac:dyDescent="0.2">
      <c r="A278" s="106"/>
      <c r="B278" s="106"/>
      <c r="D278" s="4"/>
      <c r="F278" s="256"/>
    </row>
    <row r="279" spans="1:6" s="3" customFormat="1" x14ac:dyDescent="0.2">
      <c r="A279" s="106"/>
      <c r="B279" s="106"/>
      <c r="D279" s="4"/>
      <c r="F279" s="256"/>
    </row>
    <row r="280" spans="1:6" s="3" customFormat="1" x14ac:dyDescent="0.2">
      <c r="A280" s="106"/>
      <c r="B280" s="106"/>
      <c r="D280" s="4"/>
      <c r="F280" s="256"/>
    </row>
    <row r="281" spans="1:6" s="3" customFormat="1" x14ac:dyDescent="0.2">
      <c r="A281" s="106"/>
      <c r="B281" s="106"/>
      <c r="D281" s="4"/>
      <c r="F281" s="256"/>
    </row>
    <row r="282" spans="1:6" s="3" customFormat="1" x14ac:dyDescent="0.2">
      <c r="A282" s="106"/>
      <c r="B282" s="106"/>
      <c r="D282" s="4"/>
      <c r="F282" s="256"/>
    </row>
    <row r="283" spans="1:6" s="3" customFormat="1" x14ac:dyDescent="0.2">
      <c r="A283" s="106"/>
      <c r="B283" s="106"/>
      <c r="D283" s="4"/>
      <c r="F283" s="256"/>
    </row>
    <row r="284" spans="1:6" s="3" customFormat="1" x14ac:dyDescent="0.2">
      <c r="A284" s="106"/>
      <c r="B284" s="106"/>
      <c r="D284" s="4"/>
      <c r="F284" s="256"/>
    </row>
    <row r="285" spans="1:6" s="3" customFormat="1" x14ac:dyDescent="0.2">
      <c r="A285" s="106"/>
      <c r="B285" s="106"/>
      <c r="D285" s="4"/>
      <c r="F285" s="256"/>
    </row>
    <row r="286" spans="1:6" s="3" customFormat="1" x14ac:dyDescent="0.2">
      <c r="A286" s="106"/>
      <c r="B286" s="106"/>
      <c r="D286" s="4"/>
      <c r="F286" s="256"/>
    </row>
    <row r="287" spans="1:6" s="3" customFormat="1" x14ac:dyDescent="0.2">
      <c r="A287" s="106"/>
      <c r="B287" s="106"/>
      <c r="D287" s="4"/>
      <c r="F287" s="256"/>
    </row>
    <row r="288" spans="1:6" s="3" customFormat="1" x14ac:dyDescent="0.2">
      <c r="A288" s="106"/>
      <c r="B288" s="106"/>
      <c r="D288" s="4"/>
      <c r="F288" s="256"/>
    </row>
    <row r="289" spans="1:6" s="3" customFormat="1" x14ac:dyDescent="0.2">
      <c r="A289" s="106"/>
      <c r="B289" s="106"/>
      <c r="D289" s="4"/>
      <c r="F289" s="256"/>
    </row>
    <row r="290" spans="1:6" s="3" customFormat="1" x14ac:dyDescent="0.2">
      <c r="A290" s="106"/>
      <c r="B290" s="106"/>
      <c r="D290" s="4"/>
      <c r="F290" s="256"/>
    </row>
    <row r="291" spans="1:6" s="3" customFormat="1" x14ac:dyDescent="0.2">
      <c r="A291" s="106"/>
      <c r="B291" s="106"/>
      <c r="D291" s="4"/>
      <c r="F291" s="256"/>
    </row>
    <row r="292" spans="1:6" s="3" customFormat="1" x14ac:dyDescent="0.2">
      <c r="A292" s="106"/>
      <c r="B292" s="106"/>
      <c r="D292" s="4"/>
      <c r="F292" s="256"/>
    </row>
    <row r="293" spans="1:6" s="3" customFormat="1" x14ac:dyDescent="0.2">
      <c r="A293" s="106"/>
      <c r="B293" s="106"/>
      <c r="D293" s="4"/>
      <c r="F293" s="256"/>
    </row>
    <row r="294" spans="1:6" s="3" customFormat="1" x14ac:dyDescent="0.2">
      <c r="A294" s="106"/>
      <c r="B294" s="106"/>
      <c r="D294" s="4"/>
      <c r="F294" s="256"/>
    </row>
    <row r="295" spans="1:6" s="3" customFormat="1" x14ac:dyDescent="0.2">
      <c r="A295" s="106"/>
      <c r="B295" s="106"/>
      <c r="D295" s="4"/>
      <c r="F295" s="256"/>
    </row>
    <row r="296" spans="1:6" s="3" customFormat="1" x14ac:dyDescent="0.2">
      <c r="A296" s="106"/>
      <c r="B296" s="106"/>
      <c r="D296" s="4"/>
      <c r="F296" s="256"/>
    </row>
    <row r="297" spans="1:6" s="3" customFormat="1" x14ac:dyDescent="0.2">
      <c r="A297" s="106"/>
      <c r="B297" s="106"/>
      <c r="D297" s="4"/>
      <c r="F297" s="256"/>
    </row>
    <row r="298" spans="1:6" s="3" customFormat="1" x14ac:dyDescent="0.2">
      <c r="A298" s="106"/>
      <c r="B298" s="106"/>
      <c r="D298" s="4"/>
      <c r="F298" s="256"/>
    </row>
    <row r="299" spans="1:6" s="3" customFormat="1" x14ac:dyDescent="0.2">
      <c r="A299" s="106"/>
      <c r="B299" s="106"/>
      <c r="D299" s="4"/>
      <c r="F299" s="256"/>
    </row>
    <row r="300" spans="1:6" s="3" customFormat="1" x14ac:dyDescent="0.2">
      <c r="A300" s="106"/>
      <c r="B300" s="106"/>
      <c r="D300" s="4"/>
      <c r="F300" s="256"/>
    </row>
    <row r="301" spans="1:6" s="3" customFormat="1" x14ac:dyDescent="0.2">
      <c r="A301" s="106"/>
      <c r="B301" s="106"/>
      <c r="D301" s="4"/>
      <c r="F301" s="256"/>
    </row>
    <row r="302" spans="1:6" s="3" customFormat="1" x14ac:dyDescent="0.2">
      <c r="A302" s="106"/>
      <c r="B302" s="106"/>
      <c r="D302" s="4"/>
      <c r="F302" s="256"/>
    </row>
    <row r="303" spans="1:6" s="3" customFormat="1" x14ac:dyDescent="0.2">
      <c r="A303" s="106"/>
      <c r="B303" s="106"/>
      <c r="D303" s="4"/>
      <c r="F303" s="256"/>
    </row>
    <row r="304" spans="1:6" s="3" customFormat="1" x14ac:dyDescent="0.2">
      <c r="A304" s="106"/>
      <c r="B304" s="106"/>
      <c r="D304" s="4"/>
      <c r="F304" s="256"/>
    </row>
    <row r="305" spans="1:6" s="3" customFormat="1" x14ac:dyDescent="0.2">
      <c r="A305" s="106"/>
      <c r="B305" s="106"/>
      <c r="D305" s="4"/>
      <c r="F305" s="256"/>
    </row>
    <row r="306" spans="1:6" s="3" customFormat="1" x14ac:dyDescent="0.2">
      <c r="A306" s="106"/>
      <c r="B306" s="106"/>
      <c r="D306" s="4"/>
      <c r="F306" s="256"/>
    </row>
    <row r="307" spans="1:6" s="3" customFormat="1" x14ac:dyDescent="0.2">
      <c r="A307" s="106"/>
      <c r="B307" s="106"/>
      <c r="D307" s="4"/>
      <c r="F307" s="256"/>
    </row>
    <row r="308" spans="1:6" s="3" customFormat="1" x14ac:dyDescent="0.2">
      <c r="A308" s="106"/>
      <c r="B308" s="106"/>
      <c r="D308" s="4"/>
      <c r="F308" s="256"/>
    </row>
    <row r="309" spans="1:6" s="3" customFormat="1" x14ac:dyDescent="0.2">
      <c r="A309" s="106"/>
      <c r="B309" s="106"/>
      <c r="D309" s="4"/>
      <c r="F309" s="256"/>
    </row>
    <row r="310" spans="1:6" s="3" customFormat="1" x14ac:dyDescent="0.2">
      <c r="A310" s="106"/>
      <c r="B310" s="106"/>
      <c r="D310" s="4"/>
      <c r="F310" s="256"/>
    </row>
    <row r="311" spans="1:6" s="3" customFormat="1" x14ac:dyDescent="0.2">
      <c r="A311" s="106"/>
      <c r="B311" s="106"/>
      <c r="D311" s="4"/>
      <c r="F311" s="256"/>
    </row>
    <row r="312" spans="1:6" s="3" customFormat="1" x14ac:dyDescent="0.2">
      <c r="A312" s="106"/>
      <c r="B312" s="106"/>
      <c r="D312" s="4"/>
      <c r="F312" s="256"/>
    </row>
    <row r="313" spans="1:6" s="3" customFormat="1" x14ac:dyDescent="0.2">
      <c r="A313" s="106"/>
      <c r="B313" s="106"/>
      <c r="D313" s="4"/>
      <c r="F313" s="256"/>
    </row>
    <row r="314" spans="1:6" s="3" customFormat="1" x14ac:dyDescent="0.2">
      <c r="A314" s="106"/>
      <c r="B314" s="106"/>
      <c r="D314" s="4"/>
      <c r="F314" s="256"/>
    </row>
    <row r="315" spans="1:6" s="3" customFormat="1" x14ac:dyDescent="0.2">
      <c r="A315" s="106"/>
      <c r="B315" s="106"/>
      <c r="D315" s="4"/>
      <c r="F315" s="256"/>
    </row>
    <row r="316" spans="1:6" s="3" customFormat="1" x14ac:dyDescent="0.2">
      <c r="A316" s="106"/>
      <c r="B316" s="106"/>
      <c r="D316" s="4"/>
      <c r="F316" s="256"/>
    </row>
    <row r="317" spans="1:6" s="3" customFormat="1" x14ac:dyDescent="0.2">
      <c r="A317" s="106"/>
      <c r="B317" s="106"/>
      <c r="D317" s="4"/>
      <c r="F317" s="256"/>
    </row>
    <row r="318" spans="1:6" s="3" customFormat="1" x14ac:dyDescent="0.2">
      <c r="A318" s="106"/>
      <c r="B318" s="106"/>
      <c r="D318" s="4"/>
      <c r="F318" s="256"/>
    </row>
    <row r="319" spans="1:6" s="3" customFormat="1" x14ac:dyDescent="0.2">
      <c r="A319" s="106"/>
      <c r="B319" s="106"/>
      <c r="D319" s="4"/>
      <c r="F319" s="256"/>
    </row>
    <row r="320" spans="1:6" s="3" customFormat="1" x14ac:dyDescent="0.2">
      <c r="A320" s="106"/>
      <c r="B320" s="106"/>
      <c r="D320" s="4"/>
      <c r="F320" s="256"/>
    </row>
    <row r="321" spans="1:6" s="3" customFormat="1" x14ac:dyDescent="0.2">
      <c r="A321" s="106"/>
      <c r="B321" s="106"/>
      <c r="D321" s="4"/>
      <c r="F321" s="256"/>
    </row>
  </sheetData>
  <mergeCells count="3">
    <mergeCell ref="A1:H1"/>
    <mergeCell ref="A3:C3"/>
    <mergeCell ref="A2:C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firstPageNumber="482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opLeftCell="A7" zoomScaleNormal="100" workbookViewId="0">
      <selection activeCell="D2" sqref="D2"/>
    </sheetView>
  </sheetViews>
  <sheetFormatPr defaultColWidth="11.42578125" defaultRowHeight="12.75" x14ac:dyDescent="0.2"/>
  <cols>
    <col min="1" max="1" width="4.28515625" style="106" customWidth="1"/>
    <col min="2" max="2" width="5" style="119" bestFit="1" customWidth="1"/>
    <col min="3" max="3" width="50.28515625" customWidth="1"/>
    <col min="4" max="4" width="12" style="294" customWidth="1"/>
    <col min="5" max="5" width="12.7109375" customWidth="1"/>
    <col min="6" max="6" width="11.7109375" style="264" customWidth="1"/>
    <col min="7" max="8" width="8.140625" customWidth="1"/>
  </cols>
  <sheetData>
    <row r="1" spans="1:9" s="21" customFormat="1" ht="32.450000000000003" customHeight="1" x14ac:dyDescent="0.3">
      <c r="A1" s="345" t="s">
        <v>34</v>
      </c>
      <c r="B1" s="345"/>
      <c r="C1" s="345"/>
      <c r="D1" s="345"/>
      <c r="E1" s="345"/>
      <c r="F1" s="345"/>
      <c r="G1" s="345"/>
      <c r="H1" s="345"/>
    </row>
    <row r="2" spans="1:9" s="3" customFormat="1" ht="27.6" customHeight="1" x14ac:dyDescent="0.2">
      <c r="A2" s="347" t="s">
        <v>269</v>
      </c>
      <c r="B2" s="347"/>
      <c r="C2" s="347"/>
      <c r="D2" s="295" t="s">
        <v>260</v>
      </c>
      <c r="E2" s="295" t="s">
        <v>261</v>
      </c>
      <c r="F2" s="295" t="s">
        <v>259</v>
      </c>
      <c r="G2" s="296" t="s">
        <v>247</v>
      </c>
      <c r="H2" s="296" t="s">
        <v>247</v>
      </c>
    </row>
    <row r="3" spans="1:9" s="3" customFormat="1" ht="12.6" customHeight="1" x14ac:dyDescent="0.2">
      <c r="A3" s="346">
        <v>1</v>
      </c>
      <c r="B3" s="346"/>
      <c r="C3" s="346"/>
      <c r="D3" s="297">
        <v>2</v>
      </c>
      <c r="E3" s="298">
        <v>3</v>
      </c>
      <c r="F3" s="298">
        <v>4</v>
      </c>
      <c r="G3" s="298" t="s">
        <v>267</v>
      </c>
      <c r="H3" s="299" t="s">
        <v>268</v>
      </c>
    </row>
    <row r="4" spans="1:9" s="30" customFormat="1" ht="28.15" customHeight="1" x14ac:dyDescent="0.2">
      <c r="A4" s="132"/>
      <c r="B4" s="102"/>
      <c r="C4" s="188" t="s">
        <v>60</v>
      </c>
      <c r="D4" s="75">
        <f>D5-D18</f>
        <v>326153278.15000004</v>
      </c>
      <c r="E4" s="75">
        <f>E5-E18</f>
        <v>80141627.300000012</v>
      </c>
      <c r="F4" s="75">
        <f>F5-F18</f>
        <v>110556314.34999996</v>
      </c>
      <c r="G4" s="128">
        <f>F4/D4*100</f>
        <v>33.897042205767555</v>
      </c>
      <c r="H4" s="128">
        <f t="shared" ref="H4:H11" si="0">F4/E4*100</f>
        <v>137.95117228671489</v>
      </c>
    </row>
    <row r="5" spans="1:9" s="30" customFormat="1" ht="15" customHeight="1" x14ac:dyDescent="0.2">
      <c r="A5" s="102">
        <v>8</v>
      </c>
      <c r="B5" s="102"/>
      <c r="C5" s="235" t="s">
        <v>27</v>
      </c>
      <c r="D5" s="75">
        <f>D6+D15</f>
        <v>328491741.27000004</v>
      </c>
      <c r="E5" s="75">
        <f>E6+E15</f>
        <v>426084000</v>
      </c>
      <c r="F5" s="75">
        <f>F6+F15</f>
        <v>427640596.39999998</v>
      </c>
      <c r="G5" s="128">
        <f t="shared" ref="G5:G25" si="1">F5/D5*100</f>
        <v>130.18305871151435</v>
      </c>
      <c r="H5" s="128">
        <f t="shared" si="0"/>
        <v>100.3653261798143</v>
      </c>
      <c r="I5" s="191"/>
    </row>
    <row r="6" spans="1:9" s="30" customFormat="1" ht="13.5" customHeight="1" x14ac:dyDescent="0.2">
      <c r="A6" s="102">
        <v>81</v>
      </c>
      <c r="B6" s="102"/>
      <c r="C6" s="235" t="s">
        <v>177</v>
      </c>
      <c r="D6" s="75">
        <f>D7+D9+D12</f>
        <v>11500060.859999999</v>
      </c>
      <c r="E6" s="75">
        <f>E7+E9+E12</f>
        <v>6084000</v>
      </c>
      <c r="F6" s="75">
        <f>F7+F9+F12</f>
        <v>7640596.4000000004</v>
      </c>
      <c r="G6" s="128">
        <f t="shared" si="1"/>
        <v>66.439617085643846</v>
      </c>
      <c r="H6" s="128">
        <f t="shared" si="0"/>
        <v>125.58508218277449</v>
      </c>
      <c r="I6" s="191"/>
    </row>
    <row r="7" spans="1:9" s="30" customFormat="1" ht="25.5" x14ac:dyDescent="0.2">
      <c r="A7" s="102">
        <v>814</v>
      </c>
      <c r="B7" s="102"/>
      <c r="C7" s="191" t="s">
        <v>211</v>
      </c>
      <c r="D7" s="75">
        <f>D8</f>
        <v>0</v>
      </c>
      <c r="E7" s="75">
        <f>E8</f>
        <v>291000</v>
      </c>
      <c r="F7" s="75">
        <f>F8</f>
        <v>290965</v>
      </c>
      <c r="G7" s="128" t="s">
        <v>167</v>
      </c>
      <c r="H7" s="128">
        <f t="shared" si="0"/>
        <v>99.987972508591056</v>
      </c>
      <c r="I7" s="191"/>
    </row>
    <row r="8" spans="1:9" s="30" customFormat="1" x14ac:dyDescent="0.2">
      <c r="A8" s="102"/>
      <c r="B8" s="189">
        <v>8141</v>
      </c>
      <c r="C8" s="236" t="s">
        <v>212</v>
      </c>
      <c r="D8" s="284">
        <v>0</v>
      </c>
      <c r="E8" s="274">
        <v>291000</v>
      </c>
      <c r="F8" s="284">
        <v>290965</v>
      </c>
      <c r="G8" s="122" t="s">
        <v>167</v>
      </c>
      <c r="H8" s="122">
        <f t="shared" si="0"/>
        <v>99.987972508591056</v>
      </c>
      <c r="I8" s="191"/>
    </row>
    <row r="9" spans="1:9" s="30" customFormat="1" ht="26.25" customHeight="1" x14ac:dyDescent="0.2">
      <c r="A9" s="102">
        <v>816</v>
      </c>
      <c r="B9" s="102"/>
      <c r="C9" s="191" t="s">
        <v>237</v>
      </c>
      <c r="D9" s="134">
        <f t="shared" ref="D9" si="2">D10+D11</f>
        <v>11227807.77</v>
      </c>
      <c r="E9" s="134">
        <f t="shared" ref="E9:F9" si="3">E10+E11</f>
        <v>5743000</v>
      </c>
      <c r="F9" s="134">
        <f t="shared" si="3"/>
        <v>7349631.4000000004</v>
      </c>
      <c r="G9" s="128">
        <f t="shared" si="1"/>
        <v>65.459184469097835</v>
      </c>
      <c r="H9" s="128">
        <f t="shared" si="0"/>
        <v>127.9754727494341</v>
      </c>
      <c r="I9" s="191"/>
    </row>
    <row r="10" spans="1:9" s="38" customFormat="1" ht="26.25" customHeight="1" x14ac:dyDescent="0.2">
      <c r="A10" s="104"/>
      <c r="B10" s="104">
        <v>8163</v>
      </c>
      <c r="C10" s="209" t="s">
        <v>119</v>
      </c>
      <c r="D10" s="135">
        <v>11042838.369999999</v>
      </c>
      <c r="E10" s="274">
        <v>5625000</v>
      </c>
      <c r="F10" s="135">
        <v>7294662</v>
      </c>
      <c r="G10" s="122">
        <f t="shared" si="1"/>
        <v>66.057853566138903</v>
      </c>
      <c r="H10" s="122">
        <f t="shared" si="0"/>
        <v>129.68287999999998</v>
      </c>
    </row>
    <row r="11" spans="1:9" s="38" customFormat="1" ht="12.75" customHeight="1" x14ac:dyDescent="0.2">
      <c r="A11" s="104"/>
      <c r="B11" s="104">
        <v>8164</v>
      </c>
      <c r="C11" s="209" t="s">
        <v>129</v>
      </c>
      <c r="D11" s="135">
        <v>184969.4</v>
      </c>
      <c r="E11" s="274">
        <v>118000</v>
      </c>
      <c r="F11" s="135">
        <v>54969.4</v>
      </c>
      <c r="G11" s="122">
        <f t="shared" si="1"/>
        <v>29.718104724349004</v>
      </c>
      <c r="H11" s="122">
        <f t="shared" si="0"/>
        <v>46.584237288135597</v>
      </c>
    </row>
    <row r="12" spans="1:9" s="37" customFormat="1" ht="13.5" customHeight="1" x14ac:dyDescent="0.2">
      <c r="A12" s="73">
        <v>817</v>
      </c>
      <c r="B12" s="73"/>
      <c r="C12" s="237" t="s">
        <v>238</v>
      </c>
      <c r="D12" s="134">
        <f>D13+D14</f>
        <v>272253.08999999997</v>
      </c>
      <c r="E12" s="134">
        <f t="shared" ref="E12:F12" si="4">E13+E14</f>
        <v>50000</v>
      </c>
      <c r="F12" s="134">
        <f t="shared" si="4"/>
        <v>0</v>
      </c>
      <c r="G12" s="122">
        <f t="shared" si="1"/>
        <v>0</v>
      </c>
      <c r="H12" s="122">
        <f t="shared" ref="H12:H17" si="5">F12/E12*100</f>
        <v>0</v>
      </c>
    </row>
    <row r="13" spans="1:9" s="38" customFormat="1" ht="13.5" customHeight="1" x14ac:dyDescent="0.2">
      <c r="A13" s="104"/>
      <c r="B13" s="104">
        <v>8174</v>
      </c>
      <c r="C13" s="209" t="s">
        <v>239</v>
      </c>
      <c r="D13" s="135">
        <v>52253.09</v>
      </c>
      <c r="E13" s="274">
        <v>50000</v>
      </c>
      <c r="F13" s="135">
        <v>0</v>
      </c>
      <c r="G13" s="122">
        <f t="shared" si="1"/>
        <v>0</v>
      </c>
      <c r="H13" s="122">
        <f t="shared" si="5"/>
        <v>0</v>
      </c>
    </row>
    <row r="14" spans="1:9" s="38" customFormat="1" ht="25.5" x14ac:dyDescent="0.2">
      <c r="A14" s="104"/>
      <c r="B14" s="104">
        <v>8176</v>
      </c>
      <c r="C14" s="209" t="s">
        <v>264</v>
      </c>
      <c r="D14" s="135">
        <v>220000</v>
      </c>
      <c r="E14" s="274">
        <v>0</v>
      </c>
      <c r="F14" s="135">
        <v>0</v>
      </c>
      <c r="G14" s="122">
        <f t="shared" si="1"/>
        <v>0</v>
      </c>
      <c r="H14" s="122" t="s">
        <v>167</v>
      </c>
    </row>
    <row r="15" spans="1:9" s="38" customFormat="1" ht="12" customHeight="1" x14ac:dyDescent="0.2">
      <c r="A15" s="73">
        <v>84</v>
      </c>
      <c r="B15" s="73"/>
      <c r="C15" s="208" t="s">
        <v>213</v>
      </c>
      <c r="D15" s="134">
        <f t="shared" ref="D15:E16" si="6">D16</f>
        <v>316991680.41000003</v>
      </c>
      <c r="E15" s="134">
        <f t="shared" si="6"/>
        <v>420000000</v>
      </c>
      <c r="F15" s="134">
        <f t="shared" ref="F15:F16" si="7">F16</f>
        <v>420000000</v>
      </c>
      <c r="G15" s="128">
        <f t="shared" si="1"/>
        <v>132.49559088010386</v>
      </c>
      <c r="H15" s="128">
        <f t="shared" si="5"/>
        <v>100</v>
      </c>
    </row>
    <row r="16" spans="1:9" s="38" customFormat="1" ht="26.25" customHeight="1" x14ac:dyDescent="0.2">
      <c r="A16" s="73">
        <v>844</v>
      </c>
      <c r="B16" s="73"/>
      <c r="C16" s="208" t="s">
        <v>214</v>
      </c>
      <c r="D16" s="134">
        <f t="shared" si="6"/>
        <v>316991680.41000003</v>
      </c>
      <c r="E16" s="134">
        <f t="shared" si="6"/>
        <v>420000000</v>
      </c>
      <c r="F16" s="134">
        <f t="shared" si="7"/>
        <v>420000000</v>
      </c>
      <c r="G16" s="128">
        <f t="shared" si="1"/>
        <v>132.49559088010386</v>
      </c>
      <c r="H16" s="128">
        <f t="shared" si="5"/>
        <v>100</v>
      </c>
    </row>
    <row r="17" spans="1:8" s="38" customFormat="1" ht="25.5" customHeight="1" x14ac:dyDescent="0.2">
      <c r="A17" s="104"/>
      <c r="B17" s="104">
        <v>8443</v>
      </c>
      <c r="C17" s="209" t="s">
        <v>215</v>
      </c>
      <c r="D17" s="135">
        <v>316991680.41000003</v>
      </c>
      <c r="E17" s="274">
        <v>420000000</v>
      </c>
      <c r="F17" s="135">
        <v>420000000</v>
      </c>
      <c r="G17" s="122">
        <f t="shared" si="1"/>
        <v>132.49559088010386</v>
      </c>
      <c r="H17" s="122">
        <f t="shared" si="5"/>
        <v>100</v>
      </c>
    </row>
    <row r="18" spans="1:8" s="3" customFormat="1" ht="24.75" customHeight="1" x14ac:dyDescent="0.2">
      <c r="A18" s="83">
        <v>5</v>
      </c>
      <c r="B18" s="101"/>
      <c r="C18" s="10" t="s">
        <v>28</v>
      </c>
      <c r="D18" s="121">
        <f>D19+D26</f>
        <v>2338463.1199999996</v>
      </c>
      <c r="E18" s="121">
        <f>E19+E26</f>
        <v>345942372.69999999</v>
      </c>
      <c r="F18" s="121">
        <f>F19+F26</f>
        <v>317084282.05000001</v>
      </c>
      <c r="G18" s="128" t="s">
        <v>167</v>
      </c>
      <c r="H18" s="128">
        <f t="shared" ref="H18:H21" si="8">F18/E18*100</f>
        <v>91.658122008943494</v>
      </c>
    </row>
    <row r="19" spans="1:8" s="3" customFormat="1" ht="13.5" customHeight="1" x14ac:dyDescent="0.2">
      <c r="A19" s="101">
        <v>51</v>
      </c>
      <c r="B19" s="101"/>
      <c r="C19" s="238" t="s">
        <v>236</v>
      </c>
      <c r="D19" s="121">
        <f>D20+D22+D24</f>
        <v>2338463.1199999996</v>
      </c>
      <c r="E19" s="121">
        <f t="shared" ref="E19:F19" si="9">E20+E22+E24</f>
        <v>505000</v>
      </c>
      <c r="F19" s="121">
        <f t="shared" si="9"/>
        <v>92601.64</v>
      </c>
      <c r="G19" s="128">
        <f t="shared" si="1"/>
        <v>3.9599358744644224</v>
      </c>
      <c r="H19" s="128">
        <f t="shared" si="8"/>
        <v>18.336958415841583</v>
      </c>
    </row>
    <row r="20" spans="1:8" s="36" customFormat="1" ht="13.5" customHeight="1" x14ac:dyDescent="0.2">
      <c r="A20" s="239">
        <v>514</v>
      </c>
      <c r="B20" s="116"/>
      <c r="C20" s="240" t="s">
        <v>85</v>
      </c>
      <c r="D20" s="134">
        <f t="shared" ref="D20:F20" si="10">D21</f>
        <v>340400.5</v>
      </c>
      <c r="E20" s="134">
        <f t="shared" si="10"/>
        <v>412000</v>
      </c>
      <c r="F20" s="134">
        <f t="shared" si="10"/>
        <v>0</v>
      </c>
      <c r="G20" s="128">
        <f t="shared" si="1"/>
        <v>0</v>
      </c>
      <c r="H20" s="128">
        <f t="shared" si="8"/>
        <v>0</v>
      </c>
    </row>
    <row r="21" spans="1:8" s="38" customFormat="1" ht="13.5" customHeight="1" x14ac:dyDescent="0.2">
      <c r="A21" s="104"/>
      <c r="B21" s="104">
        <v>5141</v>
      </c>
      <c r="C21" s="216" t="s">
        <v>84</v>
      </c>
      <c r="D21" s="135">
        <v>340400.5</v>
      </c>
      <c r="E21" s="274">
        <v>412000</v>
      </c>
      <c r="F21" s="135">
        <v>0</v>
      </c>
      <c r="G21" s="122">
        <f t="shared" si="1"/>
        <v>0</v>
      </c>
      <c r="H21" s="122">
        <f t="shared" si="8"/>
        <v>0</v>
      </c>
    </row>
    <row r="22" spans="1:8" s="37" customFormat="1" ht="25.5" x14ac:dyDescent="0.2">
      <c r="A22" s="73">
        <v>516</v>
      </c>
      <c r="B22" s="73"/>
      <c r="C22" s="220" t="s">
        <v>265</v>
      </c>
      <c r="D22" s="134">
        <f>D23</f>
        <v>1781826.55</v>
      </c>
      <c r="E22" s="263">
        <f t="shared" ref="E22:F22" si="11">E23</f>
        <v>0</v>
      </c>
      <c r="F22" s="134">
        <f t="shared" si="11"/>
        <v>0</v>
      </c>
      <c r="G22" s="128">
        <f t="shared" si="1"/>
        <v>0</v>
      </c>
      <c r="H22" s="128" t="s">
        <v>167</v>
      </c>
    </row>
    <row r="23" spans="1:8" s="38" customFormat="1" ht="25.5" x14ac:dyDescent="0.2">
      <c r="A23" s="104"/>
      <c r="B23" s="104">
        <v>5163</v>
      </c>
      <c r="C23" s="216" t="s">
        <v>266</v>
      </c>
      <c r="D23" s="135">
        <v>1781826.55</v>
      </c>
      <c r="E23" s="274">
        <v>0</v>
      </c>
      <c r="F23" s="135">
        <v>0</v>
      </c>
      <c r="G23" s="122">
        <f t="shared" si="1"/>
        <v>0</v>
      </c>
      <c r="H23" s="122" t="s">
        <v>167</v>
      </c>
    </row>
    <row r="24" spans="1:8" s="38" customFormat="1" ht="13.5" customHeight="1" x14ac:dyDescent="0.2">
      <c r="A24" s="73">
        <v>518</v>
      </c>
      <c r="B24" s="104"/>
      <c r="C24" s="220" t="s">
        <v>252</v>
      </c>
      <c r="D24" s="134">
        <f>D25</f>
        <v>216236.07</v>
      </c>
      <c r="E24" s="134">
        <f>E25</f>
        <v>93000</v>
      </c>
      <c r="F24" s="134">
        <f>F25</f>
        <v>92601.64</v>
      </c>
      <c r="G24" s="128">
        <f t="shared" si="1"/>
        <v>42.824326209776196</v>
      </c>
      <c r="H24" s="128">
        <f>F24/E24*100</f>
        <v>99.571655913978503</v>
      </c>
    </row>
    <row r="25" spans="1:8" s="38" customFormat="1" ht="27" customHeight="1" x14ac:dyDescent="0.2">
      <c r="A25" s="104"/>
      <c r="B25" s="104">
        <v>5181</v>
      </c>
      <c r="C25" s="216" t="s">
        <v>253</v>
      </c>
      <c r="D25" s="135">
        <v>216236.07</v>
      </c>
      <c r="E25" s="274">
        <v>93000</v>
      </c>
      <c r="F25" s="135">
        <v>92601.64</v>
      </c>
      <c r="G25" s="122">
        <f t="shared" si="1"/>
        <v>42.824326209776196</v>
      </c>
      <c r="H25" s="122">
        <f t="shared" ref="H25" si="12">F25/E25*100</f>
        <v>99.571655913978503</v>
      </c>
    </row>
    <row r="26" spans="1:8" s="3" customFormat="1" x14ac:dyDescent="0.2">
      <c r="A26" s="102">
        <v>54</v>
      </c>
      <c r="B26" s="102"/>
      <c r="C26" s="191" t="s">
        <v>217</v>
      </c>
      <c r="D26" s="75">
        <f t="shared" ref="D26:F27" si="13">D27</f>
        <v>0</v>
      </c>
      <c r="E26" s="75">
        <f t="shared" si="13"/>
        <v>345437372.69999999</v>
      </c>
      <c r="F26" s="75">
        <f t="shared" si="13"/>
        <v>316991680.41000003</v>
      </c>
      <c r="G26" s="128" t="s">
        <v>167</v>
      </c>
      <c r="H26" s="128">
        <f t="shared" ref="H26:H28" si="14">F26/E26*100</f>
        <v>91.765311301535391</v>
      </c>
    </row>
    <row r="27" spans="1:8" s="3" customFormat="1" ht="25.5" x14ac:dyDescent="0.2">
      <c r="A27" s="102">
        <v>544</v>
      </c>
      <c r="B27" s="102"/>
      <c r="C27" s="191" t="s">
        <v>216</v>
      </c>
      <c r="D27" s="75">
        <f t="shared" si="13"/>
        <v>0</v>
      </c>
      <c r="E27" s="75">
        <f t="shared" si="13"/>
        <v>345437372.69999999</v>
      </c>
      <c r="F27" s="75">
        <f t="shared" si="13"/>
        <v>316991680.41000003</v>
      </c>
      <c r="G27" s="128" t="s">
        <v>167</v>
      </c>
      <c r="H27" s="128">
        <f t="shared" si="14"/>
        <v>91.765311301535391</v>
      </c>
    </row>
    <row r="28" spans="1:8" s="3" customFormat="1" ht="27" customHeight="1" x14ac:dyDescent="0.2">
      <c r="A28" s="106"/>
      <c r="B28" s="106">
        <v>5443</v>
      </c>
      <c r="C28" s="236" t="s">
        <v>218</v>
      </c>
      <c r="D28" s="135">
        <v>0</v>
      </c>
      <c r="E28" s="274">
        <v>345437372.69999999</v>
      </c>
      <c r="F28" s="135">
        <v>316991680.41000003</v>
      </c>
      <c r="G28" s="122" t="s">
        <v>167</v>
      </c>
      <c r="H28" s="122">
        <f t="shared" si="14"/>
        <v>91.765311301535391</v>
      </c>
    </row>
    <row r="29" spans="1:8" s="3" customFormat="1" x14ac:dyDescent="0.2">
      <c r="A29" s="106"/>
      <c r="B29" s="106"/>
      <c r="D29" s="4"/>
      <c r="F29" s="256"/>
    </row>
    <row r="30" spans="1:8" s="3" customFormat="1" x14ac:dyDescent="0.2">
      <c r="A30" s="106"/>
      <c r="B30" s="106"/>
      <c r="D30" s="4"/>
      <c r="F30" s="256"/>
    </row>
    <row r="31" spans="1:8" s="3" customFormat="1" x14ac:dyDescent="0.2">
      <c r="A31" s="106"/>
      <c r="B31" s="106"/>
      <c r="D31" s="4"/>
      <c r="F31" s="256"/>
    </row>
    <row r="32" spans="1:8" s="3" customFormat="1" x14ac:dyDescent="0.2">
      <c r="A32" s="106"/>
      <c r="B32" s="106"/>
      <c r="D32" s="4"/>
      <c r="F32" s="256"/>
    </row>
    <row r="33" spans="1:6" s="3" customFormat="1" x14ac:dyDescent="0.2">
      <c r="A33" s="106"/>
      <c r="B33" s="106"/>
      <c r="D33" s="4"/>
      <c r="F33" s="256"/>
    </row>
    <row r="34" spans="1:6" s="3" customFormat="1" x14ac:dyDescent="0.2">
      <c r="A34" s="106"/>
      <c r="B34" s="106"/>
      <c r="D34" s="4"/>
      <c r="F34" s="256"/>
    </row>
    <row r="35" spans="1:6" s="3" customFormat="1" x14ac:dyDescent="0.2">
      <c r="A35" s="106"/>
      <c r="B35" s="106"/>
      <c r="D35" s="4"/>
      <c r="F35" s="256"/>
    </row>
    <row r="36" spans="1:6" s="3" customFormat="1" x14ac:dyDescent="0.2">
      <c r="A36" s="106"/>
      <c r="B36" s="106"/>
      <c r="D36" s="4"/>
      <c r="F36" s="256"/>
    </row>
    <row r="37" spans="1:6" s="3" customFormat="1" x14ac:dyDescent="0.2">
      <c r="A37" s="106"/>
      <c r="B37" s="106"/>
      <c r="D37" s="4"/>
      <c r="F37" s="256"/>
    </row>
    <row r="38" spans="1:6" s="3" customFormat="1" x14ac:dyDescent="0.2">
      <c r="A38" s="106"/>
      <c r="B38" s="106"/>
      <c r="D38" s="4"/>
      <c r="F38" s="256"/>
    </row>
    <row r="39" spans="1:6" s="3" customFormat="1" x14ac:dyDescent="0.2">
      <c r="A39" s="106"/>
      <c r="B39" s="106"/>
      <c r="D39" s="4"/>
      <c r="F39" s="256"/>
    </row>
    <row r="40" spans="1:6" s="3" customFormat="1" x14ac:dyDescent="0.2">
      <c r="A40" s="106"/>
      <c r="B40" s="106"/>
      <c r="D40" s="4"/>
      <c r="F40" s="256"/>
    </row>
    <row r="41" spans="1:6" s="3" customFormat="1" x14ac:dyDescent="0.2">
      <c r="A41" s="106"/>
      <c r="B41" s="106"/>
      <c r="D41" s="4"/>
      <c r="F41" s="256"/>
    </row>
    <row r="42" spans="1:6" s="3" customFormat="1" x14ac:dyDescent="0.2">
      <c r="A42" s="106"/>
      <c r="B42" s="106"/>
      <c r="D42" s="4"/>
      <c r="F42" s="256"/>
    </row>
    <row r="43" spans="1:6" s="3" customFormat="1" x14ac:dyDescent="0.2">
      <c r="A43" s="106"/>
      <c r="B43" s="106"/>
      <c r="D43" s="4"/>
      <c r="F43" s="256"/>
    </row>
    <row r="44" spans="1:6" s="3" customFormat="1" x14ac:dyDescent="0.2">
      <c r="A44" s="106"/>
      <c r="B44" s="106"/>
      <c r="D44" s="4"/>
      <c r="F44" s="256"/>
    </row>
    <row r="45" spans="1:6" s="3" customFormat="1" x14ac:dyDescent="0.2">
      <c r="A45" s="106"/>
      <c r="B45" s="106"/>
      <c r="D45" s="4"/>
      <c r="F45" s="256"/>
    </row>
    <row r="46" spans="1:6" s="3" customFormat="1" x14ac:dyDescent="0.2">
      <c r="A46" s="106"/>
      <c r="B46" s="106"/>
      <c r="D46" s="4"/>
      <c r="F46" s="256"/>
    </row>
    <row r="47" spans="1:6" s="3" customFormat="1" x14ac:dyDescent="0.2">
      <c r="A47" s="106"/>
      <c r="B47" s="106"/>
      <c r="D47" s="4"/>
      <c r="F47" s="256"/>
    </row>
    <row r="48" spans="1:6" s="3" customFormat="1" x14ac:dyDescent="0.2">
      <c r="A48" s="106"/>
      <c r="B48" s="106"/>
      <c r="D48" s="4"/>
      <c r="F48" s="256"/>
    </row>
    <row r="49" spans="1:6" s="3" customFormat="1" x14ac:dyDescent="0.2">
      <c r="A49" s="106"/>
      <c r="B49" s="106"/>
      <c r="D49" s="4"/>
      <c r="F49" s="256"/>
    </row>
    <row r="50" spans="1:6" s="3" customFormat="1" x14ac:dyDescent="0.2">
      <c r="A50" s="106"/>
      <c r="B50" s="106"/>
      <c r="D50" s="4"/>
      <c r="F50" s="256"/>
    </row>
    <row r="51" spans="1:6" s="3" customFormat="1" x14ac:dyDescent="0.2">
      <c r="A51" s="106"/>
      <c r="B51" s="106"/>
      <c r="D51" s="4"/>
      <c r="F51" s="256"/>
    </row>
    <row r="52" spans="1:6" s="3" customFormat="1" x14ac:dyDescent="0.2">
      <c r="A52" s="106"/>
      <c r="B52" s="106"/>
      <c r="D52" s="4"/>
      <c r="F52" s="256"/>
    </row>
    <row r="53" spans="1:6" s="3" customFormat="1" x14ac:dyDescent="0.2">
      <c r="A53" s="106"/>
      <c r="B53" s="106"/>
      <c r="D53" s="4"/>
      <c r="F53" s="256"/>
    </row>
    <row r="54" spans="1:6" s="3" customFormat="1" x14ac:dyDescent="0.2">
      <c r="A54" s="106"/>
      <c r="B54" s="106"/>
      <c r="D54" s="4"/>
      <c r="F54" s="256"/>
    </row>
    <row r="55" spans="1:6" s="3" customFormat="1" x14ac:dyDescent="0.2">
      <c r="A55" s="106"/>
      <c r="B55" s="106"/>
      <c r="D55" s="4"/>
      <c r="F55" s="256"/>
    </row>
    <row r="56" spans="1:6" s="3" customFormat="1" x14ac:dyDescent="0.2">
      <c r="A56" s="106"/>
      <c r="B56" s="106"/>
      <c r="D56" s="4"/>
      <c r="F56" s="256"/>
    </row>
    <row r="57" spans="1:6" s="3" customFormat="1" x14ac:dyDescent="0.2">
      <c r="A57" s="106"/>
      <c r="B57" s="106"/>
      <c r="D57" s="4"/>
      <c r="F57" s="256"/>
    </row>
    <row r="58" spans="1:6" s="3" customFormat="1" x14ac:dyDescent="0.2">
      <c r="A58" s="106"/>
      <c r="B58" s="106"/>
      <c r="D58" s="4"/>
      <c r="F58" s="256"/>
    </row>
    <row r="59" spans="1:6" s="3" customFormat="1" x14ac:dyDescent="0.2">
      <c r="A59" s="106"/>
      <c r="B59" s="106"/>
      <c r="D59" s="4"/>
      <c r="F59" s="256"/>
    </row>
    <row r="60" spans="1:6" s="3" customFormat="1" x14ac:dyDescent="0.2">
      <c r="A60" s="106"/>
      <c r="B60" s="106"/>
      <c r="D60" s="4"/>
      <c r="F60" s="256"/>
    </row>
    <row r="61" spans="1:6" s="3" customFormat="1" x14ac:dyDescent="0.2">
      <c r="A61" s="106"/>
      <c r="B61" s="106"/>
      <c r="D61" s="4"/>
      <c r="F61" s="256"/>
    </row>
    <row r="62" spans="1:6" s="3" customFormat="1" x14ac:dyDescent="0.2">
      <c r="A62" s="106"/>
      <c r="B62" s="106"/>
      <c r="D62" s="4"/>
      <c r="F62" s="256"/>
    </row>
    <row r="63" spans="1:6" s="3" customFormat="1" x14ac:dyDescent="0.2">
      <c r="A63" s="106"/>
      <c r="B63" s="106"/>
      <c r="D63" s="4"/>
      <c r="F63" s="256"/>
    </row>
    <row r="64" spans="1:6" s="3" customFormat="1" x14ac:dyDescent="0.2">
      <c r="A64" s="106"/>
      <c r="B64" s="106"/>
      <c r="D64" s="4"/>
      <c r="F64" s="256"/>
    </row>
    <row r="65" spans="1:6" s="3" customFormat="1" x14ac:dyDescent="0.2">
      <c r="A65" s="106"/>
      <c r="B65" s="106"/>
      <c r="D65" s="4"/>
      <c r="F65" s="256"/>
    </row>
    <row r="66" spans="1:6" s="3" customFormat="1" x14ac:dyDescent="0.2">
      <c r="A66" s="106"/>
      <c r="B66" s="106"/>
      <c r="D66" s="4"/>
      <c r="F66" s="256"/>
    </row>
    <row r="67" spans="1:6" s="3" customFormat="1" x14ac:dyDescent="0.2">
      <c r="A67" s="106"/>
      <c r="B67" s="106"/>
      <c r="D67" s="4"/>
      <c r="F67" s="256"/>
    </row>
    <row r="68" spans="1:6" s="3" customFormat="1" x14ac:dyDescent="0.2">
      <c r="A68" s="106"/>
      <c r="B68" s="106"/>
      <c r="D68" s="4"/>
      <c r="F68" s="256"/>
    </row>
    <row r="69" spans="1:6" s="3" customFormat="1" x14ac:dyDescent="0.2">
      <c r="A69" s="106"/>
      <c r="B69" s="106"/>
      <c r="D69" s="4"/>
      <c r="F69" s="256"/>
    </row>
    <row r="70" spans="1:6" s="3" customFormat="1" x14ac:dyDescent="0.2">
      <c r="A70" s="106"/>
      <c r="B70" s="106"/>
      <c r="D70" s="4"/>
      <c r="F70" s="256"/>
    </row>
    <row r="71" spans="1:6" s="3" customFormat="1" x14ac:dyDescent="0.2">
      <c r="A71" s="106"/>
      <c r="B71" s="106"/>
      <c r="D71" s="4"/>
      <c r="F71" s="256"/>
    </row>
    <row r="72" spans="1:6" s="3" customFormat="1" x14ac:dyDescent="0.2">
      <c r="A72" s="106"/>
      <c r="B72" s="106"/>
      <c r="D72" s="4"/>
      <c r="F72" s="256"/>
    </row>
    <row r="73" spans="1:6" s="3" customFormat="1" x14ac:dyDescent="0.2">
      <c r="A73" s="106"/>
      <c r="B73" s="106"/>
      <c r="D73" s="4"/>
      <c r="F73" s="256"/>
    </row>
    <row r="74" spans="1:6" s="3" customFormat="1" x14ac:dyDescent="0.2">
      <c r="A74" s="106"/>
      <c r="B74" s="106"/>
      <c r="D74" s="4"/>
      <c r="F74" s="256"/>
    </row>
    <row r="75" spans="1:6" s="3" customFormat="1" x14ac:dyDescent="0.2">
      <c r="A75" s="106"/>
      <c r="B75" s="106"/>
      <c r="D75" s="4"/>
      <c r="F75" s="256"/>
    </row>
    <row r="76" spans="1:6" s="3" customFormat="1" x14ac:dyDescent="0.2">
      <c r="A76" s="106"/>
      <c r="B76" s="106"/>
      <c r="D76" s="4"/>
      <c r="F76" s="256"/>
    </row>
    <row r="77" spans="1:6" s="3" customFormat="1" x14ac:dyDescent="0.2">
      <c r="A77" s="106"/>
      <c r="B77" s="106"/>
      <c r="D77" s="4"/>
      <c r="F77" s="256"/>
    </row>
    <row r="78" spans="1:6" s="3" customFormat="1" x14ac:dyDescent="0.2">
      <c r="A78" s="106"/>
      <c r="B78" s="106"/>
      <c r="D78" s="4"/>
      <c r="F78" s="256"/>
    </row>
    <row r="79" spans="1:6" s="3" customFormat="1" x14ac:dyDescent="0.2">
      <c r="A79" s="106"/>
      <c r="B79" s="106"/>
      <c r="D79" s="4"/>
      <c r="F79" s="256"/>
    </row>
    <row r="80" spans="1:6" s="3" customFormat="1" x14ac:dyDescent="0.2">
      <c r="A80" s="106"/>
      <c r="B80" s="106"/>
      <c r="D80" s="4"/>
      <c r="F80" s="256"/>
    </row>
    <row r="81" spans="1:6" s="3" customFormat="1" x14ac:dyDescent="0.2">
      <c r="A81" s="106"/>
      <c r="B81" s="106"/>
      <c r="D81" s="4"/>
      <c r="F81" s="256"/>
    </row>
    <row r="82" spans="1:6" s="3" customFormat="1" x14ac:dyDescent="0.2">
      <c r="A82" s="106"/>
      <c r="B82" s="106"/>
      <c r="D82" s="4"/>
      <c r="F82" s="256"/>
    </row>
    <row r="83" spans="1:6" s="3" customFormat="1" x14ac:dyDescent="0.2">
      <c r="A83" s="106"/>
      <c r="B83" s="106"/>
      <c r="D83" s="4"/>
      <c r="F83" s="256"/>
    </row>
    <row r="84" spans="1:6" s="3" customFormat="1" x14ac:dyDescent="0.2">
      <c r="A84" s="106"/>
      <c r="B84" s="106"/>
      <c r="D84" s="4"/>
      <c r="F84" s="256"/>
    </row>
    <row r="85" spans="1:6" s="3" customFormat="1" x14ac:dyDescent="0.2">
      <c r="A85" s="106"/>
      <c r="B85" s="106"/>
      <c r="D85" s="4"/>
      <c r="F85" s="256"/>
    </row>
    <row r="86" spans="1:6" s="3" customFormat="1" x14ac:dyDescent="0.2">
      <c r="A86" s="106"/>
      <c r="B86" s="106"/>
      <c r="D86" s="4"/>
      <c r="F86" s="256"/>
    </row>
    <row r="87" spans="1:6" s="3" customFormat="1" x14ac:dyDescent="0.2">
      <c r="A87" s="106"/>
      <c r="B87" s="106"/>
      <c r="D87" s="4"/>
      <c r="F87" s="256"/>
    </row>
    <row r="88" spans="1:6" s="3" customFormat="1" x14ac:dyDescent="0.2">
      <c r="A88" s="106"/>
      <c r="B88" s="106"/>
      <c r="D88" s="4"/>
      <c r="F88" s="256"/>
    </row>
    <row r="89" spans="1:6" s="3" customFormat="1" x14ac:dyDescent="0.2">
      <c r="A89" s="106"/>
      <c r="B89" s="106"/>
      <c r="D89" s="4"/>
      <c r="F89" s="256"/>
    </row>
    <row r="90" spans="1:6" s="3" customFormat="1" x14ac:dyDescent="0.2">
      <c r="A90" s="106"/>
      <c r="B90" s="106"/>
      <c r="D90" s="4"/>
      <c r="F90" s="256"/>
    </row>
    <row r="91" spans="1:6" s="3" customFormat="1" x14ac:dyDescent="0.2">
      <c r="A91" s="106"/>
      <c r="B91" s="106"/>
      <c r="D91" s="4"/>
      <c r="F91" s="256"/>
    </row>
    <row r="92" spans="1:6" s="3" customFormat="1" x14ac:dyDescent="0.2">
      <c r="A92" s="106"/>
      <c r="B92" s="106"/>
      <c r="D92" s="4"/>
      <c r="F92" s="256"/>
    </row>
    <row r="93" spans="1:6" s="3" customFormat="1" x14ac:dyDescent="0.2">
      <c r="A93" s="106"/>
      <c r="B93" s="106"/>
      <c r="D93" s="4"/>
      <c r="F93" s="256"/>
    </row>
    <row r="94" spans="1:6" s="3" customFormat="1" x14ac:dyDescent="0.2">
      <c r="A94" s="106"/>
      <c r="B94" s="106"/>
      <c r="D94" s="4"/>
      <c r="F94" s="256"/>
    </row>
    <row r="95" spans="1:6" s="3" customFormat="1" x14ac:dyDescent="0.2">
      <c r="A95" s="106"/>
      <c r="B95" s="106"/>
      <c r="D95" s="4"/>
      <c r="F95" s="256"/>
    </row>
    <row r="96" spans="1:6" s="3" customFormat="1" x14ac:dyDescent="0.2">
      <c r="A96" s="106"/>
      <c r="B96" s="106"/>
      <c r="D96" s="4"/>
      <c r="F96" s="256"/>
    </row>
    <row r="97" spans="1:6" s="3" customFormat="1" x14ac:dyDescent="0.2">
      <c r="A97" s="106"/>
      <c r="B97" s="106"/>
      <c r="D97" s="4"/>
      <c r="F97" s="256"/>
    </row>
    <row r="98" spans="1:6" s="3" customFormat="1" x14ac:dyDescent="0.2">
      <c r="A98" s="106"/>
      <c r="B98" s="106"/>
      <c r="D98" s="4"/>
      <c r="F98" s="256"/>
    </row>
    <row r="99" spans="1:6" s="3" customFormat="1" x14ac:dyDescent="0.2">
      <c r="A99" s="106"/>
      <c r="B99" s="106"/>
      <c r="D99" s="4"/>
      <c r="F99" s="256"/>
    </row>
    <row r="100" spans="1:6" s="3" customFormat="1" x14ac:dyDescent="0.2">
      <c r="A100" s="106"/>
      <c r="B100" s="106"/>
      <c r="D100" s="4"/>
      <c r="F100" s="256"/>
    </row>
    <row r="101" spans="1:6" s="3" customFormat="1" x14ac:dyDescent="0.2">
      <c r="A101" s="106"/>
      <c r="B101" s="106"/>
      <c r="D101" s="4"/>
      <c r="F101" s="256"/>
    </row>
    <row r="102" spans="1:6" s="3" customFormat="1" x14ac:dyDescent="0.2">
      <c r="A102" s="106"/>
      <c r="B102" s="106"/>
      <c r="D102" s="4"/>
      <c r="F102" s="256"/>
    </row>
    <row r="103" spans="1:6" s="3" customFormat="1" x14ac:dyDescent="0.2">
      <c r="A103" s="106"/>
      <c r="B103" s="106"/>
      <c r="D103" s="4"/>
      <c r="F103" s="256"/>
    </row>
    <row r="104" spans="1:6" s="3" customFormat="1" x14ac:dyDescent="0.2">
      <c r="A104" s="106"/>
      <c r="B104" s="106"/>
      <c r="D104" s="4"/>
      <c r="F104" s="256"/>
    </row>
    <row r="105" spans="1:6" s="3" customFormat="1" x14ac:dyDescent="0.2">
      <c r="A105" s="106"/>
      <c r="B105" s="106"/>
      <c r="D105" s="4"/>
      <c r="F105" s="256"/>
    </row>
    <row r="106" spans="1:6" s="3" customFormat="1" x14ac:dyDescent="0.2">
      <c r="A106" s="106"/>
      <c r="B106" s="106"/>
      <c r="D106" s="4"/>
      <c r="F106" s="256"/>
    </row>
    <row r="107" spans="1:6" s="3" customFormat="1" x14ac:dyDescent="0.2">
      <c r="A107" s="106"/>
      <c r="B107" s="106"/>
      <c r="D107" s="4"/>
      <c r="F107" s="256"/>
    </row>
    <row r="108" spans="1:6" s="3" customFormat="1" x14ac:dyDescent="0.2">
      <c r="A108" s="106"/>
      <c r="B108" s="106"/>
      <c r="D108" s="4"/>
      <c r="F108" s="256"/>
    </row>
    <row r="109" spans="1:6" s="3" customFormat="1" x14ac:dyDescent="0.2">
      <c r="A109" s="106"/>
      <c r="B109" s="106"/>
      <c r="D109" s="4"/>
      <c r="F109" s="256"/>
    </row>
    <row r="110" spans="1:6" s="3" customFormat="1" x14ac:dyDescent="0.2">
      <c r="A110" s="106"/>
      <c r="B110" s="106"/>
      <c r="D110" s="4"/>
      <c r="F110" s="256"/>
    </row>
    <row r="111" spans="1:6" s="3" customFormat="1" x14ac:dyDescent="0.2">
      <c r="A111" s="106"/>
      <c r="B111" s="106"/>
      <c r="D111" s="4"/>
      <c r="F111" s="256"/>
    </row>
    <row r="112" spans="1:6" s="3" customFormat="1" x14ac:dyDescent="0.2">
      <c r="A112" s="106"/>
      <c r="B112" s="106"/>
      <c r="D112" s="4"/>
      <c r="F112" s="256"/>
    </row>
    <row r="113" spans="1:6" s="3" customFormat="1" x14ac:dyDescent="0.2">
      <c r="A113" s="106"/>
      <c r="B113" s="106"/>
      <c r="D113" s="4"/>
      <c r="F113" s="256"/>
    </row>
    <row r="114" spans="1:6" s="3" customFormat="1" x14ac:dyDescent="0.2">
      <c r="A114" s="106"/>
      <c r="B114" s="106"/>
      <c r="D114" s="4"/>
      <c r="F114" s="256"/>
    </row>
    <row r="115" spans="1:6" s="3" customFormat="1" x14ac:dyDescent="0.2">
      <c r="A115" s="106"/>
      <c r="B115" s="106"/>
      <c r="D115" s="4"/>
      <c r="F115" s="256"/>
    </row>
    <row r="116" spans="1:6" s="3" customFormat="1" x14ac:dyDescent="0.2">
      <c r="A116" s="106"/>
      <c r="B116" s="106"/>
      <c r="D116" s="4"/>
      <c r="F116" s="256"/>
    </row>
    <row r="117" spans="1:6" s="3" customFormat="1" x14ac:dyDescent="0.2">
      <c r="A117" s="106"/>
      <c r="B117" s="106"/>
      <c r="D117" s="4"/>
      <c r="F117" s="256"/>
    </row>
    <row r="118" spans="1:6" s="3" customFormat="1" x14ac:dyDescent="0.2">
      <c r="A118" s="106"/>
      <c r="B118" s="106"/>
      <c r="D118" s="4"/>
      <c r="F118" s="256"/>
    </row>
    <row r="119" spans="1:6" s="3" customFormat="1" x14ac:dyDescent="0.2">
      <c r="A119" s="106"/>
      <c r="B119" s="106"/>
      <c r="D119" s="4"/>
      <c r="F119" s="256"/>
    </row>
    <row r="120" spans="1:6" s="3" customFormat="1" x14ac:dyDescent="0.2">
      <c r="A120" s="106"/>
      <c r="B120" s="106"/>
      <c r="D120" s="4"/>
      <c r="F120" s="256"/>
    </row>
    <row r="121" spans="1:6" s="3" customFormat="1" x14ac:dyDescent="0.2">
      <c r="A121" s="106"/>
      <c r="B121" s="106"/>
      <c r="D121" s="4"/>
      <c r="F121" s="256"/>
    </row>
    <row r="122" spans="1:6" s="3" customFormat="1" x14ac:dyDescent="0.2">
      <c r="A122" s="106"/>
      <c r="B122" s="106"/>
      <c r="D122" s="4"/>
      <c r="F122" s="256"/>
    </row>
    <row r="123" spans="1:6" s="3" customFormat="1" x14ac:dyDescent="0.2">
      <c r="A123" s="106"/>
      <c r="B123" s="106"/>
      <c r="D123" s="4"/>
      <c r="F123" s="256"/>
    </row>
    <row r="124" spans="1:6" s="3" customFormat="1" x14ac:dyDescent="0.2">
      <c r="A124" s="106"/>
      <c r="B124" s="106"/>
      <c r="D124" s="4"/>
      <c r="F124" s="256"/>
    </row>
    <row r="125" spans="1:6" s="3" customFormat="1" x14ac:dyDescent="0.2">
      <c r="A125" s="106"/>
      <c r="B125" s="106"/>
      <c r="D125" s="4"/>
      <c r="F125" s="256"/>
    </row>
    <row r="126" spans="1:6" s="3" customFormat="1" x14ac:dyDescent="0.2">
      <c r="A126" s="106"/>
      <c r="B126" s="106"/>
      <c r="D126" s="4"/>
      <c r="F126" s="256"/>
    </row>
    <row r="127" spans="1:6" s="3" customFormat="1" x14ac:dyDescent="0.2">
      <c r="A127" s="106"/>
      <c r="B127" s="106"/>
      <c r="D127" s="4"/>
      <c r="F127" s="256"/>
    </row>
    <row r="128" spans="1:6" s="3" customFormat="1" x14ac:dyDescent="0.2">
      <c r="A128" s="106"/>
      <c r="B128" s="106"/>
      <c r="D128" s="4"/>
      <c r="F128" s="256"/>
    </row>
    <row r="129" spans="1:6" s="3" customFormat="1" x14ac:dyDescent="0.2">
      <c r="A129" s="106"/>
      <c r="B129" s="106"/>
      <c r="D129" s="4"/>
      <c r="F129" s="256"/>
    </row>
    <row r="130" spans="1:6" s="3" customFormat="1" x14ac:dyDescent="0.2">
      <c r="A130" s="106"/>
      <c r="B130" s="106"/>
      <c r="D130" s="4"/>
      <c r="F130" s="256"/>
    </row>
    <row r="131" spans="1:6" s="3" customFormat="1" x14ac:dyDescent="0.2">
      <c r="A131" s="106"/>
      <c r="B131" s="106"/>
      <c r="D131" s="4"/>
      <c r="F131" s="256"/>
    </row>
    <row r="132" spans="1:6" s="3" customFormat="1" x14ac:dyDescent="0.2">
      <c r="A132" s="106"/>
      <c r="B132" s="106"/>
      <c r="D132" s="4"/>
      <c r="F132" s="256"/>
    </row>
    <row r="133" spans="1:6" s="3" customFormat="1" x14ac:dyDescent="0.2">
      <c r="A133" s="106"/>
      <c r="B133" s="106"/>
      <c r="D133" s="4"/>
      <c r="F133" s="256"/>
    </row>
    <row r="134" spans="1:6" s="3" customFormat="1" x14ac:dyDescent="0.2">
      <c r="A134" s="106"/>
      <c r="B134" s="106"/>
      <c r="D134" s="4"/>
      <c r="F134" s="256"/>
    </row>
    <row r="135" spans="1:6" s="3" customFormat="1" x14ac:dyDescent="0.2">
      <c r="A135" s="106"/>
      <c r="B135" s="106"/>
      <c r="D135" s="4"/>
      <c r="F135" s="256"/>
    </row>
    <row r="136" spans="1:6" s="3" customFormat="1" x14ac:dyDescent="0.2">
      <c r="A136" s="106"/>
      <c r="B136" s="106"/>
      <c r="D136" s="4"/>
      <c r="F136" s="256"/>
    </row>
    <row r="137" spans="1:6" s="3" customFormat="1" x14ac:dyDescent="0.2">
      <c r="A137" s="106"/>
      <c r="B137" s="106"/>
      <c r="D137" s="4"/>
      <c r="F137" s="256"/>
    </row>
    <row r="138" spans="1:6" s="3" customFormat="1" x14ac:dyDescent="0.2">
      <c r="A138" s="106"/>
      <c r="B138" s="106"/>
      <c r="D138" s="4"/>
      <c r="F138" s="256"/>
    </row>
    <row r="139" spans="1:6" s="3" customFormat="1" x14ac:dyDescent="0.2">
      <c r="A139" s="106"/>
      <c r="B139" s="106"/>
      <c r="D139" s="4"/>
      <c r="F139" s="256"/>
    </row>
    <row r="140" spans="1:6" s="3" customFormat="1" x14ac:dyDescent="0.2">
      <c r="A140" s="106"/>
      <c r="B140" s="106"/>
      <c r="D140" s="4"/>
      <c r="F140" s="256"/>
    </row>
    <row r="141" spans="1:6" s="3" customFormat="1" x14ac:dyDescent="0.2">
      <c r="A141" s="106"/>
      <c r="B141" s="106"/>
      <c r="D141" s="4"/>
      <c r="F141" s="256"/>
    </row>
    <row r="142" spans="1:6" s="3" customFormat="1" x14ac:dyDescent="0.2">
      <c r="A142" s="106"/>
      <c r="B142" s="106"/>
      <c r="D142" s="4"/>
      <c r="F142" s="256"/>
    </row>
    <row r="143" spans="1:6" s="3" customFormat="1" x14ac:dyDescent="0.2">
      <c r="A143" s="106"/>
      <c r="B143" s="106"/>
      <c r="D143" s="4"/>
      <c r="F143" s="256"/>
    </row>
    <row r="144" spans="1:6" s="3" customFormat="1" x14ac:dyDescent="0.2">
      <c r="A144" s="106"/>
      <c r="B144" s="106"/>
      <c r="D144" s="4"/>
      <c r="F144" s="256"/>
    </row>
    <row r="145" spans="1:6" s="3" customFormat="1" x14ac:dyDescent="0.2">
      <c r="A145" s="106"/>
      <c r="B145" s="106"/>
      <c r="D145" s="4"/>
      <c r="F145" s="256"/>
    </row>
    <row r="146" spans="1:6" s="3" customFormat="1" x14ac:dyDescent="0.2">
      <c r="A146" s="106"/>
      <c r="B146" s="106"/>
      <c r="D146" s="4"/>
      <c r="F146" s="256"/>
    </row>
    <row r="147" spans="1:6" s="3" customFormat="1" x14ac:dyDescent="0.2">
      <c r="A147" s="106"/>
      <c r="B147" s="106"/>
      <c r="D147" s="4"/>
      <c r="F147" s="256"/>
    </row>
    <row r="148" spans="1:6" s="3" customFormat="1" x14ac:dyDescent="0.2">
      <c r="A148" s="106"/>
      <c r="B148" s="106"/>
      <c r="D148" s="4"/>
      <c r="F148" s="256"/>
    </row>
    <row r="149" spans="1:6" s="3" customFormat="1" x14ac:dyDescent="0.2">
      <c r="A149" s="106"/>
      <c r="B149" s="106"/>
      <c r="D149" s="4"/>
      <c r="F149" s="256"/>
    </row>
    <row r="150" spans="1:6" s="3" customFormat="1" x14ac:dyDescent="0.2">
      <c r="A150" s="106"/>
      <c r="B150" s="106"/>
      <c r="D150" s="4"/>
      <c r="F150" s="256"/>
    </row>
    <row r="151" spans="1:6" s="3" customFormat="1" x14ac:dyDescent="0.2">
      <c r="A151" s="106"/>
      <c r="B151" s="106"/>
      <c r="D151" s="4"/>
      <c r="F151" s="256"/>
    </row>
    <row r="152" spans="1:6" s="3" customFormat="1" x14ac:dyDescent="0.2">
      <c r="A152" s="106"/>
      <c r="B152" s="106"/>
      <c r="D152" s="4"/>
      <c r="F152" s="256"/>
    </row>
    <row r="153" spans="1:6" s="3" customFormat="1" x14ac:dyDescent="0.2">
      <c r="A153" s="106"/>
      <c r="B153" s="106"/>
      <c r="D153" s="4"/>
      <c r="F153" s="256"/>
    </row>
    <row r="154" spans="1:6" s="3" customFormat="1" x14ac:dyDescent="0.2">
      <c r="A154" s="106"/>
      <c r="B154" s="106"/>
      <c r="D154" s="4"/>
      <c r="F154" s="256"/>
    </row>
    <row r="155" spans="1:6" s="3" customFormat="1" x14ac:dyDescent="0.2">
      <c r="A155" s="106"/>
      <c r="B155" s="106"/>
      <c r="D155" s="4"/>
      <c r="F155" s="256"/>
    </row>
    <row r="156" spans="1:6" s="3" customFormat="1" x14ac:dyDescent="0.2">
      <c r="A156" s="106"/>
      <c r="B156" s="106"/>
      <c r="D156" s="4"/>
      <c r="F156" s="256"/>
    </row>
    <row r="157" spans="1:6" s="3" customFormat="1" x14ac:dyDescent="0.2">
      <c r="A157" s="106"/>
      <c r="B157" s="106"/>
      <c r="D157" s="4"/>
      <c r="F157" s="256"/>
    </row>
    <row r="158" spans="1:6" s="3" customFormat="1" x14ac:dyDescent="0.2">
      <c r="A158" s="106"/>
      <c r="B158" s="106"/>
      <c r="D158" s="4"/>
      <c r="F158" s="256"/>
    </row>
    <row r="159" spans="1:6" s="3" customFormat="1" x14ac:dyDescent="0.2">
      <c r="A159" s="106"/>
      <c r="B159" s="106"/>
      <c r="D159" s="4"/>
      <c r="F159" s="256"/>
    </row>
    <row r="160" spans="1:6" s="3" customFormat="1" x14ac:dyDescent="0.2">
      <c r="A160" s="106"/>
      <c r="B160" s="106"/>
      <c r="D160" s="4"/>
      <c r="F160" s="256"/>
    </row>
    <row r="161" spans="1:6" s="3" customFormat="1" x14ac:dyDescent="0.2">
      <c r="A161" s="106"/>
      <c r="B161" s="106"/>
      <c r="D161" s="4"/>
      <c r="F161" s="256"/>
    </row>
    <row r="162" spans="1:6" s="3" customFormat="1" x14ac:dyDescent="0.2">
      <c r="A162" s="106"/>
      <c r="B162" s="106"/>
      <c r="D162" s="4"/>
      <c r="F162" s="256"/>
    </row>
    <row r="163" spans="1:6" s="3" customFormat="1" x14ac:dyDescent="0.2">
      <c r="A163" s="106"/>
      <c r="B163" s="106"/>
      <c r="D163" s="4"/>
      <c r="F163" s="256"/>
    </row>
    <row r="164" spans="1:6" s="3" customFormat="1" x14ac:dyDescent="0.2">
      <c r="A164" s="106"/>
      <c r="B164" s="106"/>
      <c r="D164" s="4"/>
      <c r="F164" s="256"/>
    </row>
    <row r="165" spans="1:6" s="3" customFormat="1" x14ac:dyDescent="0.2">
      <c r="A165" s="106"/>
      <c r="B165" s="106"/>
      <c r="D165" s="4"/>
      <c r="F165" s="256"/>
    </row>
    <row r="166" spans="1:6" s="3" customFormat="1" x14ac:dyDescent="0.2">
      <c r="A166" s="106"/>
      <c r="B166" s="106"/>
      <c r="D166" s="4"/>
      <c r="F166" s="256"/>
    </row>
    <row r="167" spans="1:6" s="3" customFormat="1" x14ac:dyDescent="0.2">
      <c r="A167" s="106"/>
      <c r="B167" s="106"/>
      <c r="D167" s="4"/>
      <c r="F167" s="256"/>
    </row>
    <row r="168" spans="1:6" s="3" customFormat="1" x14ac:dyDescent="0.2">
      <c r="A168" s="106"/>
      <c r="B168" s="106"/>
      <c r="D168" s="4"/>
      <c r="F168" s="256"/>
    </row>
    <row r="169" spans="1:6" s="3" customFormat="1" x14ac:dyDescent="0.2">
      <c r="A169" s="106"/>
      <c r="B169" s="106"/>
      <c r="D169" s="4"/>
      <c r="F169" s="256"/>
    </row>
    <row r="170" spans="1:6" s="3" customFormat="1" x14ac:dyDescent="0.2">
      <c r="A170" s="106"/>
      <c r="B170" s="106"/>
      <c r="D170" s="4"/>
      <c r="F170" s="256"/>
    </row>
    <row r="171" spans="1:6" s="3" customFormat="1" x14ac:dyDescent="0.2">
      <c r="A171" s="106"/>
      <c r="B171" s="106"/>
      <c r="D171" s="4"/>
      <c r="F171" s="256"/>
    </row>
    <row r="172" spans="1:6" s="3" customFormat="1" x14ac:dyDescent="0.2">
      <c r="A172" s="106"/>
      <c r="B172" s="106"/>
      <c r="D172" s="4"/>
      <c r="F172" s="256"/>
    </row>
    <row r="173" spans="1:6" s="3" customFormat="1" x14ac:dyDescent="0.2">
      <c r="A173" s="106"/>
      <c r="B173" s="106"/>
      <c r="D173" s="4"/>
      <c r="F173" s="256"/>
    </row>
    <row r="174" spans="1:6" s="3" customFormat="1" x14ac:dyDescent="0.2">
      <c r="A174" s="106"/>
      <c r="B174" s="106"/>
      <c r="D174" s="4"/>
      <c r="F174" s="256"/>
    </row>
    <row r="175" spans="1:6" s="3" customFormat="1" x14ac:dyDescent="0.2">
      <c r="A175" s="106"/>
      <c r="B175" s="106"/>
      <c r="D175" s="4"/>
      <c r="F175" s="256"/>
    </row>
    <row r="176" spans="1:6" s="3" customFormat="1" x14ac:dyDescent="0.2">
      <c r="A176" s="106"/>
      <c r="B176" s="106"/>
      <c r="D176" s="4"/>
      <c r="F176" s="256"/>
    </row>
    <row r="177" spans="1:6" s="3" customFormat="1" x14ac:dyDescent="0.2">
      <c r="A177" s="106"/>
      <c r="B177" s="106"/>
      <c r="D177" s="4"/>
      <c r="F177" s="256"/>
    </row>
    <row r="178" spans="1:6" s="3" customFormat="1" x14ac:dyDescent="0.2">
      <c r="A178" s="106"/>
      <c r="B178" s="106"/>
      <c r="D178" s="4"/>
      <c r="F178" s="256"/>
    </row>
    <row r="179" spans="1:6" s="3" customFormat="1" x14ac:dyDescent="0.2">
      <c r="A179" s="106"/>
      <c r="B179" s="106"/>
      <c r="D179" s="4"/>
      <c r="F179" s="256"/>
    </row>
    <row r="180" spans="1:6" s="3" customFormat="1" x14ac:dyDescent="0.2">
      <c r="A180" s="106"/>
      <c r="B180" s="106"/>
      <c r="D180" s="4"/>
      <c r="F180" s="256"/>
    </row>
    <row r="181" spans="1:6" s="3" customFormat="1" x14ac:dyDescent="0.2">
      <c r="A181" s="106"/>
      <c r="B181" s="106"/>
      <c r="D181" s="4"/>
      <c r="F181" s="256"/>
    </row>
    <row r="182" spans="1:6" s="3" customFormat="1" x14ac:dyDescent="0.2">
      <c r="A182" s="106"/>
      <c r="B182" s="106"/>
      <c r="D182" s="4"/>
      <c r="F182" s="256"/>
    </row>
    <row r="183" spans="1:6" s="3" customFormat="1" x14ac:dyDescent="0.2">
      <c r="A183" s="106"/>
      <c r="B183" s="106"/>
      <c r="D183" s="4"/>
      <c r="F183" s="256"/>
    </row>
    <row r="184" spans="1:6" s="3" customFormat="1" x14ac:dyDescent="0.2">
      <c r="A184" s="106"/>
      <c r="B184" s="106"/>
      <c r="D184" s="4"/>
      <c r="F184" s="256"/>
    </row>
    <row r="185" spans="1:6" s="3" customFormat="1" x14ac:dyDescent="0.2">
      <c r="A185" s="106"/>
      <c r="B185" s="106"/>
      <c r="D185" s="4"/>
      <c r="F185" s="256"/>
    </row>
    <row r="186" spans="1:6" s="3" customFormat="1" x14ac:dyDescent="0.2">
      <c r="A186" s="106"/>
      <c r="B186" s="106"/>
      <c r="D186" s="4"/>
      <c r="F186" s="256"/>
    </row>
    <row r="187" spans="1:6" s="3" customFormat="1" x14ac:dyDescent="0.2">
      <c r="A187" s="106"/>
      <c r="B187" s="106"/>
      <c r="D187" s="4"/>
      <c r="F187" s="256"/>
    </row>
    <row r="188" spans="1:6" s="3" customFormat="1" x14ac:dyDescent="0.2">
      <c r="A188" s="106"/>
      <c r="B188" s="106"/>
      <c r="D188" s="4"/>
      <c r="F188" s="256"/>
    </row>
    <row r="189" spans="1:6" s="3" customFormat="1" x14ac:dyDescent="0.2">
      <c r="A189" s="106"/>
      <c r="B189" s="106"/>
      <c r="D189" s="4"/>
      <c r="F189" s="256"/>
    </row>
    <row r="190" spans="1:6" s="3" customFormat="1" x14ac:dyDescent="0.2">
      <c r="A190" s="106"/>
      <c r="B190" s="106"/>
      <c r="D190" s="4"/>
      <c r="F190" s="256"/>
    </row>
    <row r="191" spans="1:6" s="3" customFormat="1" x14ac:dyDescent="0.2">
      <c r="A191" s="106"/>
      <c r="B191" s="106"/>
      <c r="D191" s="4"/>
      <c r="F191" s="256"/>
    </row>
    <row r="192" spans="1:6" s="3" customFormat="1" x14ac:dyDescent="0.2">
      <c r="A192" s="106"/>
      <c r="B192" s="106"/>
      <c r="D192" s="4"/>
      <c r="F192" s="256"/>
    </row>
    <row r="193" spans="1:6" s="3" customFormat="1" x14ac:dyDescent="0.2">
      <c r="A193" s="106"/>
      <c r="B193" s="106"/>
      <c r="D193" s="4"/>
      <c r="F193" s="256"/>
    </row>
    <row r="194" spans="1:6" s="3" customFormat="1" x14ac:dyDescent="0.2">
      <c r="A194" s="106"/>
      <c r="B194" s="106"/>
      <c r="D194" s="4"/>
      <c r="F194" s="256"/>
    </row>
    <row r="195" spans="1:6" s="3" customFormat="1" x14ac:dyDescent="0.2">
      <c r="A195" s="106"/>
      <c r="B195" s="106"/>
      <c r="D195" s="4"/>
      <c r="F195" s="256"/>
    </row>
    <row r="196" spans="1:6" s="3" customFormat="1" x14ac:dyDescent="0.2">
      <c r="A196" s="106"/>
      <c r="B196" s="106"/>
      <c r="D196" s="4"/>
      <c r="F196" s="256"/>
    </row>
    <row r="197" spans="1:6" s="3" customFormat="1" x14ac:dyDescent="0.2">
      <c r="A197" s="106"/>
      <c r="B197" s="106"/>
      <c r="D197" s="4"/>
      <c r="F197" s="256"/>
    </row>
    <row r="198" spans="1:6" s="3" customFormat="1" x14ac:dyDescent="0.2">
      <c r="A198" s="106"/>
      <c r="B198" s="106"/>
      <c r="D198" s="4"/>
      <c r="F198" s="256"/>
    </row>
    <row r="199" spans="1:6" s="3" customFormat="1" x14ac:dyDescent="0.2">
      <c r="A199" s="106"/>
      <c r="B199" s="106"/>
      <c r="D199" s="4"/>
      <c r="F199" s="256"/>
    </row>
    <row r="200" spans="1:6" s="3" customFormat="1" x14ac:dyDescent="0.2">
      <c r="A200" s="106"/>
      <c r="B200" s="106"/>
      <c r="D200" s="4"/>
      <c r="F200" s="256"/>
    </row>
    <row r="201" spans="1:6" s="3" customFormat="1" x14ac:dyDescent="0.2">
      <c r="A201" s="106"/>
      <c r="B201" s="106"/>
      <c r="D201" s="4"/>
      <c r="F201" s="256"/>
    </row>
    <row r="202" spans="1:6" s="3" customFormat="1" x14ac:dyDescent="0.2">
      <c r="A202" s="106"/>
      <c r="B202" s="106"/>
      <c r="D202" s="4"/>
      <c r="F202" s="256"/>
    </row>
    <row r="203" spans="1:6" s="3" customFormat="1" x14ac:dyDescent="0.2">
      <c r="A203" s="106"/>
      <c r="B203" s="106"/>
      <c r="D203" s="4"/>
      <c r="F203" s="256"/>
    </row>
    <row r="204" spans="1:6" s="3" customFormat="1" x14ac:dyDescent="0.2">
      <c r="A204" s="106"/>
      <c r="B204" s="106"/>
      <c r="D204" s="4"/>
      <c r="F204" s="256"/>
    </row>
    <row r="205" spans="1:6" s="3" customFormat="1" x14ac:dyDescent="0.2">
      <c r="A205" s="106"/>
      <c r="B205" s="106"/>
      <c r="D205" s="4"/>
      <c r="F205" s="256"/>
    </row>
    <row r="206" spans="1:6" s="3" customFormat="1" x14ac:dyDescent="0.2">
      <c r="A206" s="106"/>
      <c r="B206" s="106"/>
      <c r="D206" s="4"/>
      <c r="F206" s="256"/>
    </row>
    <row r="207" spans="1:6" s="3" customFormat="1" x14ac:dyDescent="0.2">
      <c r="A207" s="106"/>
      <c r="B207" s="106"/>
      <c r="D207" s="4"/>
      <c r="F207" s="256"/>
    </row>
    <row r="208" spans="1:6" s="3" customFormat="1" x14ac:dyDescent="0.2">
      <c r="A208" s="106"/>
      <c r="B208" s="106"/>
      <c r="D208" s="4"/>
      <c r="F208" s="256"/>
    </row>
    <row r="209" spans="1:6" s="3" customFormat="1" x14ac:dyDescent="0.2">
      <c r="A209" s="106"/>
      <c r="B209" s="106"/>
      <c r="D209" s="4"/>
      <c r="F209" s="256"/>
    </row>
    <row r="210" spans="1:6" s="3" customFormat="1" x14ac:dyDescent="0.2">
      <c r="A210" s="106"/>
      <c r="B210" s="106"/>
      <c r="D210" s="4"/>
      <c r="F210" s="256"/>
    </row>
    <row r="211" spans="1:6" s="3" customFormat="1" x14ac:dyDescent="0.2">
      <c r="A211" s="106"/>
      <c r="B211" s="106"/>
      <c r="D211" s="4"/>
      <c r="F211" s="256"/>
    </row>
    <row r="212" spans="1:6" s="3" customFormat="1" x14ac:dyDescent="0.2">
      <c r="A212" s="106"/>
      <c r="B212" s="106"/>
      <c r="D212" s="4"/>
      <c r="F212" s="256"/>
    </row>
    <row r="213" spans="1:6" s="3" customFormat="1" x14ac:dyDescent="0.2">
      <c r="A213" s="106"/>
      <c r="B213" s="106"/>
      <c r="D213" s="4"/>
      <c r="F213" s="256"/>
    </row>
    <row r="214" spans="1:6" s="3" customFormat="1" x14ac:dyDescent="0.2">
      <c r="A214" s="106"/>
      <c r="B214" s="106"/>
      <c r="D214" s="4"/>
      <c r="F214" s="256"/>
    </row>
  </sheetData>
  <mergeCells count="3">
    <mergeCell ref="A1:H1"/>
    <mergeCell ref="A3:C3"/>
    <mergeCell ref="A2:C2"/>
  </mergeCells>
  <printOptions horizontalCentered="1"/>
  <pageMargins left="0.19685039370078741" right="0.19685039370078741" top="0.62992125984251968" bottom="0.62992125984251968" header="0.51181102362204722" footer="0.51181102362204722"/>
  <pageSetup paperSize="9" scale="90" firstPageNumber="48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9"/>
  <sheetViews>
    <sheetView zoomScaleNormal="100" workbookViewId="0">
      <selection activeCell="B14" sqref="B14"/>
    </sheetView>
  </sheetViews>
  <sheetFormatPr defaultColWidth="11.42578125" defaultRowHeight="12.75" x14ac:dyDescent="0.2"/>
  <cols>
    <col min="1" max="1" width="6.5703125" style="62" customWidth="1"/>
    <col min="2" max="2" width="52.28515625" style="36" customWidth="1"/>
    <col min="3" max="3" width="13.28515625" style="177" customWidth="1"/>
    <col min="4" max="4" width="12.7109375" style="177" customWidth="1"/>
    <col min="5" max="5" width="8.140625" style="160" customWidth="1"/>
    <col min="6" max="6" width="11.42578125" style="61"/>
    <col min="7" max="7" width="17.5703125" style="61" bestFit="1" customWidth="1"/>
    <col min="8" max="8" width="15.85546875" style="61" customWidth="1"/>
    <col min="9" max="9" width="15.42578125" style="61" customWidth="1"/>
    <col min="10" max="10" width="21.5703125" style="61" bestFit="1" customWidth="1"/>
    <col min="11" max="11" width="13.42578125" style="61" bestFit="1" customWidth="1"/>
    <col min="12" max="16384" width="11.42578125" style="61"/>
  </cols>
  <sheetData>
    <row r="1" spans="1:10" ht="36" customHeight="1" x14ac:dyDescent="0.2">
      <c r="A1" s="348" t="s">
        <v>70</v>
      </c>
      <c r="B1" s="348"/>
      <c r="C1" s="348"/>
      <c r="D1" s="348"/>
      <c r="E1" s="348"/>
    </row>
    <row r="2" spans="1:10" ht="24.75" customHeight="1" x14ac:dyDescent="0.2">
      <c r="A2" s="349" t="s">
        <v>269</v>
      </c>
      <c r="B2" s="349"/>
      <c r="C2" s="295" t="s">
        <v>261</v>
      </c>
      <c r="D2" s="302" t="s">
        <v>259</v>
      </c>
      <c r="E2" s="296" t="s">
        <v>247</v>
      </c>
      <c r="F2" s="194"/>
    </row>
    <row r="3" spans="1:10" ht="14.25" customHeight="1" x14ac:dyDescent="0.2">
      <c r="A3" s="329">
        <v>1</v>
      </c>
      <c r="B3" s="329"/>
      <c r="C3" s="298">
        <v>2</v>
      </c>
      <c r="D3" s="298">
        <v>3</v>
      </c>
      <c r="E3" s="299" t="s">
        <v>270</v>
      </c>
      <c r="F3" s="194"/>
      <c r="G3" s="68"/>
    </row>
    <row r="4" spans="1:10" ht="16.5" hidden="1" customHeight="1" x14ac:dyDescent="0.2">
      <c r="A4" s="70"/>
      <c r="B4" s="137" t="s">
        <v>171</v>
      </c>
      <c r="C4" s="138">
        <f>'rashodi-opći dio'!E4+'rashodi-opći dio'!E79+'račun financiranja'!E18</f>
        <v>1542902372.7</v>
      </c>
      <c r="D4" s="138">
        <f>'rashodi-opći dio'!F4+'rashodi-opći dio'!F79+'račun financiranja'!F18</f>
        <v>1428547445.2500002</v>
      </c>
      <c r="E4" s="139">
        <f>D4/C4*100</f>
        <v>92.588323832188777</v>
      </c>
      <c r="F4" s="195"/>
      <c r="G4" s="272"/>
      <c r="H4" s="196"/>
      <c r="I4" s="196"/>
      <c r="J4" s="196"/>
    </row>
    <row r="5" spans="1:10" ht="25.9" customHeight="1" x14ac:dyDescent="0.2">
      <c r="A5" s="136" t="s">
        <v>75</v>
      </c>
      <c r="B5" s="140" t="s">
        <v>74</v>
      </c>
      <c r="C5" s="134">
        <f>C6+C130+C299+C439</f>
        <v>1542902373</v>
      </c>
      <c r="D5" s="134">
        <f>D6+D130+D299+D439</f>
        <v>1428547445.25</v>
      </c>
      <c r="E5" s="141">
        <f>D5/C5*100</f>
        <v>92.588323814185998</v>
      </c>
      <c r="G5" s="271"/>
      <c r="H5" s="198"/>
      <c r="I5" s="198"/>
      <c r="J5" s="198"/>
    </row>
    <row r="6" spans="1:10" ht="18.75" customHeight="1" x14ac:dyDescent="0.25">
      <c r="A6" s="133">
        <v>100</v>
      </c>
      <c r="B6" s="82" t="s">
        <v>76</v>
      </c>
      <c r="C6" s="134">
        <f>C8+C65+C112+C121+C79</f>
        <v>454863873</v>
      </c>
      <c r="D6" s="134">
        <f>D8+D65+D112+D121+D79</f>
        <v>396503274.19000006</v>
      </c>
      <c r="E6" s="141">
        <f>D6/C6*100</f>
        <v>87.169656181949634</v>
      </c>
      <c r="F6" s="68"/>
      <c r="G6" s="199"/>
      <c r="H6" s="198"/>
      <c r="I6" s="198"/>
    </row>
    <row r="7" spans="1:10" ht="12.75" customHeight="1" x14ac:dyDescent="0.2">
      <c r="A7" s="40"/>
      <c r="C7" s="134"/>
      <c r="D7" s="134"/>
      <c r="E7" s="141"/>
      <c r="G7" s="68"/>
    </row>
    <row r="8" spans="1:10" ht="12.75" customHeight="1" x14ac:dyDescent="0.2">
      <c r="A8" s="49" t="s">
        <v>63</v>
      </c>
      <c r="B8" s="82" t="s">
        <v>64</v>
      </c>
      <c r="C8" s="134">
        <f>C9+C60</f>
        <v>67379000</v>
      </c>
      <c r="D8" s="134">
        <f>D9+D60</f>
        <v>55031372.100000009</v>
      </c>
      <c r="E8" s="141">
        <f t="shared" ref="E8:E41" si="0">D8/C8*100</f>
        <v>81.674367532910864</v>
      </c>
      <c r="G8" s="68"/>
    </row>
    <row r="9" spans="1:10" hidden="1" x14ac:dyDescent="0.2">
      <c r="A9" s="49">
        <v>3</v>
      </c>
      <c r="B9" s="142" t="s">
        <v>37</v>
      </c>
      <c r="C9" s="134">
        <f>C10+C21+C50+C55</f>
        <v>67286000</v>
      </c>
      <c r="D9" s="134">
        <f>D10+D21+D50+D55</f>
        <v>54938770.460000008</v>
      </c>
      <c r="E9" s="141">
        <f t="shared" si="0"/>
        <v>81.649630621526043</v>
      </c>
      <c r="G9" s="198"/>
    </row>
    <row r="10" spans="1:10" ht="12.75" customHeight="1" x14ac:dyDescent="0.2">
      <c r="A10" s="63">
        <v>31</v>
      </c>
      <c r="B10" s="143" t="s">
        <v>38</v>
      </c>
      <c r="C10" s="134">
        <f t="shared" ref="C10" si="1">C11+C15+C17</f>
        <v>44161000</v>
      </c>
      <c r="D10" s="134">
        <f>D11+D15+D17</f>
        <v>38221974.030000001</v>
      </c>
      <c r="E10" s="141">
        <f t="shared" si="0"/>
        <v>86.551423269400601</v>
      </c>
      <c r="G10" s="198"/>
    </row>
    <row r="11" spans="1:10" ht="12.75" customHeight="1" x14ac:dyDescent="0.2">
      <c r="A11" s="49">
        <v>311</v>
      </c>
      <c r="B11" s="143" t="s">
        <v>111</v>
      </c>
      <c r="C11" s="134">
        <f>C12+C13+C14</f>
        <v>35535000</v>
      </c>
      <c r="D11" s="134">
        <f>D12+D13+D14</f>
        <v>30700705.859999999</v>
      </c>
      <c r="E11" s="141">
        <f t="shared" si="0"/>
        <v>86.395682735331363</v>
      </c>
    </row>
    <row r="12" spans="1:10" ht="12.75" customHeight="1" x14ac:dyDescent="0.2">
      <c r="A12" s="47">
        <v>3111</v>
      </c>
      <c r="B12" s="144" t="s">
        <v>39</v>
      </c>
      <c r="C12" s="274">
        <v>35200000</v>
      </c>
      <c r="D12" s="135">
        <v>30460940.949999999</v>
      </c>
      <c r="E12" s="301">
        <f t="shared" si="0"/>
        <v>86.536764062499998</v>
      </c>
      <c r="G12" s="68"/>
      <c r="H12" s="68"/>
    </row>
    <row r="13" spans="1:10" ht="12.75" customHeight="1" x14ac:dyDescent="0.2">
      <c r="A13" s="47">
        <v>3112</v>
      </c>
      <c r="B13" s="144" t="s">
        <v>186</v>
      </c>
      <c r="C13" s="274">
        <v>235000</v>
      </c>
      <c r="D13" s="135">
        <v>177775.65</v>
      </c>
      <c r="E13" s="301">
        <f t="shared" si="0"/>
        <v>75.649212765957444</v>
      </c>
    </row>
    <row r="14" spans="1:10" ht="12.75" customHeight="1" x14ac:dyDescent="0.2">
      <c r="A14" s="47">
        <v>3113</v>
      </c>
      <c r="B14" s="144" t="s">
        <v>40</v>
      </c>
      <c r="C14" s="274">
        <v>100000</v>
      </c>
      <c r="D14" s="135">
        <v>61989.26</v>
      </c>
      <c r="E14" s="301">
        <f t="shared" si="0"/>
        <v>61.989260000000002</v>
      </c>
    </row>
    <row r="15" spans="1:10" s="64" customFormat="1" ht="12.75" customHeight="1" x14ac:dyDescent="0.2">
      <c r="A15" s="49">
        <v>312</v>
      </c>
      <c r="B15" s="146" t="s">
        <v>41</v>
      </c>
      <c r="C15" s="134">
        <f t="shared" ref="C15" si="2">C16</f>
        <v>2500000</v>
      </c>
      <c r="D15" s="134">
        <f>D16</f>
        <v>2258749.0699999998</v>
      </c>
      <c r="E15" s="141">
        <f t="shared" si="0"/>
        <v>90.3499628</v>
      </c>
    </row>
    <row r="16" spans="1:10" ht="12.75" customHeight="1" x14ac:dyDescent="0.2">
      <c r="A16" s="47">
        <v>3121</v>
      </c>
      <c r="B16" s="144" t="s">
        <v>41</v>
      </c>
      <c r="C16" s="274">
        <v>2500000</v>
      </c>
      <c r="D16" s="135">
        <v>2258749.0699999998</v>
      </c>
      <c r="E16" s="301">
        <f t="shared" si="0"/>
        <v>90.3499628</v>
      </c>
    </row>
    <row r="17" spans="1:9" s="64" customFormat="1" ht="12.75" customHeight="1" x14ac:dyDescent="0.2">
      <c r="A17" s="49">
        <v>313</v>
      </c>
      <c r="B17" s="146" t="s">
        <v>42</v>
      </c>
      <c r="C17" s="134">
        <f>C19+C20+C18</f>
        <v>6126000</v>
      </c>
      <c r="D17" s="134">
        <f>D19+D20+D18</f>
        <v>5262519.1000000006</v>
      </c>
      <c r="E17" s="141">
        <f>D17/C17*100</f>
        <v>85.904653934051595</v>
      </c>
    </row>
    <row r="18" spans="1:9" s="64" customFormat="1" ht="12.75" customHeight="1" x14ac:dyDescent="0.2">
      <c r="A18" s="47">
        <v>3131</v>
      </c>
      <c r="B18" s="144" t="s">
        <v>250</v>
      </c>
      <c r="C18" s="274">
        <v>10000</v>
      </c>
      <c r="D18" s="135">
        <v>9802.65</v>
      </c>
      <c r="E18" s="301">
        <f>D18/C18*100</f>
        <v>98.026499999999999</v>
      </c>
    </row>
    <row r="19" spans="1:9" ht="12.75" customHeight="1" x14ac:dyDescent="0.2">
      <c r="A19" s="47">
        <v>3132</v>
      </c>
      <c r="B19" s="144" t="s">
        <v>199</v>
      </c>
      <c r="C19" s="274">
        <v>5480000</v>
      </c>
      <c r="D19" s="135">
        <v>4733609.88</v>
      </c>
      <c r="E19" s="301">
        <f t="shared" si="0"/>
        <v>86.379742335766423</v>
      </c>
    </row>
    <row r="20" spans="1:9" ht="12.75" customHeight="1" x14ac:dyDescent="0.2">
      <c r="A20" s="47">
        <v>3133</v>
      </c>
      <c r="B20" s="144" t="s">
        <v>112</v>
      </c>
      <c r="C20" s="274">
        <v>636000</v>
      </c>
      <c r="D20" s="135">
        <v>519106.57</v>
      </c>
      <c r="E20" s="301">
        <f t="shared" si="0"/>
        <v>81.620529874213844</v>
      </c>
      <c r="H20" s="198"/>
    </row>
    <row r="21" spans="1:9" ht="12.75" customHeight="1" x14ac:dyDescent="0.2">
      <c r="A21" s="49">
        <v>32</v>
      </c>
      <c r="B21" s="147" t="s">
        <v>3</v>
      </c>
      <c r="C21" s="134">
        <f>C22+C27+C33+C43</f>
        <v>22007000</v>
      </c>
      <c r="D21" s="134">
        <f>D22+D27+D33+D43</f>
        <v>16141052.480000002</v>
      </c>
      <c r="E21" s="141">
        <f t="shared" si="0"/>
        <v>73.345083291679941</v>
      </c>
      <c r="I21" s="198"/>
    </row>
    <row r="22" spans="1:9" ht="12.75" customHeight="1" x14ac:dyDescent="0.2">
      <c r="A22" s="49">
        <v>321</v>
      </c>
      <c r="B22" s="147" t="s">
        <v>7</v>
      </c>
      <c r="C22" s="134">
        <f>C23+C24+C25+C26</f>
        <v>2222000</v>
      </c>
      <c r="D22" s="134">
        <f>D23+D24+D25+D26</f>
        <v>1838956.57</v>
      </c>
      <c r="E22" s="141">
        <f t="shared" si="0"/>
        <v>82.761321782178214</v>
      </c>
    </row>
    <row r="23" spans="1:9" ht="12.75" customHeight="1" x14ac:dyDescent="0.2">
      <c r="A23" s="47">
        <v>3211</v>
      </c>
      <c r="B23" s="125" t="s">
        <v>43</v>
      </c>
      <c r="C23" s="274">
        <v>600000</v>
      </c>
      <c r="D23" s="135">
        <v>460896.44</v>
      </c>
      <c r="E23" s="301">
        <f t="shared" si="0"/>
        <v>76.816073333333335</v>
      </c>
    </row>
    <row r="24" spans="1:9" ht="12.75" customHeight="1" x14ac:dyDescent="0.2">
      <c r="A24" s="47">
        <v>3212</v>
      </c>
      <c r="B24" s="125" t="s">
        <v>44</v>
      </c>
      <c r="C24" s="274">
        <v>1370000</v>
      </c>
      <c r="D24" s="135">
        <v>1223081.82</v>
      </c>
      <c r="E24" s="301">
        <f t="shared" si="0"/>
        <v>89.276045255474457</v>
      </c>
    </row>
    <row r="25" spans="1:9" ht="12.75" customHeight="1" x14ac:dyDescent="0.2">
      <c r="A25" s="50" t="s">
        <v>5</v>
      </c>
      <c r="B25" s="148" t="s">
        <v>6</v>
      </c>
      <c r="C25" s="274">
        <v>250000</v>
      </c>
      <c r="D25" s="135">
        <v>153118.31</v>
      </c>
      <c r="E25" s="301">
        <f t="shared" si="0"/>
        <v>61.247324000000006</v>
      </c>
    </row>
    <row r="26" spans="1:9" ht="12.75" customHeight="1" x14ac:dyDescent="0.2">
      <c r="A26" s="50">
        <v>3214</v>
      </c>
      <c r="B26" s="214" t="s">
        <v>251</v>
      </c>
      <c r="C26" s="274">
        <v>2000</v>
      </c>
      <c r="D26" s="135">
        <v>1860</v>
      </c>
      <c r="E26" s="301">
        <f t="shared" si="0"/>
        <v>93</v>
      </c>
    </row>
    <row r="27" spans="1:9" ht="12.75" customHeight="1" x14ac:dyDescent="0.2">
      <c r="A27" s="51">
        <v>322</v>
      </c>
      <c r="B27" s="142" t="s">
        <v>45</v>
      </c>
      <c r="C27" s="134">
        <f t="shared" ref="C27" si="3">C28+C29+C30+C31+C32</f>
        <v>1257600</v>
      </c>
      <c r="D27" s="134">
        <f>D28+D29+D30+D31+D32</f>
        <v>929885.80999999994</v>
      </c>
      <c r="E27" s="141">
        <f t="shared" si="0"/>
        <v>73.941301685750631</v>
      </c>
    </row>
    <row r="28" spans="1:9" ht="12.75" customHeight="1" x14ac:dyDescent="0.2">
      <c r="A28" s="50">
        <v>3221</v>
      </c>
      <c r="B28" s="144" t="s">
        <v>46</v>
      </c>
      <c r="C28" s="274">
        <v>800000</v>
      </c>
      <c r="D28" s="135">
        <v>668557.25</v>
      </c>
      <c r="E28" s="301">
        <f t="shared" si="0"/>
        <v>83.569656250000008</v>
      </c>
    </row>
    <row r="29" spans="1:9" ht="12.75" customHeight="1" x14ac:dyDescent="0.2">
      <c r="A29" s="50">
        <v>3223</v>
      </c>
      <c r="B29" s="144" t="s">
        <v>47</v>
      </c>
      <c r="C29" s="274">
        <v>347600</v>
      </c>
      <c r="D29" s="135">
        <v>180358.51</v>
      </c>
      <c r="E29" s="301">
        <f t="shared" si="0"/>
        <v>51.886798043728419</v>
      </c>
    </row>
    <row r="30" spans="1:9" ht="12.75" customHeight="1" x14ac:dyDescent="0.2">
      <c r="A30" s="50">
        <v>3224</v>
      </c>
      <c r="B30" s="149" t="s">
        <v>8</v>
      </c>
      <c r="C30" s="274">
        <v>5000</v>
      </c>
      <c r="D30" s="135">
        <v>549.95000000000005</v>
      </c>
      <c r="E30" s="301">
        <f t="shared" si="0"/>
        <v>10.999000000000001</v>
      </c>
    </row>
    <row r="31" spans="1:9" ht="12.75" customHeight="1" x14ac:dyDescent="0.2">
      <c r="A31" s="50" t="s">
        <v>9</v>
      </c>
      <c r="B31" s="149" t="s">
        <v>10</v>
      </c>
      <c r="C31" s="274">
        <v>70000</v>
      </c>
      <c r="D31" s="135">
        <v>49847.6</v>
      </c>
      <c r="E31" s="301">
        <f t="shared" si="0"/>
        <v>71.210857142857137</v>
      </c>
    </row>
    <row r="32" spans="1:9" ht="12.75" customHeight="1" x14ac:dyDescent="0.2">
      <c r="A32" s="50">
        <v>3227</v>
      </c>
      <c r="B32" s="150" t="s">
        <v>113</v>
      </c>
      <c r="C32" s="274">
        <v>35000</v>
      </c>
      <c r="D32" s="135">
        <v>30572.5</v>
      </c>
      <c r="E32" s="301">
        <f t="shared" si="0"/>
        <v>87.350000000000009</v>
      </c>
    </row>
    <row r="33" spans="1:5" ht="12.75" customHeight="1" x14ac:dyDescent="0.2">
      <c r="A33" s="51">
        <v>323</v>
      </c>
      <c r="B33" s="142" t="s">
        <v>11</v>
      </c>
      <c r="C33" s="134">
        <f t="shared" ref="C33:D33" si="4">SUM(C34:C42)</f>
        <v>17999500</v>
      </c>
      <c r="D33" s="134">
        <f t="shared" si="4"/>
        <v>12932900.200000003</v>
      </c>
      <c r="E33" s="141">
        <f t="shared" si="0"/>
        <v>71.851441428928595</v>
      </c>
    </row>
    <row r="34" spans="1:5" ht="12.75" customHeight="1" x14ac:dyDescent="0.2">
      <c r="A34" s="47">
        <v>3231</v>
      </c>
      <c r="B34" s="144" t="s">
        <v>48</v>
      </c>
      <c r="C34" s="274">
        <v>1800000</v>
      </c>
      <c r="D34" s="130">
        <v>1486876.53</v>
      </c>
      <c r="E34" s="303">
        <f t="shared" si="0"/>
        <v>82.60425166666667</v>
      </c>
    </row>
    <row r="35" spans="1:5" ht="12.75" customHeight="1" x14ac:dyDescent="0.2">
      <c r="A35" s="47">
        <v>3232</v>
      </c>
      <c r="B35" s="149" t="s">
        <v>12</v>
      </c>
      <c r="C35" s="274">
        <v>2800000</v>
      </c>
      <c r="D35" s="130">
        <v>2647645.4300000002</v>
      </c>
      <c r="E35" s="303">
        <f t="shared" si="0"/>
        <v>94.55876535714286</v>
      </c>
    </row>
    <row r="36" spans="1:5" ht="12.75" customHeight="1" x14ac:dyDescent="0.2">
      <c r="A36" s="47">
        <v>3233</v>
      </c>
      <c r="B36" s="125" t="s">
        <v>49</v>
      </c>
      <c r="C36" s="274">
        <v>1500000</v>
      </c>
      <c r="D36" s="130">
        <v>791062.08</v>
      </c>
      <c r="E36" s="303">
        <f t="shared" si="0"/>
        <v>52.737471999999997</v>
      </c>
    </row>
    <row r="37" spans="1:5" ht="12.75" customHeight="1" x14ac:dyDescent="0.2">
      <c r="A37" s="47">
        <v>3234</v>
      </c>
      <c r="B37" s="125" t="s">
        <v>50</v>
      </c>
      <c r="C37" s="274">
        <v>255000</v>
      </c>
      <c r="D37" s="130">
        <v>222871.71</v>
      </c>
      <c r="E37" s="303">
        <f t="shared" si="0"/>
        <v>87.4006705882353</v>
      </c>
    </row>
    <row r="38" spans="1:5" ht="12.75" customHeight="1" x14ac:dyDescent="0.2">
      <c r="A38" s="47">
        <v>3235</v>
      </c>
      <c r="B38" s="125" t="s">
        <v>51</v>
      </c>
      <c r="C38" s="274">
        <v>8700000</v>
      </c>
      <c r="D38" s="130">
        <v>6176111.4400000004</v>
      </c>
      <c r="E38" s="303">
        <f t="shared" si="0"/>
        <v>70.989786666666674</v>
      </c>
    </row>
    <row r="39" spans="1:5" ht="12.75" customHeight="1" x14ac:dyDescent="0.2">
      <c r="A39" s="47">
        <v>3236</v>
      </c>
      <c r="B39" s="125" t="s">
        <v>52</v>
      </c>
      <c r="C39" s="274">
        <v>650000</v>
      </c>
      <c r="D39" s="130">
        <v>1255</v>
      </c>
      <c r="E39" s="303">
        <f t="shared" si="0"/>
        <v>0.19307692307692306</v>
      </c>
    </row>
    <row r="40" spans="1:5" ht="12.75" customHeight="1" x14ac:dyDescent="0.2">
      <c r="A40" s="47">
        <v>3237</v>
      </c>
      <c r="B40" s="149" t="s">
        <v>13</v>
      </c>
      <c r="C40" s="274">
        <v>1000000</v>
      </c>
      <c r="D40" s="130">
        <v>670076.16000000003</v>
      </c>
      <c r="E40" s="303">
        <f t="shared" si="0"/>
        <v>67.007615999999999</v>
      </c>
    </row>
    <row r="41" spans="1:5" ht="12.75" customHeight="1" x14ac:dyDescent="0.2">
      <c r="A41" s="47">
        <v>3238</v>
      </c>
      <c r="B41" s="149" t="s">
        <v>14</v>
      </c>
      <c r="C41" s="274">
        <v>944500</v>
      </c>
      <c r="D41" s="130">
        <v>810656.22</v>
      </c>
      <c r="E41" s="303">
        <f t="shared" si="0"/>
        <v>85.829139227104292</v>
      </c>
    </row>
    <row r="42" spans="1:5" ht="12.75" customHeight="1" x14ac:dyDescent="0.2">
      <c r="A42" s="47">
        <v>3239</v>
      </c>
      <c r="B42" s="149" t="s">
        <v>53</v>
      </c>
      <c r="C42" s="274">
        <v>350000</v>
      </c>
      <c r="D42" s="130">
        <v>126345.63</v>
      </c>
      <c r="E42" s="303">
        <f t="shared" ref="E42:E63" si="5">D42/C42*100</f>
        <v>36.098751428571433</v>
      </c>
    </row>
    <row r="43" spans="1:5" ht="12.75" customHeight="1" x14ac:dyDescent="0.2">
      <c r="A43" s="43">
        <v>329</v>
      </c>
      <c r="B43" s="143" t="s">
        <v>54</v>
      </c>
      <c r="C43" s="134">
        <f>SUM(C44:C49)</f>
        <v>527900</v>
      </c>
      <c r="D43" s="134">
        <f>SUM(D44:D49)</f>
        <v>439309.9</v>
      </c>
      <c r="E43" s="141">
        <f t="shared" si="5"/>
        <v>83.218393635158179</v>
      </c>
    </row>
    <row r="44" spans="1:5" ht="12.75" customHeight="1" x14ac:dyDescent="0.2">
      <c r="A44" s="47">
        <v>3291</v>
      </c>
      <c r="B44" s="150" t="s">
        <v>82</v>
      </c>
      <c r="C44" s="274">
        <v>200000</v>
      </c>
      <c r="D44" s="130">
        <v>152834.79</v>
      </c>
      <c r="E44" s="303">
        <f t="shared" si="5"/>
        <v>76.417394999999999</v>
      </c>
    </row>
    <row r="45" spans="1:5" ht="12.75" customHeight="1" x14ac:dyDescent="0.2">
      <c r="A45" s="47">
        <v>3292</v>
      </c>
      <c r="B45" s="150" t="s">
        <v>210</v>
      </c>
      <c r="C45" s="274">
        <v>100000</v>
      </c>
      <c r="D45" s="130">
        <v>69872.509999999995</v>
      </c>
      <c r="E45" s="303">
        <f t="shared" si="5"/>
        <v>69.872510000000005</v>
      </c>
    </row>
    <row r="46" spans="1:5" ht="12.75" customHeight="1" x14ac:dyDescent="0.2">
      <c r="A46" s="47">
        <v>3293</v>
      </c>
      <c r="B46" s="150" t="s">
        <v>56</v>
      </c>
      <c r="C46" s="274">
        <v>75000</v>
      </c>
      <c r="D46" s="130">
        <v>74151.77</v>
      </c>
      <c r="E46" s="303">
        <f t="shared" si="5"/>
        <v>98.86902666666667</v>
      </c>
    </row>
    <row r="47" spans="1:5" ht="12.75" customHeight="1" x14ac:dyDescent="0.2">
      <c r="A47" s="47">
        <v>3294</v>
      </c>
      <c r="B47" s="150" t="s">
        <v>175</v>
      </c>
      <c r="C47" s="274">
        <v>15000</v>
      </c>
      <c r="D47" s="130">
        <v>6363.25</v>
      </c>
      <c r="E47" s="303">
        <f t="shared" si="5"/>
        <v>42.421666666666667</v>
      </c>
    </row>
    <row r="48" spans="1:5" ht="12.75" customHeight="1" x14ac:dyDescent="0.2">
      <c r="A48" s="47">
        <v>3295</v>
      </c>
      <c r="B48" s="150" t="s">
        <v>114</v>
      </c>
      <c r="C48" s="274">
        <v>106000</v>
      </c>
      <c r="D48" s="130">
        <v>105351.5</v>
      </c>
      <c r="E48" s="303">
        <f t="shared" si="5"/>
        <v>99.388207547169813</v>
      </c>
    </row>
    <row r="49" spans="1:7" ht="12.75" customHeight="1" x14ac:dyDescent="0.2">
      <c r="A49" s="47">
        <v>3299</v>
      </c>
      <c r="B49" s="144" t="s">
        <v>54</v>
      </c>
      <c r="C49" s="274">
        <v>31900</v>
      </c>
      <c r="D49" s="130">
        <v>30736.080000000002</v>
      </c>
      <c r="E49" s="303">
        <f t="shared" si="5"/>
        <v>96.351347962382448</v>
      </c>
    </row>
    <row r="50" spans="1:7" ht="12.75" customHeight="1" x14ac:dyDescent="0.2">
      <c r="A50" s="49">
        <v>34</v>
      </c>
      <c r="B50" s="147" t="s">
        <v>15</v>
      </c>
      <c r="C50" s="134">
        <f>C51</f>
        <v>960000</v>
      </c>
      <c r="D50" s="134">
        <f>D51</f>
        <v>575743.95000000007</v>
      </c>
      <c r="E50" s="141">
        <f t="shared" si="5"/>
        <v>59.973328125000002</v>
      </c>
    </row>
    <row r="51" spans="1:7" ht="12.75" customHeight="1" x14ac:dyDescent="0.2">
      <c r="A51" s="49">
        <v>343</v>
      </c>
      <c r="B51" s="143" t="s">
        <v>61</v>
      </c>
      <c r="C51" s="134">
        <f t="shared" ref="C51" si="6">SUM(C52:C54)</f>
        <v>960000</v>
      </c>
      <c r="D51" s="134">
        <f>SUM(D52:D54)</f>
        <v>575743.95000000007</v>
      </c>
      <c r="E51" s="141">
        <f t="shared" si="5"/>
        <v>59.973328125000002</v>
      </c>
    </row>
    <row r="52" spans="1:7" ht="12.75" customHeight="1" x14ac:dyDescent="0.2">
      <c r="A52" s="40">
        <v>3431</v>
      </c>
      <c r="B52" s="151" t="s">
        <v>62</v>
      </c>
      <c r="C52" s="274">
        <v>943000</v>
      </c>
      <c r="D52" s="130">
        <v>559859.55000000005</v>
      </c>
      <c r="E52" s="303">
        <f t="shared" si="5"/>
        <v>59.370047720042422</v>
      </c>
      <c r="G52" s="198"/>
    </row>
    <row r="53" spans="1:7" ht="12.75" customHeight="1" x14ac:dyDescent="0.2">
      <c r="A53" s="40">
        <v>3432</v>
      </c>
      <c r="B53" s="144" t="s">
        <v>124</v>
      </c>
      <c r="C53" s="274">
        <v>12000</v>
      </c>
      <c r="D53" s="130">
        <v>11974.56</v>
      </c>
      <c r="E53" s="303">
        <f t="shared" si="5"/>
        <v>99.787999999999997</v>
      </c>
    </row>
    <row r="54" spans="1:7" ht="13.5" customHeight="1" x14ac:dyDescent="0.2">
      <c r="A54" s="40">
        <v>3433</v>
      </c>
      <c r="B54" s="151" t="s">
        <v>77</v>
      </c>
      <c r="C54" s="274">
        <v>5000</v>
      </c>
      <c r="D54" s="130">
        <v>3909.84</v>
      </c>
      <c r="E54" s="303">
        <f t="shared" si="5"/>
        <v>78.196799999999996</v>
      </c>
    </row>
    <row r="55" spans="1:7" s="64" customFormat="1" ht="13.5" customHeight="1" x14ac:dyDescent="0.2">
      <c r="A55" s="73">
        <v>37</v>
      </c>
      <c r="B55" s="247" t="s">
        <v>142</v>
      </c>
      <c r="C55" s="248">
        <f t="shared" ref="C55:D55" si="7">C56+C58</f>
        <v>158000</v>
      </c>
      <c r="D55" s="248">
        <f t="shared" si="7"/>
        <v>0</v>
      </c>
      <c r="E55" s="249">
        <f t="shared" si="5"/>
        <v>0</v>
      </c>
    </row>
    <row r="56" spans="1:7" s="64" customFormat="1" ht="12.75" customHeight="1" x14ac:dyDescent="0.2">
      <c r="A56" s="73">
        <v>371</v>
      </c>
      <c r="B56" s="126" t="s">
        <v>193</v>
      </c>
      <c r="C56" s="75">
        <f t="shared" ref="C56:D56" si="8">C57</f>
        <v>8000</v>
      </c>
      <c r="D56" s="75">
        <f t="shared" si="8"/>
        <v>0</v>
      </c>
      <c r="E56" s="128">
        <f t="shared" si="5"/>
        <v>0</v>
      </c>
    </row>
    <row r="57" spans="1:7" s="64" customFormat="1" ht="15.75" customHeight="1" x14ac:dyDescent="0.2">
      <c r="A57" s="74">
        <v>3712</v>
      </c>
      <c r="B57" s="216" t="s">
        <v>192</v>
      </c>
      <c r="C57" s="277">
        <v>8000</v>
      </c>
      <c r="D57" s="230">
        <v>0</v>
      </c>
      <c r="E57" s="304">
        <f t="shared" si="5"/>
        <v>0</v>
      </c>
    </row>
    <row r="58" spans="1:7" s="64" customFormat="1" ht="12.75" customHeight="1" x14ac:dyDescent="0.2">
      <c r="A58" s="43">
        <v>372</v>
      </c>
      <c r="B58" s="146" t="s">
        <v>143</v>
      </c>
      <c r="C58" s="121">
        <f t="shared" ref="C58:D58" si="9">C59</f>
        <v>150000</v>
      </c>
      <c r="D58" s="121">
        <f t="shared" si="9"/>
        <v>0</v>
      </c>
      <c r="E58" s="129">
        <f t="shared" si="5"/>
        <v>0</v>
      </c>
    </row>
    <row r="59" spans="1:7" ht="12.75" customHeight="1" x14ac:dyDescent="0.2">
      <c r="A59" s="40">
        <v>3721</v>
      </c>
      <c r="B59" s="150" t="s">
        <v>144</v>
      </c>
      <c r="C59" s="274">
        <v>150000</v>
      </c>
      <c r="D59" s="130">
        <v>0</v>
      </c>
      <c r="E59" s="303">
        <f t="shared" si="5"/>
        <v>0</v>
      </c>
    </row>
    <row r="60" spans="1:7" ht="12.75" hidden="1" customHeight="1" x14ac:dyDescent="0.2">
      <c r="A60" s="49">
        <v>5</v>
      </c>
      <c r="B60" s="10" t="s">
        <v>28</v>
      </c>
      <c r="C60" s="134">
        <f t="shared" ref="C60:D62" si="10">C61</f>
        <v>93000</v>
      </c>
      <c r="D60" s="134">
        <f t="shared" si="10"/>
        <v>92601.64</v>
      </c>
      <c r="E60" s="141">
        <f t="shared" si="5"/>
        <v>99.571655913978503</v>
      </c>
    </row>
    <row r="61" spans="1:7" ht="12.75" customHeight="1" x14ac:dyDescent="0.2">
      <c r="A61" s="49">
        <v>51</v>
      </c>
      <c r="B61" s="238" t="s">
        <v>236</v>
      </c>
      <c r="C61" s="134">
        <f t="shared" si="10"/>
        <v>93000</v>
      </c>
      <c r="D61" s="134">
        <f t="shared" si="10"/>
        <v>92601.64</v>
      </c>
      <c r="E61" s="141">
        <f t="shared" si="5"/>
        <v>99.571655913978503</v>
      </c>
    </row>
    <row r="62" spans="1:7" ht="12.75" customHeight="1" x14ac:dyDescent="0.2">
      <c r="A62" s="49">
        <v>518</v>
      </c>
      <c r="B62" s="220" t="s">
        <v>252</v>
      </c>
      <c r="C62" s="134">
        <f t="shared" si="10"/>
        <v>93000</v>
      </c>
      <c r="D62" s="134">
        <f t="shared" si="10"/>
        <v>92601.64</v>
      </c>
      <c r="E62" s="141">
        <f t="shared" si="5"/>
        <v>99.571655913978503</v>
      </c>
    </row>
    <row r="63" spans="1:7" ht="12.75" customHeight="1" x14ac:dyDescent="0.2">
      <c r="A63" s="47">
        <v>5181</v>
      </c>
      <c r="B63" s="216" t="s">
        <v>253</v>
      </c>
      <c r="C63" s="274">
        <v>93000</v>
      </c>
      <c r="D63" s="135">
        <v>92601.64</v>
      </c>
      <c r="E63" s="303">
        <f t="shared" si="5"/>
        <v>99.571655913978503</v>
      </c>
    </row>
    <row r="64" spans="1:7" ht="12" customHeight="1" x14ac:dyDescent="0.2">
      <c r="A64" s="40"/>
      <c r="B64" s="150"/>
      <c r="C64" s="130"/>
      <c r="D64" s="130"/>
      <c r="E64" s="131"/>
    </row>
    <row r="65" spans="1:5" ht="12.75" customHeight="1" x14ac:dyDescent="0.2">
      <c r="A65" s="43" t="s">
        <v>223</v>
      </c>
      <c r="B65" s="143" t="s">
        <v>220</v>
      </c>
      <c r="C65" s="134">
        <f>C66+C74</f>
        <v>361337373</v>
      </c>
      <c r="D65" s="134">
        <f>D66+D74</f>
        <v>330606231.27000004</v>
      </c>
      <c r="E65" s="141">
        <f t="shared" ref="E65:E77" si="11">D65/C65*100</f>
        <v>91.495166560033653</v>
      </c>
    </row>
    <row r="66" spans="1:5" ht="12.75" hidden="1" customHeight="1" x14ac:dyDescent="0.2">
      <c r="A66" s="49">
        <v>3</v>
      </c>
      <c r="B66" s="142" t="s">
        <v>37</v>
      </c>
      <c r="C66" s="134">
        <f t="shared" ref="C66" si="12">C67</f>
        <v>15900000</v>
      </c>
      <c r="D66" s="134">
        <f>D67</f>
        <v>13614550.859999999</v>
      </c>
      <c r="E66" s="141">
        <f t="shared" si="11"/>
        <v>85.626106037735852</v>
      </c>
    </row>
    <row r="67" spans="1:5" ht="12.75" customHeight="1" x14ac:dyDescent="0.2">
      <c r="A67" s="49">
        <v>34</v>
      </c>
      <c r="B67" s="147" t="s">
        <v>15</v>
      </c>
      <c r="C67" s="134">
        <f>C68+C71</f>
        <v>15900000</v>
      </c>
      <c r="D67" s="134">
        <f>D68+D71</f>
        <v>13614550.859999999</v>
      </c>
      <c r="E67" s="141">
        <f t="shared" si="11"/>
        <v>85.626106037735852</v>
      </c>
    </row>
    <row r="68" spans="1:5" ht="12.75" customHeight="1" x14ac:dyDescent="0.2">
      <c r="A68" s="49">
        <v>342</v>
      </c>
      <c r="B68" s="147" t="s">
        <v>245</v>
      </c>
      <c r="C68" s="134">
        <f t="shared" ref="C68:D68" si="13">C69+C70</f>
        <v>14100000</v>
      </c>
      <c r="D68" s="134">
        <f t="shared" si="13"/>
        <v>13194550.859999999</v>
      </c>
      <c r="E68" s="141">
        <f t="shared" si="11"/>
        <v>93.578374893617024</v>
      </c>
    </row>
    <row r="69" spans="1:5" ht="12.75" customHeight="1" x14ac:dyDescent="0.2">
      <c r="A69" s="47">
        <v>3422</v>
      </c>
      <c r="B69" s="258" t="s">
        <v>249</v>
      </c>
      <c r="C69" s="274">
        <v>13800000</v>
      </c>
      <c r="D69" s="135">
        <v>12909417.52</v>
      </c>
      <c r="E69" s="301">
        <f t="shared" si="11"/>
        <v>93.54650376811594</v>
      </c>
    </row>
    <row r="70" spans="1:5" ht="25.15" customHeight="1" x14ac:dyDescent="0.2">
      <c r="A70" s="110">
        <v>3423</v>
      </c>
      <c r="B70" s="258" t="s">
        <v>263</v>
      </c>
      <c r="C70" s="274">
        <v>300000</v>
      </c>
      <c r="D70" s="135">
        <v>285133.34000000003</v>
      </c>
      <c r="E70" s="301">
        <f>D70/C70*100</f>
        <v>95.044446666666673</v>
      </c>
    </row>
    <row r="71" spans="1:5" ht="12.75" customHeight="1" x14ac:dyDescent="0.2">
      <c r="A71" s="49">
        <v>343</v>
      </c>
      <c r="B71" s="143" t="s">
        <v>61</v>
      </c>
      <c r="C71" s="134">
        <f>C72+C73</f>
        <v>1800000</v>
      </c>
      <c r="D71" s="134">
        <f>D72+D73</f>
        <v>420000</v>
      </c>
      <c r="E71" s="141">
        <f t="shared" si="11"/>
        <v>23.333333333333332</v>
      </c>
    </row>
    <row r="72" spans="1:5" ht="12.75" customHeight="1" x14ac:dyDescent="0.2">
      <c r="A72" s="40">
        <v>3431</v>
      </c>
      <c r="B72" s="151" t="s">
        <v>62</v>
      </c>
      <c r="C72" s="274">
        <v>1300000</v>
      </c>
      <c r="D72" s="130">
        <v>0</v>
      </c>
      <c r="E72" s="303">
        <f t="shared" si="11"/>
        <v>0</v>
      </c>
    </row>
    <row r="73" spans="1:5" ht="12.75" customHeight="1" x14ac:dyDescent="0.2">
      <c r="A73" s="40">
        <v>3434</v>
      </c>
      <c r="B73" s="216" t="s">
        <v>256</v>
      </c>
      <c r="C73" s="274">
        <v>500000</v>
      </c>
      <c r="D73" s="130">
        <v>420000</v>
      </c>
      <c r="E73" s="303">
        <f t="shared" si="11"/>
        <v>84</v>
      </c>
    </row>
    <row r="74" spans="1:5" ht="12.75" hidden="1" customHeight="1" x14ac:dyDescent="0.2">
      <c r="A74" s="43">
        <v>5</v>
      </c>
      <c r="B74" s="166" t="s">
        <v>28</v>
      </c>
      <c r="C74" s="134">
        <f>C75</f>
        <v>345437373</v>
      </c>
      <c r="D74" s="134">
        <f>D75</f>
        <v>316991680.41000003</v>
      </c>
      <c r="E74" s="141">
        <f t="shared" si="11"/>
        <v>91.765311221840491</v>
      </c>
    </row>
    <row r="75" spans="1:5" ht="12.75" customHeight="1" x14ac:dyDescent="0.2">
      <c r="A75" s="43">
        <v>54</v>
      </c>
      <c r="B75" s="27" t="s">
        <v>217</v>
      </c>
      <c r="C75" s="75">
        <f t="shared" ref="C75:D76" si="14">C76</f>
        <v>345437373</v>
      </c>
      <c r="D75" s="75">
        <f t="shared" si="14"/>
        <v>316991680.41000003</v>
      </c>
      <c r="E75" s="141">
        <f t="shared" si="11"/>
        <v>91.765311221840491</v>
      </c>
    </row>
    <row r="76" spans="1:5" ht="25.5" x14ac:dyDescent="0.2">
      <c r="A76" s="73">
        <v>544</v>
      </c>
      <c r="B76" s="27" t="s">
        <v>216</v>
      </c>
      <c r="C76" s="75">
        <f t="shared" si="14"/>
        <v>345437373</v>
      </c>
      <c r="D76" s="75">
        <f t="shared" si="14"/>
        <v>316991680.41000003</v>
      </c>
      <c r="E76" s="141">
        <f t="shared" si="11"/>
        <v>91.765311221840491</v>
      </c>
    </row>
    <row r="77" spans="1:5" ht="15.75" customHeight="1" x14ac:dyDescent="0.2">
      <c r="A77" s="104">
        <v>5443</v>
      </c>
      <c r="B77" s="236" t="s">
        <v>218</v>
      </c>
      <c r="C77" s="277">
        <v>345437373</v>
      </c>
      <c r="D77" s="289">
        <v>316991680.41000003</v>
      </c>
      <c r="E77" s="305">
        <f t="shared" si="11"/>
        <v>91.765311221840491</v>
      </c>
    </row>
    <row r="78" spans="1:5" ht="12.75" customHeight="1" x14ac:dyDescent="0.2">
      <c r="A78" s="40"/>
      <c r="B78" s="151"/>
      <c r="C78" s="130"/>
      <c r="D78" s="130"/>
      <c r="E78" s="131"/>
    </row>
    <row r="79" spans="1:5" ht="25.5" x14ac:dyDescent="0.2">
      <c r="A79" s="186" t="s">
        <v>202</v>
      </c>
      <c r="B79" s="153" t="s">
        <v>200</v>
      </c>
      <c r="C79" s="134">
        <f>C80+C103</f>
        <v>21810000</v>
      </c>
      <c r="D79" s="134">
        <f>D80+D103</f>
        <v>10146265.780000001</v>
      </c>
      <c r="E79" s="141">
        <f t="shared" ref="E79:E110" si="15">D79/C79*100</f>
        <v>46.52116359468134</v>
      </c>
    </row>
    <row r="80" spans="1:5" hidden="1" x14ac:dyDescent="0.2">
      <c r="A80" s="49">
        <v>3</v>
      </c>
      <c r="B80" s="142" t="s">
        <v>37</v>
      </c>
      <c r="C80" s="134">
        <f>C81+C88+C100</f>
        <v>19110000</v>
      </c>
      <c r="D80" s="134">
        <f>D81+D88+D100</f>
        <v>10146265.780000001</v>
      </c>
      <c r="E80" s="141">
        <f t="shared" si="15"/>
        <v>53.094012454212461</v>
      </c>
    </row>
    <row r="81" spans="1:7" x14ac:dyDescent="0.2">
      <c r="A81" s="63">
        <v>31</v>
      </c>
      <c r="B81" s="143" t="s">
        <v>38</v>
      </c>
      <c r="C81" s="134">
        <f>C82+C85</f>
        <v>12710000</v>
      </c>
      <c r="D81" s="134">
        <f>D82+D85</f>
        <v>8494660.1500000004</v>
      </c>
      <c r="E81" s="141">
        <f t="shared" si="15"/>
        <v>66.834462234461057</v>
      </c>
    </row>
    <row r="82" spans="1:7" x14ac:dyDescent="0.2">
      <c r="A82" s="49">
        <v>311</v>
      </c>
      <c r="B82" s="143" t="s">
        <v>111</v>
      </c>
      <c r="C82" s="134">
        <f>C83+C84</f>
        <v>10800000</v>
      </c>
      <c r="D82" s="134">
        <f>D83+D84</f>
        <v>7247658.1600000001</v>
      </c>
      <c r="E82" s="141">
        <f t="shared" si="15"/>
        <v>67.107945925925932</v>
      </c>
    </row>
    <row r="83" spans="1:7" x14ac:dyDescent="0.2">
      <c r="A83" s="47">
        <v>3111</v>
      </c>
      <c r="B83" s="144" t="s">
        <v>39</v>
      </c>
      <c r="C83" s="274">
        <v>10700000</v>
      </c>
      <c r="D83" s="135">
        <v>7149169.5800000001</v>
      </c>
      <c r="E83" s="301">
        <f t="shared" si="15"/>
        <v>66.814668971962618</v>
      </c>
      <c r="G83" s="68"/>
    </row>
    <row r="84" spans="1:7" x14ac:dyDescent="0.2">
      <c r="A84" s="47">
        <v>3113</v>
      </c>
      <c r="B84" s="144" t="s">
        <v>40</v>
      </c>
      <c r="C84" s="274">
        <v>100000</v>
      </c>
      <c r="D84" s="135">
        <v>98488.58</v>
      </c>
      <c r="E84" s="301">
        <f>D84/C84*100</f>
        <v>98.488579999999999</v>
      </c>
      <c r="G84" s="68"/>
    </row>
    <row r="85" spans="1:7" x14ac:dyDescent="0.2">
      <c r="A85" s="49">
        <v>313</v>
      </c>
      <c r="B85" s="146" t="s">
        <v>42</v>
      </c>
      <c r="C85" s="134">
        <f>C86+C87</f>
        <v>1910000</v>
      </c>
      <c r="D85" s="134">
        <f>D86+D87</f>
        <v>1247001.99</v>
      </c>
      <c r="E85" s="141">
        <f t="shared" si="15"/>
        <v>65.288062303664915</v>
      </c>
    </row>
    <row r="86" spans="1:7" x14ac:dyDescent="0.2">
      <c r="A86" s="47">
        <v>3132</v>
      </c>
      <c r="B86" s="144" t="s">
        <v>199</v>
      </c>
      <c r="C86" s="274">
        <v>1700000</v>
      </c>
      <c r="D86" s="135">
        <v>1123751.82</v>
      </c>
      <c r="E86" s="301">
        <f>D86/C86*100</f>
        <v>66.103048235294125</v>
      </c>
    </row>
    <row r="87" spans="1:7" x14ac:dyDescent="0.2">
      <c r="A87" s="47">
        <v>3133</v>
      </c>
      <c r="B87" s="144" t="s">
        <v>112</v>
      </c>
      <c r="C87" s="274">
        <v>210000</v>
      </c>
      <c r="D87" s="135">
        <v>123250.17</v>
      </c>
      <c r="E87" s="301">
        <f t="shared" si="15"/>
        <v>58.690557142857145</v>
      </c>
    </row>
    <row r="88" spans="1:7" x14ac:dyDescent="0.2">
      <c r="A88" s="49">
        <v>32</v>
      </c>
      <c r="B88" s="147" t="s">
        <v>3</v>
      </c>
      <c r="C88" s="134">
        <f>C89+C93+C95</f>
        <v>6310000</v>
      </c>
      <c r="D88" s="134">
        <f>D89+D93+D95</f>
        <v>1560570.63</v>
      </c>
      <c r="E88" s="141">
        <f t="shared" si="15"/>
        <v>24.731705705229793</v>
      </c>
    </row>
    <row r="89" spans="1:7" x14ac:dyDescent="0.2">
      <c r="A89" s="49">
        <v>321</v>
      </c>
      <c r="B89" s="147" t="s">
        <v>7</v>
      </c>
      <c r="C89" s="134">
        <f>C90+C91+C92</f>
        <v>1210000</v>
      </c>
      <c r="D89" s="134">
        <f>D90+D91+D92</f>
        <v>543866.25</v>
      </c>
      <c r="E89" s="141">
        <f t="shared" si="15"/>
        <v>44.947623966942146</v>
      </c>
    </row>
    <row r="90" spans="1:7" x14ac:dyDescent="0.2">
      <c r="A90" s="47">
        <v>3211</v>
      </c>
      <c r="B90" s="125" t="s">
        <v>43</v>
      </c>
      <c r="C90" s="274">
        <v>500000</v>
      </c>
      <c r="D90" s="135">
        <v>128570.09</v>
      </c>
      <c r="E90" s="301">
        <f t="shared" si="15"/>
        <v>25.714017999999999</v>
      </c>
    </row>
    <row r="91" spans="1:7" x14ac:dyDescent="0.2">
      <c r="A91" s="47">
        <v>3212</v>
      </c>
      <c r="B91" s="125" t="s">
        <v>44</v>
      </c>
      <c r="C91" s="274">
        <v>300000</v>
      </c>
      <c r="D91" s="135">
        <v>243226.7</v>
      </c>
      <c r="E91" s="301">
        <f t="shared" si="15"/>
        <v>81.07556666666666</v>
      </c>
    </row>
    <row r="92" spans="1:7" x14ac:dyDescent="0.2">
      <c r="A92" s="50" t="s">
        <v>5</v>
      </c>
      <c r="B92" s="148" t="s">
        <v>6</v>
      </c>
      <c r="C92" s="274">
        <v>410000</v>
      </c>
      <c r="D92" s="135">
        <v>172069.46</v>
      </c>
      <c r="E92" s="301">
        <f t="shared" si="15"/>
        <v>41.968160975609756</v>
      </c>
    </row>
    <row r="93" spans="1:7" x14ac:dyDescent="0.2">
      <c r="A93" s="51">
        <v>322</v>
      </c>
      <c r="B93" s="142" t="s">
        <v>45</v>
      </c>
      <c r="C93" s="134">
        <f>C94</f>
        <v>100000</v>
      </c>
      <c r="D93" s="134">
        <f>D94</f>
        <v>48980.4</v>
      </c>
      <c r="E93" s="141">
        <f>D93/C93*100</f>
        <v>48.980400000000003</v>
      </c>
    </row>
    <row r="94" spans="1:7" x14ac:dyDescent="0.2">
      <c r="A94" s="50">
        <v>3227</v>
      </c>
      <c r="B94" s="150" t="s">
        <v>113</v>
      </c>
      <c r="C94" s="274">
        <v>100000</v>
      </c>
      <c r="D94" s="135">
        <v>48980.4</v>
      </c>
      <c r="E94" s="301">
        <f>D94/C94*100</f>
        <v>48.980400000000003</v>
      </c>
    </row>
    <row r="95" spans="1:7" x14ac:dyDescent="0.2">
      <c r="A95" s="49">
        <v>323</v>
      </c>
      <c r="B95" s="142" t="s">
        <v>11</v>
      </c>
      <c r="C95" s="134">
        <f>C96+C97+C98+C99</f>
        <v>5000000</v>
      </c>
      <c r="D95" s="134">
        <f>D96+D97+D98+D99</f>
        <v>967723.98</v>
      </c>
      <c r="E95" s="141">
        <f>D95/C95*100</f>
        <v>19.354479599999998</v>
      </c>
    </row>
    <row r="96" spans="1:7" x14ac:dyDescent="0.2">
      <c r="A96" s="47">
        <v>3231</v>
      </c>
      <c r="B96" s="144" t="s">
        <v>48</v>
      </c>
      <c r="C96" s="274">
        <v>1000</v>
      </c>
      <c r="D96" s="135">
        <v>336.8</v>
      </c>
      <c r="E96" s="301">
        <f>D96/C96*100</f>
        <v>33.68</v>
      </c>
    </row>
    <row r="97" spans="1:5" x14ac:dyDescent="0.2">
      <c r="A97" s="47">
        <v>3233</v>
      </c>
      <c r="B97" s="125" t="s">
        <v>49</v>
      </c>
      <c r="C97" s="274">
        <v>1999000</v>
      </c>
      <c r="D97" s="130">
        <v>357656.59</v>
      </c>
      <c r="E97" s="301">
        <f t="shared" si="15"/>
        <v>17.891775387693848</v>
      </c>
    </row>
    <row r="98" spans="1:5" x14ac:dyDescent="0.2">
      <c r="A98" s="47">
        <v>3235</v>
      </c>
      <c r="B98" s="125" t="s">
        <v>51</v>
      </c>
      <c r="C98" s="274">
        <v>500000</v>
      </c>
      <c r="D98" s="130">
        <v>368511.84</v>
      </c>
      <c r="E98" s="301">
        <f t="shared" si="15"/>
        <v>73.702368000000007</v>
      </c>
    </row>
    <row r="99" spans="1:5" x14ac:dyDescent="0.2">
      <c r="A99" s="47">
        <v>3237</v>
      </c>
      <c r="B99" s="38" t="s">
        <v>13</v>
      </c>
      <c r="C99" s="274">
        <v>2500000</v>
      </c>
      <c r="D99" s="135">
        <v>241218.75</v>
      </c>
      <c r="E99" s="301">
        <f>D99/C99*100</f>
        <v>9.6487499999999997</v>
      </c>
    </row>
    <row r="100" spans="1:5" ht="25.5" x14ac:dyDescent="0.2">
      <c r="A100" s="49">
        <v>37</v>
      </c>
      <c r="B100" s="247" t="s">
        <v>142</v>
      </c>
      <c r="C100" s="134">
        <f t="shared" ref="C100:D101" si="16">C101</f>
        <v>90000</v>
      </c>
      <c r="D100" s="134">
        <f t="shared" si="16"/>
        <v>91035</v>
      </c>
      <c r="E100" s="141">
        <f t="shared" ref="E100:E102" si="17">D100/C100*100</f>
        <v>101.15</v>
      </c>
    </row>
    <row r="101" spans="1:5" x14ac:dyDescent="0.2">
      <c r="A101" s="49">
        <v>372</v>
      </c>
      <c r="B101" s="146" t="s">
        <v>143</v>
      </c>
      <c r="C101" s="134">
        <f t="shared" si="16"/>
        <v>90000</v>
      </c>
      <c r="D101" s="134">
        <f t="shared" si="16"/>
        <v>91035</v>
      </c>
      <c r="E101" s="141">
        <f t="shared" si="17"/>
        <v>101.15</v>
      </c>
    </row>
    <row r="102" spans="1:5" x14ac:dyDescent="0.2">
      <c r="A102" s="47">
        <v>3721</v>
      </c>
      <c r="B102" s="150" t="s">
        <v>144</v>
      </c>
      <c r="C102" s="274">
        <v>90000</v>
      </c>
      <c r="D102" s="135">
        <v>91035</v>
      </c>
      <c r="E102" s="303">
        <f t="shared" si="17"/>
        <v>101.15</v>
      </c>
    </row>
    <row r="103" spans="1:5" ht="12.75" hidden="1" customHeight="1" x14ac:dyDescent="0.2">
      <c r="A103" s="49">
        <v>4</v>
      </c>
      <c r="B103" s="142" t="s">
        <v>58</v>
      </c>
      <c r="C103" s="134">
        <f t="shared" ref="C103:D105" si="18">C104</f>
        <v>2700000</v>
      </c>
      <c r="D103" s="134">
        <f t="shared" si="18"/>
        <v>0</v>
      </c>
      <c r="E103" s="141">
        <f t="shared" si="15"/>
        <v>0</v>
      </c>
    </row>
    <row r="104" spans="1:5" ht="12.75" customHeight="1" x14ac:dyDescent="0.2">
      <c r="A104" s="49">
        <v>42</v>
      </c>
      <c r="B104" s="142" t="s">
        <v>20</v>
      </c>
      <c r="C104" s="134">
        <f>C105+C107+C109</f>
        <v>2700000</v>
      </c>
      <c r="D104" s="134">
        <f>D105+D107+D109</f>
        <v>0</v>
      </c>
      <c r="E104" s="141">
        <f t="shared" si="15"/>
        <v>0</v>
      </c>
    </row>
    <row r="105" spans="1:5" ht="12.75" customHeight="1" x14ac:dyDescent="0.2">
      <c r="A105" s="49">
        <v>422</v>
      </c>
      <c r="B105" s="147" t="s">
        <v>24</v>
      </c>
      <c r="C105" s="134">
        <f t="shared" si="18"/>
        <v>500000</v>
      </c>
      <c r="D105" s="134">
        <f t="shared" si="18"/>
        <v>0</v>
      </c>
      <c r="E105" s="141">
        <f t="shared" si="15"/>
        <v>0</v>
      </c>
    </row>
    <row r="106" spans="1:5" ht="12.75" customHeight="1" x14ac:dyDescent="0.2">
      <c r="A106" s="65" t="s">
        <v>21</v>
      </c>
      <c r="B106" s="154" t="s">
        <v>22</v>
      </c>
      <c r="C106" s="274">
        <v>500000</v>
      </c>
      <c r="D106" s="130">
        <v>0</v>
      </c>
      <c r="E106" s="303">
        <f t="shared" si="15"/>
        <v>0</v>
      </c>
    </row>
    <row r="107" spans="1:5" ht="12.75" customHeight="1" x14ac:dyDescent="0.2">
      <c r="A107" s="269">
        <v>423</v>
      </c>
      <c r="B107" s="115" t="s">
        <v>258</v>
      </c>
      <c r="C107" s="134">
        <f>C108</f>
        <v>200000</v>
      </c>
      <c r="D107" s="134">
        <f>D108</f>
        <v>0</v>
      </c>
      <c r="E107" s="141">
        <f t="shared" si="15"/>
        <v>0</v>
      </c>
    </row>
    <row r="108" spans="1:5" ht="12.75" customHeight="1" x14ac:dyDescent="0.2">
      <c r="A108" s="65">
        <v>4231</v>
      </c>
      <c r="B108" s="105" t="s">
        <v>257</v>
      </c>
      <c r="C108" s="274">
        <v>200000</v>
      </c>
      <c r="D108" s="130">
        <v>0</v>
      </c>
      <c r="E108" s="303">
        <f t="shared" si="15"/>
        <v>0</v>
      </c>
    </row>
    <row r="109" spans="1:5" ht="12.75" customHeight="1" x14ac:dyDescent="0.2">
      <c r="A109" s="51">
        <v>426</v>
      </c>
      <c r="B109" s="143" t="s">
        <v>26</v>
      </c>
      <c r="C109" s="134">
        <f>C110</f>
        <v>2000000</v>
      </c>
      <c r="D109" s="134">
        <f>D110</f>
        <v>0</v>
      </c>
      <c r="E109" s="141">
        <f t="shared" si="15"/>
        <v>0</v>
      </c>
    </row>
    <row r="110" spans="1:5" ht="12.75" hidden="1" customHeight="1" x14ac:dyDescent="0.2">
      <c r="A110" s="50">
        <v>4262</v>
      </c>
      <c r="B110" s="150" t="s">
        <v>1</v>
      </c>
      <c r="C110" s="274">
        <v>2000000</v>
      </c>
      <c r="D110" s="130">
        <v>0</v>
      </c>
      <c r="E110" s="131">
        <f t="shared" si="15"/>
        <v>0</v>
      </c>
    </row>
    <row r="111" spans="1:5" ht="9" customHeight="1" x14ac:dyDescent="0.2">
      <c r="A111" s="65"/>
      <c r="B111" s="154"/>
      <c r="C111" s="130"/>
      <c r="D111" s="130"/>
      <c r="E111" s="131"/>
    </row>
    <row r="112" spans="1:5" ht="12.75" customHeight="1" x14ac:dyDescent="0.2">
      <c r="A112" s="49" t="s">
        <v>65</v>
      </c>
      <c r="B112" s="143" t="s">
        <v>66</v>
      </c>
      <c r="C112" s="134">
        <f t="shared" ref="C112:D112" si="19">C113</f>
        <v>1550000</v>
      </c>
      <c r="D112" s="134">
        <f t="shared" si="19"/>
        <v>548408.25</v>
      </c>
      <c r="E112" s="141">
        <f t="shared" ref="E112:E119" si="20">D112/C112*100</f>
        <v>35.381177419354835</v>
      </c>
    </row>
    <row r="113" spans="1:5" ht="12.75" hidden="1" customHeight="1" x14ac:dyDescent="0.2">
      <c r="A113" s="49">
        <v>4</v>
      </c>
      <c r="B113" s="142" t="s">
        <v>58</v>
      </c>
      <c r="C113" s="134">
        <f>C114</f>
        <v>1550000</v>
      </c>
      <c r="D113" s="134">
        <f>D114</f>
        <v>548408.25</v>
      </c>
      <c r="E113" s="141">
        <f t="shared" si="20"/>
        <v>35.381177419354835</v>
      </c>
    </row>
    <row r="114" spans="1:5" ht="12.75" customHeight="1" x14ac:dyDescent="0.2">
      <c r="A114" s="49">
        <v>42</v>
      </c>
      <c r="B114" s="142" t="s">
        <v>20</v>
      </c>
      <c r="C114" s="134">
        <f>C115</f>
        <v>1550000</v>
      </c>
      <c r="D114" s="134">
        <f t="shared" ref="D114" si="21">D115</f>
        <v>548408.25</v>
      </c>
      <c r="E114" s="141">
        <f t="shared" si="20"/>
        <v>35.381177419354835</v>
      </c>
    </row>
    <row r="115" spans="1:5" ht="12.75" customHeight="1" x14ac:dyDescent="0.2">
      <c r="A115" s="49">
        <v>422</v>
      </c>
      <c r="B115" s="147" t="s">
        <v>24</v>
      </c>
      <c r="C115" s="134">
        <f>C116+C117+C119+C118</f>
        <v>1550000</v>
      </c>
      <c r="D115" s="134">
        <f>D116+D117+D119+D118</f>
        <v>548408.25</v>
      </c>
      <c r="E115" s="141">
        <f t="shared" si="20"/>
        <v>35.381177419354835</v>
      </c>
    </row>
    <row r="116" spans="1:5" ht="12.75" customHeight="1" x14ac:dyDescent="0.2">
      <c r="A116" s="65" t="s">
        <v>21</v>
      </c>
      <c r="B116" s="154" t="s">
        <v>22</v>
      </c>
      <c r="C116" s="276">
        <v>1400000</v>
      </c>
      <c r="D116" s="130">
        <v>448092.25</v>
      </c>
      <c r="E116" s="303">
        <f t="shared" si="20"/>
        <v>32.006589285714284</v>
      </c>
    </row>
    <row r="117" spans="1:5" ht="12.75" customHeight="1" x14ac:dyDescent="0.2">
      <c r="A117" s="65">
        <v>4222</v>
      </c>
      <c r="B117" s="261" t="s">
        <v>23</v>
      </c>
      <c r="C117" s="276">
        <v>5000</v>
      </c>
      <c r="D117" s="130">
        <v>4044</v>
      </c>
      <c r="E117" s="303">
        <f t="shared" si="20"/>
        <v>80.88</v>
      </c>
    </row>
    <row r="118" spans="1:5" ht="12.75" customHeight="1" x14ac:dyDescent="0.2">
      <c r="A118" s="65">
        <v>4223</v>
      </c>
      <c r="B118" s="261" t="s">
        <v>255</v>
      </c>
      <c r="C118" s="276">
        <v>3000</v>
      </c>
      <c r="D118" s="130">
        <v>2522.5</v>
      </c>
      <c r="E118" s="303">
        <f>D118/C118*100</f>
        <v>84.083333333333329</v>
      </c>
    </row>
    <row r="119" spans="1:5" ht="12.75" customHeight="1" x14ac:dyDescent="0.2">
      <c r="A119" s="50">
        <v>4227</v>
      </c>
      <c r="B119" s="150" t="s">
        <v>128</v>
      </c>
      <c r="C119" s="276">
        <v>142000</v>
      </c>
      <c r="D119" s="130">
        <v>93749.5</v>
      </c>
      <c r="E119" s="303">
        <f t="shared" si="20"/>
        <v>66.020774647887322</v>
      </c>
    </row>
    <row r="120" spans="1:5" ht="12.75" customHeight="1" x14ac:dyDescent="0.2">
      <c r="A120" s="50"/>
      <c r="B120" s="149"/>
      <c r="C120" s="130"/>
      <c r="D120" s="130"/>
      <c r="E120" s="131"/>
    </row>
    <row r="121" spans="1:5" ht="12.6" customHeight="1" x14ac:dyDescent="0.2">
      <c r="A121" s="49" t="s">
        <v>67</v>
      </c>
      <c r="B121" s="143" t="s">
        <v>68</v>
      </c>
      <c r="C121" s="134">
        <f t="shared" ref="C121" si="22">C122</f>
        <v>2787500</v>
      </c>
      <c r="D121" s="134">
        <f>D122</f>
        <v>170996.79</v>
      </c>
      <c r="E121" s="141">
        <f t="shared" ref="E121:E128" si="23">D121/C121*100</f>
        <v>6.1344139910313906</v>
      </c>
    </row>
    <row r="122" spans="1:5" ht="12.75" hidden="1" customHeight="1" x14ac:dyDescent="0.2">
      <c r="A122" s="49">
        <v>4</v>
      </c>
      <c r="B122" s="142" t="s">
        <v>58</v>
      </c>
      <c r="C122" s="134">
        <f t="shared" ref="C122" si="24">C123+C126</f>
        <v>2787500</v>
      </c>
      <c r="D122" s="134">
        <f>D123+D126</f>
        <v>170996.79</v>
      </c>
      <c r="E122" s="141">
        <f>D122/C122*100</f>
        <v>6.1344139910313906</v>
      </c>
    </row>
    <row r="123" spans="1:5" ht="12.75" customHeight="1" x14ac:dyDescent="0.2">
      <c r="A123" s="49">
        <v>41</v>
      </c>
      <c r="B123" s="71" t="s">
        <v>189</v>
      </c>
      <c r="C123" s="75">
        <f t="shared" ref="C123:C124" si="25">C124</f>
        <v>37500</v>
      </c>
      <c r="D123" s="75">
        <f>D124</f>
        <v>18154.29</v>
      </c>
      <c r="E123" s="128">
        <f t="shared" si="23"/>
        <v>48.411439999999999</v>
      </c>
    </row>
    <row r="124" spans="1:5" ht="12.75" customHeight="1" x14ac:dyDescent="0.2">
      <c r="A124" s="49">
        <v>412</v>
      </c>
      <c r="B124" s="71" t="s">
        <v>190</v>
      </c>
      <c r="C124" s="75">
        <f t="shared" si="25"/>
        <v>37500</v>
      </c>
      <c r="D124" s="75">
        <f>D125</f>
        <v>18154.29</v>
      </c>
      <c r="E124" s="128">
        <f t="shared" si="23"/>
        <v>48.411439999999999</v>
      </c>
    </row>
    <row r="125" spans="1:5" ht="12.75" customHeight="1" x14ac:dyDescent="0.2">
      <c r="A125" s="47">
        <v>4123</v>
      </c>
      <c r="B125" s="72" t="s">
        <v>191</v>
      </c>
      <c r="C125" s="276">
        <v>37500</v>
      </c>
      <c r="D125" s="284">
        <v>18154.29</v>
      </c>
      <c r="E125" s="301">
        <f t="shared" si="23"/>
        <v>48.411439999999999</v>
      </c>
    </row>
    <row r="126" spans="1:5" ht="12.75" customHeight="1" x14ac:dyDescent="0.2">
      <c r="A126" s="49">
        <v>42</v>
      </c>
      <c r="B126" s="142" t="s">
        <v>20</v>
      </c>
      <c r="C126" s="134">
        <f t="shared" ref="C126:D127" si="26">C127</f>
        <v>2750000</v>
      </c>
      <c r="D126" s="134">
        <f t="shared" si="26"/>
        <v>152842.5</v>
      </c>
      <c r="E126" s="141">
        <f t="shared" si="23"/>
        <v>5.5579090909090914</v>
      </c>
    </row>
    <row r="127" spans="1:5" ht="12.75" customHeight="1" x14ac:dyDescent="0.2">
      <c r="A127" s="49">
        <v>426</v>
      </c>
      <c r="B127" s="155" t="s">
        <v>26</v>
      </c>
      <c r="C127" s="134">
        <f t="shared" si="26"/>
        <v>2750000</v>
      </c>
      <c r="D127" s="134">
        <f t="shared" si="26"/>
        <v>152842.5</v>
      </c>
      <c r="E127" s="141">
        <f t="shared" si="23"/>
        <v>5.5579090909090914</v>
      </c>
    </row>
    <row r="128" spans="1:5" ht="14.25" customHeight="1" x14ac:dyDescent="0.2">
      <c r="A128" s="50" t="s">
        <v>59</v>
      </c>
      <c r="B128" s="148" t="s">
        <v>1</v>
      </c>
      <c r="C128" s="276">
        <v>2750000</v>
      </c>
      <c r="D128" s="130">
        <v>152842.5</v>
      </c>
      <c r="E128" s="303">
        <f t="shared" si="23"/>
        <v>5.5579090909090914</v>
      </c>
    </row>
    <row r="129" spans="1:11" ht="12" customHeight="1" x14ac:dyDescent="0.2">
      <c r="A129" s="50"/>
      <c r="B129" s="149"/>
      <c r="C129" s="156"/>
      <c r="D129" s="156"/>
      <c r="E129" s="131"/>
    </row>
    <row r="130" spans="1:11" ht="13.15" customHeight="1" x14ac:dyDescent="0.2">
      <c r="A130" s="51">
        <v>101</v>
      </c>
      <c r="B130" s="49" t="s">
        <v>71</v>
      </c>
      <c r="C130" s="210">
        <f>C132+C138+C148+C154+C160+C175+C185+C191+C200++C206+C215+C228+C234+C240+C250+C256+C262+C275+C281+C287+C293</f>
        <v>150200262</v>
      </c>
      <c r="D130" s="210">
        <f>D132+D138+D148+D154+D160+D175+D185+D191+D200++D206+D215+D228+D234+D240+D250+D256+D262+D275+D281+D287+D293</f>
        <v>126818119.89999998</v>
      </c>
      <c r="E130" s="262">
        <f>D130/C130*100</f>
        <v>84.432688872406885</v>
      </c>
      <c r="F130" s="68"/>
      <c r="G130" s="68"/>
      <c r="H130" s="68"/>
      <c r="I130" s="68"/>
      <c r="J130" s="68"/>
      <c r="K130" s="68"/>
    </row>
    <row r="131" spans="1:11" ht="13.5" customHeight="1" x14ac:dyDescent="0.2">
      <c r="A131" s="49"/>
      <c r="B131" s="37"/>
      <c r="C131" s="134"/>
      <c r="D131" s="134"/>
      <c r="E131" s="141"/>
    </row>
    <row r="132" spans="1:11" ht="12.75" customHeight="1" x14ac:dyDescent="0.2">
      <c r="A132" s="49" t="s">
        <v>86</v>
      </c>
      <c r="B132" s="37" t="s">
        <v>203</v>
      </c>
      <c r="C132" s="134">
        <f t="shared" ref="C132:D132" si="27">C133</f>
        <v>59523262</v>
      </c>
      <c r="D132" s="134">
        <f t="shared" si="27"/>
        <v>52905243.219999999</v>
      </c>
      <c r="E132" s="141">
        <f>D132/C132*100</f>
        <v>88.881626178350231</v>
      </c>
      <c r="G132" s="198"/>
      <c r="H132" s="198"/>
      <c r="I132" s="198"/>
      <c r="J132" s="198"/>
      <c r="K132" s="198"/>
    </row>
    <row r="133" spans="1:11" ht="12.75" hidden="1" customHeight="1" x14ac:dyDescent="0.2">
      <c r="A133" s="49">
        <v>3</v>
      </c>
      <c r="B133" s="142" t="s">
        <v>37</v>
      </c>
      <c r="C133" s="134">
        <f>C134</f>
        <v>59523262</v>
      </c>
      <c r="D133" s="134">
        <f>D134</f>
        <v>52905243.219999999</v>
      </c>
      <c r="E133" s="141">
        <f>D133/C133*100</f>
        <v>88.881626178350231</v>
      </c>
    </row>
    <row r="134" spans="1:11" ht="12.75" customHeight="1" x14ac:dyDescent="0.2">
      <c r="A134" s="49">
        <v>36</v>
      </c>
      <c r="B134" s="157" t="s">
        <v>178</v>
      </c>
      <c r="C134" s="134">
        <f t="shared" ref="C134:D134" si="28">C135</f>
        <v>59523262</v>
      </c>
      <c r="D134" s="134">
        <f t="shared" si="28"/>
        <v>52905243.219999999</v>
      </c>
      <c r="E134" s="141">
        <f>D134/C134*100</f>
        <v>88.881626178350231</v>
      </c>
    </row>
    <row r="135" spans="1:11" ht="12.75" customHeight="1" x14ac:dyDescent="0.2">
      <c r="A135" s="49">
        <v>363</v>
      </c>
      <c r="B135" s="146" t="s">
        <v>116</v>
      </c>
      <c r="C135" s="134">
        <f>C136</f>
        <v>59523262</v>
      </c>
      <c r="D135" s="134">
        <f>D136</f>
        <v>52905243.219999999</v>
      </c>
      <c r="E135" s="141">
        <f>D135/C135*100</f>
        <v>88.881626178350231</v>
      </c>
    </row>
    <row r="136" spans="1:11" ht="12.75" customHeight="1" x14ac:dyDescent="0.2">
      <c r="A136" s="47">
        <v>3632</v>
      </c>
      <c r="B136" s="38" t="s">
        <v>117</v>
      </c>
      <c r="C136" s="274">
        <v>59523262</v>
      </c>
      <c r="D136" s="135">
        <v>52905243.219999999</v>
      </c>
      <c r="E136" s="301">
        <f>D136/C136*100</f>
        <v>88.881626178350231</v>
      </c>
    </row>
    <row r="137" spans="1:11" ht="12.75" customHeight="1" x14ac:dyDescent="0.2">
      <c r="A137" s="47"/>
      <c r="B137" s="144"/>
      <c r="C137" s="156"/>
      <c r="D137" s="156"/>
    </row>
    <row r="138" spans="1:11" ht="13.5" customHeight="1" x14ac:dyDescent="0.2">
      <c r="A138" s="186" t="s">
        <v>87</v>
      </c>
      <c r="B138" s="208" t="s">
        <v>101</v>
      </c>
      <c r="C138" s="243">
        <f>C139</f>
        <v>4170000</v>
      </c>
      <c r="D138" s="243">
        <f>D139</f>
        <v>3858661.31</v>
      </c>
      <c r="E138" s="244">
        <f>D138/C138*100</f>
        <v>92.533844364508397</v>
      </c>
    </row>
    <row r="139" spans="1:11" hidden="1" x14ac:dyDescent="0.2">
      <c r="A139" s="49">
        <v>3</v>
      </c>
      <c r="B139" s="142" t="s">
        <v>37</v>
      </c>
      <c r="C139" s="134">
        <f>C140+C143</f>
        <v>4170000</v>
      </c>
      <c r="D139" s="134">
        <f>D140+D143</f>
        <v>3858661.31</v>
      </c>
      <c r="E139" s="141">
        <f>D139/C139*100</f>
        <v>92.533844364508397</v>
      </c>
    </row>
    <row r="140" spans="1:11" ht="12.75" customHeight="1" x14ac:dyDescent="0.2">
      <c r="A140" s="49">
        <v>36</v>
      </c>
      <c r="B140" s="157" t="s">
        <v>178</v>
      </c>
      <c r="C140" s="134">
        <f t="shared" ref="C140:D141" si="29">C141</f>
        <v>38000</v>
      </c>
      <c r="D140" s="134">
        <f t="shared" si="29"/>
        <v>37920</v>
      </c>
      <c r="E140" s="141">
        <f t="shared" ref="E140:E152" si="30">D140/C140*100</f>
        <v>99.789473684210535</v>
      </c>
    </row>
    <row r="141" spans="1:11" ht="12.75" customHeight="1" x14ac:dyDescent="0.2">
      <c r="A141" s="49">
        <v>363</v>
      </c>
      <c r="B141" s="146" t="s">
        <v>116</v>
      </c>
      <c r="C141" s="134">
        <f t="shared" si="29"/>
        <v>38000</v>
      </c>
      <c r="D141" s="134">
        <f t="shared" si="29"/>
        <v>37920</v>
      </c>
      <c r="E141" s="141">
        <f t="shared" si="30"/>
        <v>99.789473684210535</v>
      </c>
    </row>
    <row r="142" spans="1:11" ht="12" customHeight="1" x14ac:dyDescent="0.2">
      <c r="A142" s="47">
        <v>3632</v>
      </c>
      <c r="B142" s="38" t="s">
        <v>117</v>
      </c>
      <c r="C142" s="274">
        <v>38000</v>
      </c>
      <c r="D142" s="135">
        <v>37920</v>
      </c>
      <c r="E142" s="301">
        <f t="shared" si="30"/>
        <v>99.789473684210535</v>
      </c>
    </row>
    <row r="143" spans="1:11" ht="12.75" customHeight="1" x14ac:dyDescent="0.2">
      <c r="A143" s="49">
        <v>38</v>
      </c>
      <c r="B143" s="37" t="s">
        <v>57</v>
      </c>
      <c r="C143" s="134">
        <f>C144</f>
        <v>4132000</v>
      </c>
      <c r="D143" s="134">
        <f>D144</f>
        <v>3820741.31</v>
      </c>
      <c r="E143" s="141">
        <f t="shared" si="30"/>
        <v>92.467117860600183</v>
      </c>
    </row>
    <row r="144" spans="1:11" ht="12.75" customHeight="1" x14ac:dyDescent="0.2">
      <c r="A144" s="49">
        <v>386</v>
      </c>
      <c r="B144" s="37" t="s">
        <v>118</v>
      </c>
      <c r="C144" s="134">
        <f>C145+C146</f>
        <v>4132000</v>
      </c>
      <c r="D144" s="134">
        <f>D145+D146</f>
        <v>3820741.31</v>
      </c>
      <c r="E144" s="141">
        <f t="shared" si="30"/>
        <v>92.467117860600183</v>
      </c>
    </row>
    <row r="145" spans="1:8" ht="26.25" customHeight="1" x14ac:dyDescent="0.2">
      <c r="A145" s="110">
        <v>3861</v>
      </c>
      <c r="B145" s="41" t="s">
        <v>120</v>
      </c>
      <c r="C145" s="274">
        <v>1891000</v>
      </c>
      <c r="D145" s="135">
        <v>1775729.26</v>
      </c>
      <c r="E145" s="301">
        <f t="shared" si="30"/>
        <v>93.904244315177152</v>
      </c>
    </row>
    <row r="146" spans="1:8" ht="26.25" customHeight="1" x14ac:dyDescent="0.2">
      <c r="A146" s="110">
        <v>3862</v>
      </c>
      <c r="B146" s="41" t="s">
        <v>241</v>
      </c>
      <c r="C146" s="274">
        <v>2241000</v>
      </c>
      <c r="D146" s="135">
        <v>2045012.05</v>
      </c>
      <c r="E146" s="301">
        <f t="shared" si="30"/>
        <v>91.254442213297636</v>
      </c>
    </row>
    <row r="147" spans="1:8" ht="12.75" customHeight="1" x14ac:dyDescent="0.2">
      <c r="A147" s="47"/>
      <c r="B147" s="144"/>
      <c r="C147" s="156"/>
      <c r="D147" s="156"/>
      <c r="E147" s="141"/>
    </row>
    <row r="148" spans="1:8" ht="13.5" customHeight="1" x14ac:dyDescent="0.2">
      <c r="A148" s="186" t="s">
        <v>88</v>
      </c>
      <c r="B148" s="39" t="s">
        <v>102</v>
      </c>
      <c r="C148" s="161">
        <f t="shared" ref="C148:D149" si="31">C149</f>
        <v>11283000</v>
      </c>
      <c r="D148" s="134">
        <f t="shared" si="31"/>
        <v>10824342.859999999</v>
      </c>
      <c r="E148" s="141">
        <f t="shared" si="30"/>
        <v>95.934971727377459</v>
      </c>
    </row>
    <row r="149" spans="1:8" ht="12.75" hidden="1" customHeight="1" x14ac:dyDescent="0.2">
      <c r="A149" s="49">
        <v>3</v>
      </c>
      <c r="B149" s="142" t="s">
        <v>37</v>
      </c>
      <c r="C149" s="161">
        <f t="shared" si="31"/>
        <v>11283000</v>
      </c>
      <c r="D149" s="134">
        <f t="shared" si="31"/>
        <v>10824342.859999999</v>
      </c>
      <c r="E149" s="141">
        <f t="shared" si="30"/>
        <v>95.934971727377459</v>
      </c>
    </row>
    <row r="150" spans="1:8" s="64" customFormat="1" ht="12.75" customHeight="1" x14ac:dyDescent="0.2">
      <c r="A150" s="49">
        <v>36</v>
      </c>
      <c r="B150" s="157" t="s">
        <v>178</v>
      </c>
      <c r="C150" s="161">
        <f t="shared" ref="C150:D150" si="32">C151</f>
        <v>11283000</v>
      </c>
      <c r="D150" s="134">
        <f t="shared" si="32"/>
        <v>10824342.859999999</v>
      </c>
      <c r="E150" s="141">
        <f t="shared" si="30"/>
        <v>95.934971727377459</v>
      </c>
    </row>
    <row r="151" spans="1:8" ht="12.75" customHeight="1" x14ac:dyDescent="0.2">
      <c r="A151" s="49">
        <v>363</v>
      </c>
      <c r="B151" s="146" t="s">
        <v>116</v>
      </c>
      <c r="C151" s="161">
        <f>C152</f>
        <v>11283000</v>
      </c>
      <c r="D151" s="134">
        <f>D152</f>
        <v>10824342.859999999</v>
      </c>
      <c r="E151" s="141">
        <f t="shared" si="30"/>
        <v>95.934971727377459</v>
      </c>
    </row>
    <row r="152" spans="1:8" ht="12.75" customHeight="1" x14ac:dyDescent="0.2">
      <c r="A152" s="47">
        <v>3632</v>
      </c>
      <c r="B152" s="38" t="s">
        <v>117</v>
      </c>
      <c r="C152" s="278">
        <v>11283000</v>
      </c>
      <c r="D152" s="135">
        <v>10824342.859999999</v>
      </c>
      <c r="E152" s="301">
        <f t="shared" si="30"/>
        <v>95.934971727377459</v>
      </c>
    </row>
    <row r="153" spans="1:8" s="64" customFormat="1" ht="13.5" customHeight="1" x14ac:dyDescent="0.2">
      <c r="B153" s="168"/>
      <c r="C153" s="169"/>
      <c r="D153" s="290"/>
      <c r="E153" s="170"/>
    </row>
    <row r="154" spans="1:8" s="64" customFormat="1" ht="25.5" customHeight="1" x14ac:dyDescent="0.2">
      <c r="A154" s="186" t="s">
        <v>89</v>
      </c>
      <c r="B154" s="39" t="s">
        <v>103</v>
      </c>
      <c r="C154" s="134">
        <f t="shared" ref="C154:D157" si="33">C155</f>
        <v>44100</v>
      </c>
      <c r="D154" s="134">
        <f t="shared" si="33"/>
        <v>44067.69</v>
      </c>
      <c r="E154" s="141">
        <f>D154/C154*100</f>
        <v>99.926734693877563</v>
      </c>
    </row>
    <row r="155" spans="1:8" ht="12.75" hidden="1" customHeight="1" x14ac:dyDescent="0.2">
      <c r="A155" s="49">
        <v>3</v>
      </c>
      <c r="B155" s="142" t="s">
        <v>37</v>
      </c>
      <c r="C155" s="134">
        <f t="shared" si="33"/>
        <v>44100</v>
      </c>
      <c r="D155" s="134">
        <f t="shared" si="33"/>
        <v>44067.69</v>
      </c>
      <c r="E155" s="141">
        <f>D155/C155*100</f>
        <v>99.926734693877563</v>
      </c>
    </row>
    <row r="156" spans="1:8" ht="12.75" customHeight="1" x14ac:dyDescent="0.2">
      <c r="A156" s="49">
        <v>32</v>
      </c>
      <c r="B156" s="147" t="s">
        <v>3</v>
      </c>
      <c r="C156" s="134">
        <f t="shared" si="33"/>
        <v>44100</v>
      </c>
      <c r="D156" s="134">
        <f t="shared" si="33"/>
        <v>44067.69</v>
      </c>
      <c r="E156" s="141">
        <f>D156/C156*100</f>
        <v>99.926734693877563</v>
      </c>
    </row>
    <row r="157" spans="1:8" ht="12.75" customHeight="1" x14ac:dyDescent="0.2">
      <c r="A157" s="43">
        <v>323</v>
      </c>
      <c r="B157" s="142" t="s">
        <v>11</v>
      </c>
      <c r="C157" s="134">
        <f t="shared" si="33"/>
        <v>44100</v>
      </c>
      <c r="D157" s="134">
        <f t="shared" si="33"/>
        <v>44067.69</v>
      </c>
      <c r="E157" s="141">
        <f>D157/C157*100</f>
        <v>99.926734693877563</v>
      </c>
    </row>
    <row r="158" spans="1:8" ht="12.75" customHeight="1" x14ac:dyDescent="0.2">
      <c r="A158" s="47">
        <v>3239</v>
      </c>
      <c r="B158" s="38" t="s">
        <v>53</v>
      </c>
      <c r="C158" s="274">
        <v>44100</v>
      </c>
      <c r="D158" s="135">
        <v>44067.69</v>
      </c>
      <c r="E158" s="301">
        <f>D158/C158*100</f>
        <v>99.926734693877563</v>
      </c>
    </row>
    <row r="159" spans="1:8" ht="13.5" customHeight="1" x14ac:dyDescent="0.2">
      <c r="A159" s="61"/>
      <c r="B159" s="171"/>
      <c r="C159" s="156"/>
      <c r="D159" s="156"/>
      <c r="F159" s="251"/>
      <c r="G159" s="251"/>
      <c r="H159" s="251"/>
    </row>
    <row r="160" spans="1:8" ht="13.5" customHeight="1" x14ac:dyDescent="0.2">
      <c r="A160" s="186" t="s">
        <v>90</v>
      </c>
      <c r="B160" s="208" t="s">
        <v>104</v>
      </c>
      <c r="C160" s="243">
        <f t="shared" ref="C160:D160" si="34">C161</f>
        <v>8657900</v>
      </c>
      <c r="D160" s="243">
        <f t="shared" si="34"/>
        <v>7769947.4000000004</v>
      </c>
      <c r="E160" s="244">
        <f t="shared" ref="E160:E173" si="35">D160/C160*100</f>
        <v>89.744018757435413</v>
      </c>
      <c r="F160" s="135"/>
      <c r="G160" s="135"/>
      <c r="H160" s="135"/>
    </row>
    <row r="161" spans="1:8" ht="12.75" hidden="1" customHeight="1" x14ac:dyDescent="0.2">
      <c r="A161" s="49">
        <v>3</v>
      </c>
      <c r="B161" s="201" t="s">
        <v>37</v>
      </c>
      <c r="C161" s="134">
        <f>C162+C167+C170</f>
        <v>8657900</v>
      </c>
      <c r="D161" s="134">
        <f>D162+D167+D170</f>
        <v>7769947.4000000004</v>
      </c>
      <c r="E161" s="141">
        <f t="shared" si="35"/>
        <v>89.744018757435413</v>
      </c>
    </row>
    <row r="162" spans="1:8" ht="12.75" customHeight="1" x14ac:dyDescent="0.2">
      <c r="A162" s="49">
        <v>32</v>
      </c>
      <c r="B162" s="152" t="s">
        <v>3</v>
      </c>
      <c r="C162" s="134">
        <f t="shared" ref="C162:D162" si="36">C163+C165</f>
        <v>2922500</v>
      </c>
      <c r="D162" s="134">
        <f t="shared" si="36"/>
        <v>2063381.26</v>
      </c>
      <c r="E162" s="141">
        <f t="shared" si="35"/>
        <v>70.603293755346456</v>
      </c>
    </row>
    <row r="163" spans="1:8" ht="12.75" customHeight="1" x14ac:dyDescent="0.2">
      <c r="A163" s="43">
        <v>323</v>
      </c>
      <c r="B163" s="201" t="s">
        <v>11</v>
      </c>
      <c r="C163" s="134">
        <f t="shared" ref="C163:D163" si="37">C164</f>
        <v>422500</v>
      </c>
      <c r="D163" s="134">
        <f t="shared" si="37"/>
        <v>422500</v>
      </c>
      <c r="E163" s="141">
        <f t="shared" si="35"/>
        <v>100</v>
      </c>
    </row>
    <row r="164" spans="1:8" ht="12.75" customHeight="1" x14ac:dyDescent="0.2">
      <c r="A164" s="47">
        <v>3237</v>
      </c>
      <c r="B164" s="38" t="s">
        <v>13</v>
      </c>
      <c r="C164" s="274">
        <v>422500</v>
      </c>
      <c r="D164" s="135">
        <v>422500</v>
      </c>
      <c r="E164" s="301">
        <f t="shared" si="35"/>
        <v>100</v>
      </c>
    </row>
    <row r="165" spans="1:8" ht="12.75" customHeight="1" x14ac:dyDescent="0.2">
      <c r="A165" s="49">
        <v>329</v>
      </c>
      <c r="B165" s="143" t="s">
        <v>54</v>
      </c>
      <c r="C165" s="134">
        <f t="shared" ref="C165:D165" si="38">C166</f>
        <v>2500000</v>
      </c>
      <c r="D165" s="134">
        <f t="shared" si="38"/>
        <v>1640881.26</v>
      </c>
      <c r="E165" s="141">
        <f t="shared" si="35"/>
        <v>65.635250400000004</v>
      </c>
    </row>
    <row r="166" spans="1:8" ht="12.75" customHeight="1" x14ac:dyDescent="0.2">
      <c r="A166" s="47">
        <v>3299</v>
      </c>
      <c r="B166" s="144" t="s">
        <v>54</v>
      </c>
      <c r="C166" s="274">
        <v>2500000</v>
      </c>
      <c r="D166" s="135">
        <v>1640881.26</v>
      </c>
      <c r="E166" s="301">
        <f t="shared" si="35"/>
        <v>65.635250400000004</v>
      </c>
    </row>
    <row r="167" spans="1:8" ht="12.75" customHeight="1" x14ac:dyDescent="0.2">
      <c r="A167" s="49">
        <v>34</v>
      </c>
      <c r="B167" s="37" t="s">
        <v>15</v>
      </c>
      <c r="C167" s="134">
        <f t="shared" ref="C167:D167" si="39">C168</f>
        <v>1000000</v>
      </c>
      <c r="D167" s="134">
        <f t="shared" si="39"/>
        <v>1124319.8600000001</v>
      </c>
      <c r="E167" s="141">
        <f t="shared" si="35"/>
        <v>112.43198600000002</v>
      </c>
    </row>
    <row r="168" spans="1:8" ht="12.75" customHeight="1" x14ac:dyDescent="0.2">
      <c r="A168" s="49">
        <v>343</v>
      </c>
      <c r="B168" s="37" t="s">
        <v>61</v>
      </c>
      <c r="C168" s="134">
        <f>C169</f>
        <v>1000000</v>
      </c>
      <c r="D168" s="134">
        <f>D169</f>
        <v>1124319.8600000001</v>
      </c>
      <c r="E168" s="141">
        <f t="shared" si="35"/>
        <v>112.43198600000002</v>
      </c>
    </row>
    <row r="169" spans="1:8" ht="12.75" customHeight="1" x14ac:dyDescent="0.2">
      <c r="A169" s="47">
        <v>3432</v>
      </c>
      <c r="B169" s="38" t="s">
        <v>124</v>
      </c>
      <c r="C169" s="274">
        <v>1000000</v>
      </c>
      <c r="D169" s="135">
        <v>1124319.8600000001</v>
      </c>
      <c r="E169" s="301">
        <f t="shared" si="35"/>
        <v>112.43198600000002</v>
      </c>
    </row>
    <row r="170" spans="1:8" ht="12.75" customHeight="1" x14ac:dyDescent="0.2">
      <c r="A170" s="43">
        <v>36</v>
      </c>
      <c r="B170" s="39" t="s">
        <v>178</v>
      </c>
      <c r="C170" s="134">
        <f t="shared" ref="C170:D170" si="40">C171</f>
        <v>4735400</v>
      </c>
      <c r="D170" s="134">
        <f t="shared" si="40"/>
        <v>4582246.28</v>
      </c>
      <c r="E170" s="141">
        <f t="shared" si="35"/>
        <v>96.765770156692156</v>
      </c>
    </row>
    <row r="171" spans="1:8" ht="12.75" customHeight="1" x14ac:dyDescent="0.2">
      <c r="A171" s="43">
        <v>363</v>
      </c>
      <c r="B171" s="143" t="s">
        <v>116</v>
      </c>
      <c r="C171" s="134">
        <f t="shared" ref="C171:D171" si="41">C173+C172</f>
        <v>4735400</v>
      </c>
      <c r="D171" s="134">
        <f t="shared" si="41"/>
        <v>4582246.28</v>
      </c>
      <c r="E171" s="141">
        <f t="shared" si="35"/>
        <v>96.765770156692156</v>
      </c>
    </row>
    <row r="172" spans="1:8" ht="12.75" customHeight="1" x14ac:dyDescent="0.2">
      <c r="A172" s="47">
        <v>3631</v>
      </c>
      <c r="B172" s="144" t="s">
        <v>145</v>
      </c>
      <c r="C172" s="279">
        <v>4685400</v>
      </c>
      <c r="D172" s="158">
        <v>4582246.28</v>
      </c>
      <c r="E172" s="306">
        <f t="shared" si="35"/>
        <v>97.798400990310327</v>
      </c>
    </row>
    <row r="173" spans="1:8" ht="12.75" hidden="1" customHeight="1" x14ac:dyDescent="0.2">
      <c r="A173" s="47">
        <v>3632</v>
      </c>
      <c r="B173" s="144" t="s">
        <v>117</v>
      </c>
      <c r="C173" s="279">
        <v>50000</v>
      </c>
      <c r="D173" s="158">
        <v>0</v>
      </c>
      <c r="E173" s="306">
        <f t="shared" si="35"/>
        <v>0</v>
      </c>
    </row>
    <row r="174" spans="1:8" ht="12.75" customHeight="1" x14ac:dyDescent="0.2">
      <c r="A174" s="61"/>
      <c r="B174" s="171"/>
      <c r="C174" s="156"/>
      <c r="D174" s="156"/>
    </row>
    <row r="175" spans="1:8" ht="14.25" customHeight="1" x14ac:dyDescent="0.2">
      <c r="A175" s="186" t="s">
        <v>92</v>
      </c>
      <c r="B175" s="208" t="s">
        <v>105</v>
      </c>
      <c r="C175" s="134">
        <f t="shared" ref="C175:D175" si="42">C176</f>
        <v>8774400</v>
      </c>
      <c r="D175" s="134">
        <f t="shared" si="42"/>
        <v>7415608.1600000001</v>
      </c>
      <c r="E175" s="141">
        <f t="shared" ref="E175:E183" si="43">D175/C175*100</f>
        <v>84.514133843909562</v>
      </c>
      <c r="F175" s="135"/>
      <c r="G175" s="135"/>
      <c r="H175" s="135"/>
    </row>
    <row r="176" spans="1:8" ht="12.75" hidden="1" customHeight="1" x14ac:dyDescent="0.2">
      <c r="A176" s="49">
        <v>3</v>
      </c>
      <c r="B176" s="201" t="s">
        <v>37</v>
      </c>
      <c r="C176" s="134">
        <f t="shared" ref="C176:D176" si="44">C177+C181</f>
        <v>8774400</v>
      </c>
      <c r="D176" s="134">
        <f t="shared" si="44"/>
        <v>7415608.1600000001</v>
      </c>
      <c r="E176" s="141">
        <f t="shared" si="43"/>
        <v>84.514133843909562</v>
      </c>
    </row>
    <row r="177" spans="1:5" ht="12.75" customHeight="1" x14ac:dyDescent="0.2">
      <c r="A177" s="49">
        <v>36</v>
      </c>
      <c r="B177" s="39" t="s">
        <v>178</v>
      </c>
      <c r="C177" s="134">
        <f t="shared" ref="C177:D177" si="45">C178</f>
        <v>8391400</v>
      </c>
      <c r="D177" s="134">
        <f t="shared" si="45"/>
        <v>7047836.25</v>
      </c>
      <c r="E177" s="141">
        <f t="shared" si="43"/>
        <v>83.988801034392353</v>
      </c>
    </row>
    <row r="178" spans="1:5" ht="12.75" customHeight="1" x14ac:dyDescent="0.2">
      <c r="A178" s="49">
        <v>363</v>
      </c>
      <c r="B178" s="143" t="s">
        <v>116</v>
      </c>
      <c r="C178" s="134">
        <f t="shared" ref="C178:D178" si="46">C179+C180</f>
        <v>8391400</v>
      </c>
      <c r="D178" s="134">
        <f t="shared" si="46"/>
        <v>7047836.25</v>
      </c>
      <c r="E178" s="141">
        <f t="shared" si="43"/>
        <v>83.988801034392353</v>
      </c>
    </row>
    <row r="179" spans="1:5" ht="12.75" customHeight="1" x14ac:dyDescent="0.2">
      <c r="A179" s="47">
        <v>3631</v>
      </c>
      <c r="B179" s="144" t="s">
        <v>145</v>
      </c>
      <c r="C179" s="274">
        <v>1402800</v>
      </c>
      <c r="D179" s="135">
        <v>818627.77</v>
      </c>
      <c r="E179" s="301">
        <f t="shared" si="43"/>
        <v>58.356698745366408</v>
      </c>
    </row>
    <row r="180" spans="1:5" ht="12.75" customHeight="1" x14ac:dyDescent="0.2">
      <c r="A180" s="47">
        <v>3632</v>
      </c>
      <c r="B180" s="144" t="s">
        <v>117</v>
      </c>
      <c r="C180" s="279">
        <v>6988600</v>
      </c>
      <c r="D180" s="158">
        <v>6229208.4800000004</v>
      </c>
      <c r="E180" s="306">
        <f t="shared" si="43"/>
        <v>89.133853418424309</v>
      </c>
    </row>
    <row r="181" spans="1:5" ht="12.75" customHeight="1" x14ac:dyDescent="0.2">
      <c r="A181" s="43">
        <v>38</v>
      </c>
      <c r="B181" s="152" t="s">
        <v>57</v>
      </c>
      <c r="C181" s="164">
        <f t="shared" ref="C181:D182" si="47">C182</f>
        <v>383000</v>
      </c>
      <c r="D181" s="164">
        <f t="shared" si="47"/>
        <v>367771.91</v>
      </c>
      <c r="E181" s="165">
        <f t="shared" si="43"/>
        <v>96.023997389033937</v>
      </c>
    </row>
    <row r="182" spans="1:5" ht="12.75" customHeight="1" x14ac:dyDescent="0.2">
      <c r="A182" s="43">
        <v>381</v>
      </c>
      <c r="B182" s="152" t="s">
        <v>36</v>
      </c>
      <c r="C182" s="164">
        <f t="shared" si="47"/>
        <v>383000</v>
      </c>
      <c r="D182" s="164">
        <f t="shared" si="47"/>
        <v>367771.91</v>
      </c>
      <c r="E182" s="165">
        <f t="shared" si="43"/>
        <v>96.023997389033937</v>
      </c>
    </row>
    <row r="183" spans="1:5" ht="12.75" customHeight="1" x14ac:dyDescent="0.2">
      <c r="A183" s="47">
        <v>3811</v>
      </c>
      <c r="B183" s="144" t="s">
        <v>19</v>
      </c>
      <c r="C183" s="274">
        <v>383000</v>
      </c>
      <c r="D183" s="135">
        <v>367771.91</v>
      </c>
      <c r="E183" s="301">
        <f t="shared" si="43"/>
        <v>96.023997389033937</v>
      </c>
    </row>
    <row r="184" spans="1:5" ht="12.75" customHeight="1" x14ac:dyDescent="0.2">
      <c r="A184" s="47"/>
      <c r="B184" s="167"/>
      <c r="C184" s="156"/>
      <c r="D184" s="156"/>
    </row>
    <row r="185" spans="1:5" ht="25.5" x14ac:dyDescent="0.2">
      <c r="A185" s="49" t="s">
        <v>91</v>
      </c>
      <c r="B185" s="39" t="s">
        <v>106</v>
      </c>
      <c r="C185" s="134">
        <f t="shared" ref="C185:D185" si="48">C186</f>
        <v>22500</v>
      </c>
      <c r="D185" s="134">
        <f t="shared" si="48"/>
        <v>22214.14</v>
      </c>
      <c r="E185" s="141">
        <f>D185/C185*100</f>
        <v>98.729511111111108</v>
      </c>
    </row>
    <row r="186" spans="1:5" ht="12.75" hidden="1" customHeight="1" x14ac:dyDescent="0.2">
      <c r="A186" s="49">
        <v>3</v>
      </c>
      <c r="B186" s="142" t="s">
        <v>37</v>
      </c>
      <c r="C186" s="134">
        <f>C187</f>
        <v>22500</v>
      </c>
      <c r="D186" s="134">
        <f>D187</f>
        <v>22214.14</v>
      </c>
      <c r="E186" s="141">
        <f>D186/C186*100</f>
        <v>98.729511111111108</v>
      </c>
    </row>
    <row r="187" spans="1:5" ht="12.75" customHeight="1" x14ac:dyDescent="0.2">
      <c r="A187" s="43">
        <v>38</v>
      </c>
      <c r="B187" s="152" t="s">
        <v>57</v>
      </c>
      <c r="C187" s="164">
        <f t="shared" ref="C187:D188" si="49">C188</f>
        <v>22500</v>
      </c>
      <c r="D187" s="164">
        <f t="shared" si="49"/>
        <v>22214.14</v>
      </c>
      <c r="E187" s="165">
        <f>D187/C187*100</f>
        <v>98.729511111111108</v>
      </c>
    </row>
    <row r="188" spans="1:5" ht="12.75" customHeight="1" x14ac:dyDescent="0.2">
      <c r="A188" s="43">
        <v>381</v>
      </c>
      <c r="B188" s="152" t="s">
        <v>36</v>
      </c>
      <c r="C188" s="164">
        <f t="shared" si="49"/>
        <v>22500</v>
      </c>
      <c r="D188" s="164">
        <f t="shared" si="49"/>
        <v>22214.14</v>
      </c>
      <c r="E188" s="165">
        <f>D188/C188*100</f>
        <v>98.729511111111108</v>
      </c>
    </row>
    <row r="189" spans="1:5" ht="12.75" customHeight="1" x14ac:dyDescent="0.2">
      <c r="A189" s="47">
        <v>3811</v>
      </c>
      <c r="B189" s="144" t="s">
        <v>19</v>
      </c>
      <c r="C189" s="279">
        <v>22500</v>
      </c>
      <c r="D189" s="158">
        <v>22214.14</v>
      </c>
      <c r="E189" s="306">
        <f>D189/C189*100</f>
        <v>98.729511111111108</v>
      </c>
    </row>
    <row r="190" spans="1:5" ht="12.75" customHeight="1" x14ac:dyDescent="0.2">
      <c r="A190" s="47"/>
      <c r="B190" s="167"/>
      <c r="C190" s="135"/>
      <c r="D190" s="135"/>
      <c r="E190" s="145"/>
    </row>
    <row r="191" spans="1:5" ht="25.5" x14ac:dyDescent="0.2">
      <c r="A191" s="186" t="s">
        <v>93</v>
      </c>
      <c r="B191" s="39" t="s">
        <v>184</v>
      </c>
      <c r="C191" s="134">
        <f t="shared" ref="C191:D191" si="50">C192</f>
        <v>249100</v>
      </c>
      <c r="D191" s="134">
        <f t="shared" si="50"/>
        <v>248740.21</v>
      </c>
      <c r="E191" s="141">
        <f t="shared" ref="E191:E198" si="51">D191/C191*100</f>
        <v>99.855564030509839</v>
      </c>
    </row>
    <row r="192" spans="1:5" ht="12.75" hidden="1" customHeight="1" x14ac:dyDescent="0.2">
      <c r="A192" s="49">
        <v>3</v>
      </c>
      <c r="B192" s="201" t="s">
        <v>37</v>
      </c>
      <c r="C192" s="134">
        <f>C193+C196</f>
        <v>249100</v>
      </c>
      <c r="D192" s="134">
        <f>D193+D196</f>
        <v>248740.21</v>
      </c>
      <c r="E192" s="141">
        <f t="shared" si="51"/>
        <v>99.855564030509839</v>
      </c>
    </row>
    <row r="193" spans="1:5" ht="12.75" customHeight="1" x14ac:dyDescent="0.2">
      <c r="A193" s="43">
        <v>36</v>
      </c>
      <c r="B193" s="39" t="s">
        <v>178</v>
      </c>
      <c r="C193" s="134">
        <f t="shared" ref="C193:D194" si="52">C194</f>
        <v>34200</v>
      </c>
      <c r="D193" s="134">
        <f t="shared" si="52"/>
        <v>33829.589999999997</v>
      </c>
      <c r="E193" s="141">
        <f t="shared" si="51"/>
        <v>98.916929824561393</v>
      </c>
    </row>
    <row r="194" spans="1:5" ht="12.75" customHeight="1" x14ac:dyDescent="0.2">
      <c r="A194" s="43">
        <v>363</v>
      </c>
      <c r="B194" s="143" t="s">
        <v>116</v>
      </c>
      <c r="C194" s="134">
        <f t="shared" si="52"/>
        <v>34200</v>
      </c>
      <c r="D194" s="134">
        <f t="shared" si="52"/>
        <v>33829.589999999997</v>
      </c>
      <c r="E194" s="141">
        <f t="shared" si="51"/>
        <v>98.916929824561393</v>
      </c>
    </row>
    <row r="195" spans="1:5" ht="12.75" customHeight="1" x14ac:dyDescent="0.2">
      <c r="A195" s="47">
        <v>3631</v>
      </c>
      <c r="B195" s="144" t="s">
        <v>145</v>
      </c>
      <c r="C195" s="274">
        <v>34200</v>
      </c>
      <c r="D195" s="135">
        <v>33829.589999999997</v>
      </c>
      <c r="E195" s="301">
        <f t="shared" si="51"/>
        <v>98.916929824561393</v>
      </c>
    </row>
    <row r="196" spans="1:5" ht="12.75" customHeight="1" x14ac:dyDescent="0.2">
      <c r="A196" s="43">
        <v>38</v>
      </c>
      <c r="B196" s="152" t="s">
        <v>57</v>
      </c>
      <c r="C196" s="134">
        <f>C197</f>
        <v>214900</v>
      </c>
      <c r="D196" s="134">
        <f>D197</f>
        <v>214910.62</v>
      </c>
      <c r="E196" s="141">
        <f t="shared" si="51"/>
        <v>100.00494183341088</v>
      </c>
    </row>
    <row r="197" spans="1:5" ht="12.75" customHeight="1" x14ac:dyDescent="0.2">
      <c r="A197" s="43">
        <v>381</v>
      </c>
      <c r="B197" s="152" t="s">
        <v>36</v>
      </c>
      <c r="C197" s="134">
        <f t="shared" ref="C197:D197" si="53">C198</f>
        <v>214900</v>
      </c>
      <c r="D197" s="134">
        <f t="shared" si="53"/>
        <v>214910.62</v>
      </c>
      <c r="E197" s="141">
        <f t="shared" si="51"/>
        <v>100.00494183341088</v>
      </c>
    </row>
    <row r="198" spans="1:5" ht="12.75" customHeight="1" x14ac:dyDescent="0.2">
      <c r="A198" s="47">
        <v>3811</v>
      </c>
      <c r="B198" s="144" t="s">
        <v>19</v>
      </c>
      <c r="C198" s="274">
        <v>214900</v>
      </c>
      <c r="D198" s="135">
        <v>214910.62</v>
      </c>
      <c r="E198" s="301">
        <f t="shared" si="51"/>
        <v>100.00494183341088</v>
      </c>
    </row>
    <row r="199" spans="1:5" ht="12.75" customHeight="1" x14ac:dyDescent="0.2">
      <c r="A199" s="47"/>
      <c r="B199" s="144"/>
      <c r="C199" s="156"/>
      <c r="D199" s="156"/>
    </row>
    <row r="200" spans="1:5" ht="12.75" customHeight="1" x14ac:dyDescent="0.2">
      <c r="A200" s="49" t="s">
        <v>94</v>
      </c>
      <c r="B200" s="39" t="s">
        <v>107</v>
      </c>
      <c r="C200" s="134">
        <f t="shared" ref="C200:D201" si="54">C201</f>
        <v>292300</v>
      </c>
      <c r="D200" s="134">
        <f t="shared" si="54"/>
        <v>292254.59999999998</v>
      </c>
      <c r="E200" s="141">
        <f>D200/C200*100</f>
        <v>99.984468012316114</v>
      </c>
    </row>
    <row r="201" spans="1:5" ht="12.75" hidden="1" customHeight="1" x14ac:dyDescent="0.2">
      <c r="A201" s="49">
        <v>3</v>
      </c>
      <c r="B201" s="142" t="s">
        <v>37</v>
      </c>
      <c r="C201" s="134">
        <f t="shared" si="54"/>
        <v>292300</v>
      </c>
      <c r="D201" s="134">
        <f t="shared" si="54"/>
        <v>292254.59999999998</v>
      </c>
      <c r="E201" s="141">
        <f>D201/C201*100</f>
        <v>99.984468012316114</v>
      </c>
    </row>
    <row r="202" spans="1:5" ht="12.75" customHeight="1" x14ac:dyDescent="0.2">
      <c r="A202" s="43">
        <v>36</v>
      </c>
      <c r="B202" s="157" t="s">
        <v>178</v>
      </c>
      <c r="C202" s="134">
        <f t="shared" ref="C202:D202" si="55">C203</f>
        <v>292300</v>
      </c>
      <c r="D202" s="134">
        <f t="shared" si="55"/>
        <v>292254.59999999998</v>
      </c>
      <c r="E202" s="141">
        <f>D202/C202*100</f>
        <v>99.984468012316114</v>
      </c>
    </row>
    <row r="203" spans="1:5" ht="12.75" customHeight="1" x14ac:dyDescent="0.2">
      <c r="A203" s="43">
        <v>363</v>
      </c>
      <c r="B203" s="146" t="s">
        <v>116</v>
      </c>
      <c r="C203" s="121">
        <f>C204</f>
        <v>292300</v>
      </c>
      <c r="D203" s="121">
        <f>D204</f>
        <v>292254.59999999998</v>
      </c>
      <c r="E203" s="129">
        <f>D203/C203*100</f>
        <v>99.984468012316114</v>
      </c>
    </row>
    <row r="204" spans="1:5" ht="12.75" customHeight="1" x14ac:dyDescent="0.2">
      <c r="A204" s="47">
        <v>3632</v>
      </c>
      <c r="B204" s="144" t="s">
        <v>117</v>
      </c>
      <c r="C204" s="279">
        <v>292300</v>
      </c>
      <c r="D204" s="158">
        <v>292254.59999999998</v>
      </c>
      <c r="E204" s="306">
        <f>D204/C204*100</f>
        <v>99.984468012316114</v>
      </c>
    </row>
    <row r="205" spans="1:5" ht="12.75" customHeight="1" x14ac:dyDescent="0.2">
      <c r="A205" s="47"/>
      <c r="B205" s="144"/>
      <c r="C205" s="135"/>
      <c r="D205" s="135"/>
      <c r="E205" s="145"/>
    </row>
    <row r="206" spans="1:5" ht="24.6" customHeight="1" x14ac:dyDescent="0.2">
      <c r="A206" s="186" t="s">
        <v>136</v>
      </c>
      <c r="B206" s="39" t="s">
        <v>131</v>
      </c>
      <c r="C206" s="134">
        <f>C207</f>
        <v>901000</v>
      </c>
      <c r="D206" s="134">
        <f>D207</f>
        <v>873738.94</v>
      </c>
      <c r="E206" s="141">
        <f t="shared" ref="E206:E213" si="56">D206/C206*100</f>
        <v>96.974355160932291</v>
      </c>
    </row>
    <row r="207" spans="1:5" ht="12.75" hidden="1" customHeight="1" x14ac:dyDescent="0.2">
      <c r="A207" s="49">
        <v>3</v>
      </c>
      <c r="B207" s="142" t="s">
        <v>37</v>
      </c>
      <c r="C207" s="134">
        <f t="shared" ref="C207:D207" si="57">C208+C211</f>
        <v>901000</v>
      </c>
      <c r="D207" s="134">
        <f t="shared" si="57"/>
        <v>873738.94</v>
      </c>
      <c r="E207" s="141">
        <f t="shared" si="56"/>
        <v>96.974355160932291</v>
      </c>
    </row>
    <row r="208" spans="1:5" ht="12.75" customHeight="1" x14ac:dyDescent="0.2">
      <c r="A208" s="49">
        <v>32</v>
      </c>
      <c r="B208" s="147" t="s">
        <v>3</v>
      </c>
      <c r="C208" s="134">
        <f t="shared" ref="C208:D209" si="58">C209</f>
        <v>896000</v>
      </c>
      <c r="D208" s="134">
        <f t="shared" si="58"/>
        <v>873738.94</v>
      </c>
      <c r="E208" s="141">
        <f t="shared" si="56"/>
        <v>97.51550669642856</v>
      </c>
    </row>
    <row r="209" spans="1:5" ht="12.75" customHeight="1" x14ac:dyDescent="0.2">
      <c r="A209" s="49">
        <v>323</v>
      </c>
      <c r="B209" s="142" t="s">
        <v>11</v>
      </c>
      <c r="C209" s="134">
        <f t="shared" si="58"/>
        <v>896000</v>
      </c>
      <c r="D209" s="134">
        <f t="shared" si="58"/>
        <v>873738.94</v>
      </c>
      <c r="E209" s="141">
        <f t="shared" si="56"/>
        <v>97.51550669642856</v>
      </c>
    </row>
    <row r="210" spans="1:5" ht="12.75" customHeight="1" x14ac:dyDescent="0.2">
      <c r="A210" s="47">
        <v>3237</v>
      </c>
      <c r="B210" s="38" t="s">
        <v>13</v>
      </c>
      <c r="C210" s="274">
        <v>896000</v>
      </c>
      <c r="D210" s="135">
        <v>873738.94</v>
      </c>
      <c r="E210" s="301">
        <f t="shared" si="56"/>
        <v>97.51550669642856</v>
      </c>
    </row>
    <row r="211" spans="1:5" ht="12.75" customHeight="1" x14ac:dyDescent="0.2">
      <c r="A211" s="49">
        <v>34</v>
      </c>
      <c r="B211" s="147" t="s">
        <v>15</v>
      </c>
      <c r="C211" s="134">
        <f t="shared" ref="C211:D212" si="59">C212</f>
        <v>5000</v>
      </c>
      <c r="D211" s="134">
        <f t="shared" si="59"/>
        <v>0</v>
      </c>
      <c r="E211" s="141">
        <f t="shared" si="56"/>
        <v>0</v>
      </c>
    </row>
    <row r="212" spans="1:5" ht="12.75" customHeight="1" x14ac:dyDescent="0.2">
      <c r="A212" s="49">
        <v>343</v>
      </c>
      <c r="B212" s="143" t="s">
        <v>61</v>
      </c>
      <c r="C212" s="134">
        <f t="shared" si="59"/>
        <v>5000</v>
      </c>
      <c r="D212" s="134">
        <f t="shared" si="59"/>
        <v>0</v>
      </c>
      <c r="E212" s="141">
        <f t="shared" si="56"/>
        <v>0</v>
      </c>
    </row>
    <row r="213" spans="1:5" ht="12.75" hidden="1" customHeight="1" x14ac:dyDescent="0.2">
      <c r="A213" s="47">
        <v>3432</v>
      </c>
      <c r="B213" s="151" t="s">
        <v>124</v>
      </c>
      <c r="C213" s="274">
        <v>5000</v>
      </c>
      <c r="D213" s="135">
        <v>0</v>
      </c>
      <c r="E213" s="145">
        <f t="shared" si="56"/>
        <v>0</v>
      </c>
    </row>
    <row r="214" spans="1:5" ht="12.75" customHeight="1" x14ac:dyDescent="0.2">
      <c r="A214" s="61"/>
      <c r="B214" s="171"/>
      <c r="C214" s="156"/>
      <c r="D214" s="156"/>
    </row>
    <row r="215" spans="1:5" s="64" customFormat="1" ht="24.6" customHeight="1" x14ac:dyDescent="0.2">
      <c r="A215" s="186" t="s">
        <v>137</v>
      </c>
      <c r="B215" s="39" t="s">
        <v>132</v>
      </c>
      <c r="C215" s="134">
        <f>C216+C223</f>
        <v>2448000</v>
      </c>
      <c r="D215" s="134">
        <f>D216+D223</f>
        <v>2365932.62</v>
      </c>
      <c r="E215" s="141">
        <f t="shared" ref="E215:E226" si="60">D215/C215*100</f>
        <v>96.647574346405236</v>
      </c>
    </row>
    <row r="216" spans="1:5" s="64" customFormat="1" ht="12.75" hidden="1" customHeight="1" x14ac:dyDescent="0.2">
      <c r="A216" s="49">
        <v>3</v>
      </c>
      <c r="B216" s="142" t="s">
        <v>37</v>
      </c>
      <c r="C216" s="134">
        <f t="shared" ref="C216:D216" si="61">C217+C220</f>
        <v>448000</v>
      </c>
      <c r="D216" s="134">
        <f t="shared" si="61"/>
        <v>440121.99</v>
      </c>
      <c r="E216" s="141">
        <f t="shared" si="60"/>
        <v>98.241515624999991</v>
      </c>
    </row>
    <row r="217" spans="1:5" s="64" customFormat="1" ht="12.75" customHeight="1" x14ac:dyDescent="0.2">
      <c r="A217" s="49">
        <v>32</v>
      </c>
      <c r="B217" s="147" t="s">
        <v>3</v>
      </c>
      <c r="C217" s="134">
        <f t="shared" ref="C217:D218" si="62">C218</f>
        <v>443000</v>
      </c>
      <c r="D217" s="134">
        <f t="shared" si="62"/>
        <v>440121.99</v>
      </c>
      <c r="E217" s="141">
        <f t="shared" si="60"/>
        <v>99.350336343115117</v>
      </c>
    </row>
    <row r="218" spans="1:5" s="64" customFormat="1" ht="12.75" customHeight="1" x14ac:dyDescent="0.2">
      <c r="A218" s="49">
        <v>323</v>
      </c>
      <c r="B218" s="142" t="s">
        <v>11</v>
      </c>
      <c r="C218" s="134">
        <f t="shared" si="62"/>
        <v>443000</v>
      </c>
      <c r="D218" s="134">
        <f t="shared" si="62"/>
        <v>440121.99</v>
      </c>
      <c r="E218" s="141">
        <f t="shared" si="60"/>
        <v>99.350336343115117</v>
      </c>
    </row>
    <row r="219" spans="1:5" ht="12.75" customHeight="1" x14ac:dyDescent="0.2">
      <c r="A219" s="47">
        <v>3237</v>
      </c>
      <c r="B219" s="38" t="s">
        <v>13</v>
      </c>
      <c r="C219" s="274">
        <v>443000</v>
      </c>
      <c r="D219" s="135">
        <v>440121.99</v>
      </c>
      <c r="E219" s="301">
        <f t="shared" si="60"/>
        <v>99.350336343115117</v>
      </c>
    </row>
    <row r="220" spans="1:5" s="64" customFormat="1" ht="12.75" customHeight="1" x14ac:dyDescent="0.2">
      <c r="A220" s="49">
        <v>34</v>
      </c>
      <c r="B220" s="147" t="s">
        <v>15</v>
      </c>
      <c r="C220" s="134">
        <f t="shared" ref="C220:D221" si="63">C221</f>
        <v>5000</v>
      </c>
      <c r="D220" s="134">
        <f t="shared" si="63"/>
        <v>0</v>
      </c>
      <c r="E220" s="141">
        <f t="shared" si="60"/>
        <v>0</v>
      </c>
    </row>
    <row r="221" spans="1:5" s="64" customFormat="1" ht="12.75" customHeight="1" x14ac:dyDescent="0.2">
      <c r="A221" s="49">
        <v>343</v>
      </c>
      <c r="B221" s="143" t="s">
        <v>61</v>
      </c>
      <c r="C221" s="134">
        <f t="shared" si="63"/>
        <v>5000</v>
      </c>
      <c r="D221" s="134">
        <f t="shared" si="63"/>
        <v>0</v>
      </c>
      <c r="E221" s="141">
        <f t="shared" si="60"/>
        <v>0</v>
      </c>
    </row>
    <row r="222" spans="1:5" ht="12.75" hidden="1" customHeight="1" x14ac:dyDescent="0.2">
      <c r="A222" s="47">
        <v>3432</v>
      </c>
      <c r="B222" s="151" t="s">
        <v>124</v>
      </c>
      <c r="C222" s="274">
        <v>5000</v>
      </c>
      <c r="D222" s="135">
        <v>0</v>
      </c>
      <c r="E222" s="145">
        <f t="shared" si="60"/>
        <v>0</v>
      </c>
    </row>
    <row r="223" spans="1:5" ht="12.75" customHeight="1" x14ac:dyDescent="0.2">
      <c r="A223" s="49">
        <v>4</v>
      </c>
      <c r="B223" s="142" t="s">
        <v>58</v>
      </c>
      <c r="C223" s="134">
        <f t="shared" ref="C223:D223" si="64">C224</f>
        <v>2000000</v>
      </c>
      <c r="D223" s="134">
        <f t="shared" si="64"/>
        <v>1925810.63</v>
      </c>
      <c r="E223" s="141">
        <f t="shared" si="60"/>
        <v>96.2905315</v>
      </c>
    </row>
    <row r="224" spans="1:5" ht="12.75" customHeight="1" x14ac:dyDescent="0.2">
      <c r="A224" s="49">
        <v>42</v>
      </c>
      <c r="B224" s="142" t="s">
        <v>20</v>
      </c>
      <c r="C224" s="134">
        <f>C225</f>
        <v>2000000</v>
      </c>
      <c r="D224" s="134">
        <f>D225</f>
        <v>1925810.63</v>
      </c>
      <c r="E224" s="141">
        <f t="shared" si="60"/>
        <v>96.2905315</v>
      </c>
    </row>
    <row r="225" spans="1:5" ht="12.75" customHeight="1" x14ac:dyDescent="0.2">
      <c r="A225" s="49">
        <v>421</v>
      </c>
      <c r="B225" s="146" t="s">
        <v>83</v>
      </c>
      <c r="C225" s="134">
        <f t="shared" ref="C225:D225" si="65">C226</f>
        <v>2000000</v>
      </c>
      <c r="D225" s="134">
        <f t="shared" si="65"/>
        <v>1925810.63</v>
      </c>
      <c r="E225" s="141">
        <f t="shared" si="60"/>
        <v>96.2905315</v>
      </c>
    </row>
    <row r="226" spans="1:5" ht="12.75" customHeight="1" x14ac:dyDescent="0.2">
      <c r="A226" s="47">
        <v>4214</v>
      </c>
      <c r="B226" s="150" t="s">
        <v>133</v>
      </c>
      <c r="C226" s="274">
        <v>2000000</v>
      </c>
      <c r="D226" s="135">
        <v>1925810.63</v>
      </c>
      <c r="E226" s="301">
        <f t="shared" si="60"/>
        <v>96.2905315</v>
      </c>
    </row>
    <row r="227" spans="1:5" ht="12.75" customHeight="1" x14ac:dyDescent="0.2">
      <c r="A227" s="47"/>
      <c r="B227" s="135"/>
      <c r="C227" s="135"/>
      <c r="D227" s="135"/>
      <c r="E227" s="145"/>
    </row>
    <row r="228" spans="1:5" x14ac:dyDescent="0.2">
      <c r="A228" s="49" t="s">
        <v>138</v>
      </c>
      <c r="B228" s="37" t="s">
        <v>130</v>
      </c>
      <c r="C228" s="134">
        <f t="shared" ref="C228:D228" si="66">C229</f>
        <v>21000000</v>
      </c>
      <c r="D228" s="134">
        <f t="shared" si="66"/>
        <v>20645163.940000001</v>
      </c>
      <c r="E228" s="141">
        <f>D228/C228*100</f>
        <v>98.310304476190481</v>
      </c>
    </row>
    <row r="229" spans="1:5" ht="12.75" hidden="1" customHeight="1" x14ac:dyDescent="0.2">
      <c r="A229" s="49">
        <v>3</v>
      </c>
      <c r="B229" s="142" t="s">
        <v>37</v>
      </c>
      <c r="C229" s="134">
        <f>C230</f>
        <v>21000000</v>
      </c>
      <c r="D229" s="134">
        <f>D230</f>
        <v>20645163.940000001</v>
      </c>
      <c r="E229" s="141">
        <f>D229/C229*100</f>
        <v>98.310304476190481</v>
      </c>
    </row>
    <row r="230" spans="1:5" ht="11.25" customHeight="1" x14ac:dyDescent="0.2">
      <c r="A230" s="43">
        <v>36</v>
      </c>
      <c r="B230" s="157" t="s">
        <v>178</v>
      </c>
      <c r="C230" s="134">
        <f t="shared" ref="C230:D230" si="67">C231</f>
        <v>21000000</v>
      </c>
      <c r="D230" s="134">
        <f t="shared" si="67"/>
        <v>20645163.940000001</v>
      </c>
      <c r="E230" s="141">
        <f>D230/C230*100</f>
        <v>98.310304476190481</v>
      </c>
    </row>
    <row r="231" spans="1:5" ht="11.25" customHeight="1" x14ac:dyDescent="0.2">
      <c r="A231" s="43">
        <v>363</v>
      </c>
      <c r="B231" s="146" t="s">
        <v>116</v>
      </c>
      <c r="C231" s="121">
        <f>C232</f>
        <v>21000000</v>
      </c>
      <c r="D231" s="121">
        <f>D232</f>
        <v>20645163.940000001</v>
      </c>
      <c r="E231" s="129">
        <f>D231/C231*100</f>
        <v>98.310304476190481</v>
      </c>
    </row>
    <row r="232" spans="1:5" ht="14.25" customHeight="1" x14ac:dyDescent="0.2">
      <c r="A232" s="47">
        <v>3632</v>
      </c>
      <c r="B232" s="144" t="s">
        <v>117</v>
      </c>
      <c r="C232" s="279">
        <v>21000000</v>
      </c>
      <c r="D232" s="158">
        <v>20645163.940000001</v>
      </c>
      <c r="E232" s="306">
        <f>D232/C232*100</f>
        <v>98.310304476190481</v>
      </c>
    </row>
    <row r="233" spans="1:5" ht="12.75" customHeight="1" x14ac:dyDescent="0.2">
      <c r="A233" s="47"/>
      <c r="B233" s="144"/>
      <c r="C233" s="158"/>
      <c r="D233" s="158"/>
      <c r="E233" s="159"/>
    </row>
    <row r="234" spans="1:5" ht="13.5" customHeight="1" x14ac:dyDescent="0.2">
      <c r="A234" s="186" t="s">
        <v>163</v>
      </c>
      <c r="B234" s="208" t="s">
        <v>164</v>
      </c>
      <c r="C234" s="243">
        <f t="shared" ref="C234:D234" si="68">C235</f>
        <v>2488800</v>
      </c>
      <c r="D234" s="243">
        <f t="shared" si="68"/>
        <v>1886269.71</v>
      </c>
      <c r="E234" s="259">
        <f>D234/C234*100</f>
        <v>75.790329074252654</v>
      </c>
    </row>
    <row r="235" spans="1:5" ht="12.75" hidden="1" customHeight="1" x14ac:dyDescent="0.2">
      <c r="A235" s="49">
        <v>3</v>
      </c>
      <c r="B235" s="142" t="s">
        <v>37</v>
      </c>
      <c r="C235" s="134">
        <f>C236</f>
        <v>2488800</v>
      </c>
      <c r="D235" s="134">
        <f>D236</f>
        <v>1886269.71</v>
      </c>
      <c r="E235" s="165">
        <f>D235/C235*100</f>
        <v>75.790329074252654</v>
      </c>
    </row>
    <row r="236" spans="1:5" ht="12.75" customHeight="1" x14ac:dyDescent="0.2">
      <c r="A236" s="43">
        <v>36</v>
      </c>
      <c r="B236" s="157" t="s">
        <v>178</v>
      </c>
      <c r="C236" s="134">
        <f t="shared" ref="C236:D237" si="69">C237</f>
        <v>2488800</v>
      </c>
      <c r="D236" s="134">
        <f t="shared" si="69"/>
        <v>1886269.71</v>
      </c>
      <c r="E236" s="165">
        <f>D236/C236*100</f>
        <v>75.790329074252654</v>
      </c>
    </row>
    <row r="237" spans="1:5" ht="12.75" customHeight="1" x14ac:dyDescent="0.2">
      <c r="A237" s="133">
        <v>363</v>
      </c>
      <c r="B237" s="146" t="s">
        <v>116</v>
      </c>
      <c r="C237" s="121">
        <f t="shared" si="69"/>
        <v>2488800</v>
      </c>
      <c r="D237" s="121">
        <f t="shared" si="69"/>
        <v>1886269.71</v>
      </c>
      <c r="E237" s="165">
        <f>D237/C237*100</f>
        <v>75.790329074252654</v>
      </c>
    </row>
    <row r="238" spans="1:5" ht="12.75" customHeight="1" x14ac:dyDescent="0.2">
      <c r="A238" s="144">
        <v>3632</v>
      </c>
      <c r="B238" s="144" t="s">
        <v>117</v>
      </c>
      <c r="C238" s="279">
        <v>2488800</v>
      </c>
      <c r="D238" s="158">
        <v>1886269.71</v>
      </c>
      <c r="E238" s="306">
        <f>D238/C238*100</f>
        <v>75.790329074252654</v>
      </c>
    </row>
    <row r="239" spans="1:5" ht="12" customHeight="1" x14ac:dyDescent="0.2">
      <c r="A239" s="47"/>
      <c r="B239" s="144"/>
      <c r="C239" s="156"/>
      <c r="D239" s="156"/>
      <c r="E239" s="159"/>
    </row>
    <row r="240" spans="1:5" ht="12.75" customHeight="1" x14ac:dyDescent="0.2">
      <c r="A240" s="49" t="s">
        <v>165</v>
      </c>
      <c r="B240" s="39" t="s">
        <v>166</v>
      </c>
      <c r="C240" s="134">
        <f>C241+C245</f>
        <v>3950500</v>
      </c>
      <c r="D240" s="134">
        <f>D241+D245</f>
        <v>46150</v>
      </c>
      <c r="E240" s="165">
        <f t="shared" ref="E240:E248" si="70">D240/C240*100</f>
        <v>1.1682065561321353</v>
      </c>
    </row>
    <row r="241" spans="1:5" ht="12.75" hidden="1" customHeight="1" x14ac:dyDescent="0.2">
      <c r="A241" s="49">
        <v>3</v>
      </c>
      <c r="B241" s="201" t="s">
        <v>37</v>
      </c>
      <c r="C241" s="134">
        <f>C242</f>
        <v>3538500</v>
      </c>
      <c r="D241" s="134">
        <f>D242</f>
        <v>46150</v>
      </c>
      <c r="E241" s="165">
        <f t="shared" si="70"/>
        <v>1.3042249540765862</v>
      </c>
    </row>
    <row r="242" spans="1:5" ht="12.75" customHeight="1" x14ac:dyDescent="0.2">
      <c r="A242" s="49">
        <v>38</v>
      </c>
      <c r="B242" s="37" t="s">
        <v>57</v>
      </c>
      <c r="C242" s="134">
        <f t="shared" ref="C242:D243" si="71">C243</f>
        <v>3538500</v>
      </c>
      <c r="D242" s="134">
        <f t="shared" si="71"/>
        <v>46150</v>
      </c>
      <c r="E242" s="165">
        <f t="shared" si="70"/>
        <v>1.3042249540765862</v>
      </c>
    </row>
    <row r="243" spans="1:5" ht="12.75" customHeight="1" x14ac:dyDescent="0.2">
      <c r="A243" s="49">
        <v>386</v>
      </c>
      <c r="B243" s="37" t="s">
        <v>118</v>
      </c>
      <c r="C243" s="134">
        <f t="shared" si="71"/>
        <v>3538500</v>
      </c>
      <c r="D243" s="134">
        <f t="shared" si="71"/>
        <v>46150</v>
      </c>
      <c r="E243" s="165">
        <f t="shared" si="70"/>
        <v>1.3042249540765862</v>
      </c>
    </row>
    <row r="244" spans="1:5" ht="25.5" customHeight="1" x14ac:dyDescent="0.2">
      <c r="A244" s="110">
        <v>3861</v>
      </c>
      <c r="B244" s="41" t="s">
        <v>120</v>
      </c>
      <c r="C244" s="274">
        <v>3538500</v>
      </c>
      <c r="D244" s="135">
        <v>46150</v>
      </c>
      <c r="E244" s="306">
        <f t="shared" si="70"/>
        <v>1.3042249540765862</v>
      </c>
    </row>
    <row r="245" spans="1:5" ht="12.75" hidden="1" customHeight="1" x14ac:dyDescent="0.2">
      <c r="A245" s="43">
        <v>5</v>
      </c>
      <c r="B245" s="253" t="s">
        <v>28</v>
      </c>
      <c r="C245" s="134">
        <f t="shared" ref="C245:D247" si="72">C246</f>
        <v>412000</v>
      </c>
      <c r="D245" s="134">
        <f t="shared" si="72"/>
        <v>0</v>
      </c>
      <c r="E245" s="141">
        <f t="shared" si="70"/>
        <v>0</v>
      </c>
    </row>
    <row r="246" spans="1:5" ht="11.25" customHeight="1" x14ac:dyDescent="0.2">
      <c r="A246" s="43">
        <v>51</v>
      </c>
      <c r="B246" s="37" t="s">
        <v>236</v>
      </c>
      <c r="C246" s="134">
        <f t="shared" si="72"/>
        <v>412000</v>
      </c>
      <c r="D246" s="134">
        <f t="shared" si="72"/>
        <v>0</v>
      </c>
      <c r="E246" s="141">
        <f t="shared" si="70"/>
        <v>0</v>
      </c>
    </row>
    <row r="247" spans="1:5" ht="14.25" customHeight="1" x14ac:dyDescent="0.2">
      <c r="A247" s="73">
        <v>514</v>
      </c>
      <c r="B247" s="254" t="s">
        <v>85</v>
      </c>
      <c r="C247" s="243">
        <f t="shared" si="72"/>
        <v>412000</v>
      </c>
      <c r="D247" s="243">
        <f t="shared" si="72"/>
        <v>0</v>
      </c>
      <c r="E247" s="244">
        <f t="shared" si="70"/>
        <v>0</v>
      </c>
    </row>
    <row r="248" spans="1:5" ht="12.75" hidden="1" customHeight="1" x14ac:dyDescent="0.2">
      <c r="A248" s="47">
        <v>5141</v>
      </c>
      <c r="B248" s="167" t="s">
        <v>84</v>
      </c>
      <c r="C248" s="274">
        <v>412000</v>
      </c>
      <c r="D248" s="135">
        <v>0</v>
      </c>
      <c r="E248" s="145">
        <f t="shared" si="70"/>
        <v>0</v>
      </c>
    </row>
    <row r="249" spans="1:5" ht="12.75" customHeight="1" x14ac:dyDescent="0.2">
      <c r="A249" s="47"/>
      <c r="B249" s="144"/>
      <c r="C249" s="158"/>
      <c r="D249" s="158"/>
      <c r="E249" s="145"/>
    </row>
    <row r="250" spans="1:5" ht="12.75" customHeight="1" x14ac:dyDescent="0.2">
      <c r="A250" s="49" t="s">
        <v>149</v>
      </c>
      <c r="B250" s="39" t="s">
        <v>146</v>
      </c>
      <c r="C250" s="134">
        <f t="shared" ref="C250:D253" si="73">C251</f>
        <v>200000</v>
      </c>
      <c r="D250" s="134">
        <f t="shared" si="73"/>
        <v>0</v>
      </c>
      <c r="E250" s="141">
        <f t="shared" ref="E250:E252" si="74">D250/C250*100</f>
        <v>0</v>
      </c>
    </row>
    <row r="251" spans="1:5" ht="11.45" hidden="1" customHeight="1" x14ac:dyDescent="0.2">
      <c r="A251" s="49">
        <v>3</v>
      </c>
      <c r="B251" s="142" t="s">
        <v>37</v>
      </c>
      <c r="C251" s="134">
        <f t="shared" ref="C251:D252" si="75">C252</f>
        <v>200000</v>
      </c>
      <c r="D251" s="134">
        <f t="shared" si="75"/>
        <v>0</v>
      </c>
      <c r="E251" s="141">
        <f t="shared" si="74"/>
        <v>0</v>
      </c>
    </row>
    <row r="252" spans="1:5" ht="12.75" customHeight="1" x14ac:dyDescent="0.2">
      <c r="A252" s="49">
        <v>32</v>
      </c>
      <c r="B252" s="147" t="s">
        <v>3</v>
      </c>
      <c r="C252" s="134">
        <f t="shared" si="75"/>
        <v>200000</v>
      </c>
      <c r="D252" s="134">
        <f t="shared" si="75"/>
        <v>0</v>
      </c>
      <c r="E252" s="141">
        <f t="shared" si="74"/>
        <v>0</v>
      </c>
    </row>
    <row r="253" spans="1:5" ht="12.75" customHeight="1" x14ac:dyDescent="0.2">
      <c r="A253" s="43">
        <v>323</v>
      </c>
      <c r="B253" s="142" t="s">
        <v>11</v>
      </c>
      <c r="C253" s="134">
        <f t="shared" si="73"/>
        <v>200000</v>
      </c>
      <c r="D253" s="134">
        <f t="shared" si="73"/>
        <v>0</v>
      </c>
      <c r="E253" s="141">
        <f>D253/C253*100</f>
        <v>0</v>
      </c>
    </row>
    <row r="254" spans="1:5" ht="12.75" hidden="1" customHeight="1" x14ac:dyDescent="0.2">
      <c r="A254" s="47">
        <v>3237</v>
      </c>
      <c r="B254" s="38" t="s">
        <v>13</v>
      </c>
      <c r="C254" s="274">
        <v>200000</v>
      </c>
      <c r="D254" s="135">
        <v>0</v>
      </c>
      <c r="E254" s="145">
        <f>D254/C254*100</f>
        <v>0</v>
      </c>
    </row>
    <row r="255" spans="1:5" ht="12.75" customHeight="1" x14ac:dyDescent="0.2">
      <c r="A255" s="47"/>
      <c r="B255" s="38"/>
      <c r="C255" s="135"/>
      <c r="D255" s="135"/>
      <c r="E255" s="145"/>
    </row>
    <row r="256" spans="1:5" ht="13.5" customHeight="1" x14ac:dyDescent="0.2">
      <c r="A256" s="186" t="s">
        <v>152</v>
      </c>
      <c r="B256" s="153" t="s">
        <v>205</v>
      </c>
      <c r="C256" s="134">
        <f t="shared" ref="C256:D258" si="76">C257</f>
        <v>1084500</v>
      </c>
      <c r="D256" s="134">
        <f t="shared" si="76"/>
        <v>1036497.3</v>
      </c>
      <c r="E256" s="141">
        <f>D256/C256*100</f>
        <v>95.573748271092668</v>
      </c>
    </row>
    <row r="257" spans="1:7" ht="13.5" hidden="1" customHeight="1" x14ac:dyDescent="0.2">
      <c r="A257" s="49">
        <v>3</v>
      </c>
      <c r="B257" s="142" t="s">
        <v>37</v>
      </c>
      <c r="C257" s="134">
        <f t="shared" si="76"/>
        <v>1084500</v>
      </c>
      <c r="D257" s="134">
        <f t="shared" si="76"/>
        <v>1036497.3</v>
      </c>
      <c r="E257" s="141">
        <f>D257/C257*100</f>
        <v>95.573748271092668</v>
      </c>
    </row>
    <row r="258" spans="1:7" ht="12.75" customHeight="1" x14ac:dyDescent="0.2">
      <c r="A258" s="43">
        <v>36</v>
      </c>
      <c r="B258" s="157" t="s">
        <v>178</v>
      </c>
      <c r="C258" s="134">
        <f t="shared" si="76"/>
        <v>1084500</v>
      </c>
      <c r="D258" s="134">
        <f t="shared" si="76"/>
        <v>1036497.3</v>
      </c>
      <c r="E258" s="141">
        <f>D258/C258*100</f>
        <v>95.573748271092668</v>
      </c>
    </row>
    <row r="259" spans="1:7" ht="12.75" customHeight="1" x14ac:dyDescent="0.2">
      <c r="A259" s="43">
        <v>363</v>
      </c>
      <c r="B259" s="146" t="s">
        <v>116</v>
      </c>
      <c r="C259" s="134">
        <f>C260</f>
        <v>1084500</v>
      </c>
      <c r="D259" s="134">
        <f>D260</f>
        <v>1036497.3</v>
      </c>
      <c r="E259" s="141">
        <f>D259/C259*100</f>
        <v>95.573748271092668</v>
      </c>
    </row>
    <row r="260" spans="1:7" ht="12.75" customHeight="1" x14ac:dyDescent="0.2">
      <c r="A260" s="40">
        <v>3631</v>
      </c>
      <c r="B260" s="172" t="s">
        <v>145</v>
      </c>
      <c r="C260" s="274">
        <v>1084500</v>
      </c>
      <c r="D260" s="135">
        <v>1036497.3</v>
      </c>
      <c r="E260" s="301">
        <f>D260/C260*100</f>
        <v>95.573748271092668</v>
      </c>
    </row>
    <row r="261" spans="1:7" ht="13.5" customHeight="1" x14ac:dyDescent="0.2">
      <c r="A261" s="47"/>
      <c r="B261" s="172"/>
      <c r="C261" s="135"/>
      <c r="D261" s="135"/>
      <c r="E261" s="145"/>
    </row>
    <row r="262" spans="1:7" ht="14.25" customHeight="1" x14ac:dyDescent="0.2">
      <c r="A262" s="186" t="s">
        <v>159</v>
      </c>
      <c r="B262" s="208" t="s">
        <v>160</v>
      </c>
      <c r="C262" s="243">
        <f>C263</f>
        <v>4054900</v>
      </c>
      <c r="D262" s="243">
        <f>D263</f>
        <v>2692879.49</v>
      </c>
      <c r="E262" s="244">
        <f t="shared" ref="E262:E270" si="77">D262/C262*100</f>
        <v>66.410503095020843</v>
      </c>
    </row>
    <row r="263" spans="1:7" ht="11.25" hidden="1" customHeight="1" x14ac:dyDescent="0.2">
      <c r="A263" s="49">
        <v>3</v>
      </c>
      <c r="B263" s="142" t="s">
        <v>37</v>
      </c>
      <c r="C263" s="134">
        <f>C264+C267+C271</f>
        <v>4054900</v>
      </c>
      <c r="D263" s="134">
        <f>D264+D267+D271</f>
        <v>2692879.49</v>
      </c>
      <c r="E263" s="141">
        <f t="shared" si="77"/>
        <v>66.410503095020843</v>
      </c>
    </row>
    <row r="264" spans="1:7" ht="12.75" customHeight="1" x14ac:dyDescent="0.2">
      <c r="A264" s="49">
        <v>32</v>
      </c>
      <c r="B264" s="147" t="s">
        <v>3</v>
      </c>
      <c r="C264" s="134">
        <f t="shared" ref="C264:D264" si="78">C265</f>
        <v>550000</v>
      </c>
      <c r="D264" s="134">
        <f t="shared" si="78"/>
        <v>460448.51</v>
      </c>
      <c r="E264" s="141">
        <f t="shared" si="77"/>
        <v>83.717910909090904</v>
      </c>
    </row>
    <row r="265" spans="1:7" ht="12" customHeight="1" x14ac:dyDescent="0.2">
      <c r="A265" s="43">
        <v>323</v>
      </c>
      <c r="B265" s="142" t="s">
        <v>11</v>
      </c>
      <c r="C265" s="134">
        <f t="shared" ref="C265:D265" si="79">C266</f>
        <v>550000</v>
      </c>
      <c r="D265" s="134">
        <f t="shared" si="79"/>
        <v>460448.51</v>
      </c>
      <c r="E265" s="141">
        <f t="shared" si="77"/>
        <v>83.717910909090904</v>
      </c>
    </row>
    <row r="266" spans="1:7" ht="13.5" customHeight="1" x14ac:dyDescent="0.2">
      <c r="A266" s="47">
        <v>3237</v>
      </c>
      <c r="B266" s="38" t="s">
        <v>13</v>
      </c>
      <c r="C266" s="274">
        <v>550000</v>
      </c>
      <c r="D266" s="135">
        <v>460448.51</v>
      </c>
      <c r="E266" s="301">
        <f t="shared" si="77"/>
        <v>83.717910909090904</v>
      </c>
      <c r="F266" s="198"/>
    </row>
    <row r="267" spans="1:7" ht="13.5" customHeight="1" x14ac:dyDescent="0.2">
      <c r="A267" s="49">
        <v>34</v>
      </c>
      <c r="B267" s="37" t="s">
        <v>15</v>
      </c>
      <c r="C267" s="134">
        <f t="shared" ref="C267:D267" si="80">C268</f>
        <v>145000</v>
      </c>
      <c r="D267" s="134">
        <f t="shared" si="80"/>
        <v>176973.4</v>
      </c>
      <c r="E267" s="141">
        <f t="shared" si="77"/>
        <v>122.05062068965518</v>
      </c>
    </row>
    <row r="268" spans="1:7" ht="13.5" customHeight="1" x14ac:dyDescent="0.2">
      <c r="A268" s="49">
        <v>343</v>
      </c>
      <c r="B268" s="37" t="s">
        <v>61</v>
      </c>
      <c r="C268" s="134">
        <f>C269+C270</f>
        <v>145000</v>
      </c>
      <c r="D268" s="134">
        <f>D269+D270</f>
        <v>176973.4</v>
      </c>
      <c r="E268" s="141">
        <f t="shared" si="77"/>
        <v>122.05062068965518</v>
      </c>
      <c r="G268" s="198"/>
    </row>
    <row r="269" spans="1:7" ht="13.5" customHeight="1" x14ac:dyDescent="0.2">
      <c r="A269" s="47">
        <v>3431</v>
      </c>
      <c r="B269" s="38" t="s">
        <v>62</v>
      </c>
      <c r="C269" s="274">
        <v>2000</v>
      </c>
      <c r="D269" s="135">
        <v>1569.19</v>
      </c>
      <c r="E269" s="301">
        <f t="shared" si="77"/>
        <v>78.459500000000006</v>
      </c>
    </row>
    <row r="270" spans="1:7" ht="13.5" customHeight="1" x14ac:dyDescent="0.2">
      <c r="A270" s="47">
        <v>3432</v>
      </c>
      <c r="B270" s="38" t="s">
        <v>124</v>
      </c>
      <c r="C270" s="274">
        <v>143000</v>
      </c>
      <c r="D270" s="135">
        <v>175404.21</v>
      </c>
      <c r="E270" s="301">
        <f t="shared" si="77"/>
        <v>122.66028671328671</v>
      </c>
      <c r="G270" s="68"/>
    </row>
    <row r="271" spans="1:7" ht="13.5" customHeight="1" x14ac:dyDescent="0.2">
      <c r="A271" s="49">
        <v>38</v>
      </c>
      <c r="B271" s="37" t="s">
        <v>57</v>
      </c>
      <c r="C271" s="134">
        <f t="shared" ref="C271:D272" si="81">C272</f>
        <v>3359900</v>
      </c>
      <c r="D271" s="134">
        <f t="shared" si="81"/>
        <v>2055457.58</v>
      </c>
      <c r="E271" s="141">
        <f t="shared" ref="E271:E272" si="82">D271/C271*100</f>
        <v>61.176153456948121</v>
      </c>
    </row>
    <row r="272" spans="1:7" ht="12.75" customHeight="1" x14ac:dyDescent="0.2">
      <c r="A272" s="186">
        <v>386</v>
      </c>
      <c r="B272" s="229" t="s">
        <v>240</v>
      </c>
      <c r="C272" s="243">
        <f t="shared" si="81"/>
        <v>3359900</v>
      </c>
      <c r="D272" s="243">
        <f t="shared" si="81"/>
        <v>2055457.58</v>
      </c>
      <c r="E272" s="141">
        <f t="shared" si="82"/>
        <v>61.176153456948121</v>
      </c>
    </row>
    <row r="273" spans="1:5" ht="25.5" x14ac:dyDescent="0.2">
      <c r="A273" s="110">
        <v>3861</v>
      </c>
      <c r="B273" s="41" t="s">
        <v>120</v>
      </c>
      <c r="C273" s="274">
        <v>3359900</v>
      </c>
      <c r="D273" s="135">
        <v>2055457.58</v>
      </c>
      <c r="E273" s="301">
        <f>D273/C273*100</f>
        <v>61.176153456948121</v>
      </c>
    </row>
    <row r="274" spans="1:5" ht="12.75" customHeight="1" x14ac:dyDescent="0.2">
      <c r="A274" s="50"/>
      <c r="B274" s="150"/>
      <c r="C274" s="130"/>
      <c r="D274" s="130"/>
      <c r="E274" s="131"/>
    </row>
    <row r="275" spans="1:5" ht="12.75" customHeight="1" x14ac:dyDescent="0.2">
      <c r="A275" s="49" t="s">
        <v>182</v>
      </c>
      <c r="B275" s="39" t="s">
        <v>169</v>
      </c>
      <c r="C275" s="134">
        <f t="shared" ref="C275:D277" si="83">C276</f>
        <v>9000000</v>
      </c>
      <c r="D275" s="134">
        <f t="shared" si="83"/>
        <v>8823319.2599999998</v>
      </c>
      <c r="E275" s="141">
        <f>D275/C275*100</f>
        <v>98.036880666666661</v>
      </c>
    </row>
    <row r="276" spans="1:5" ht="12.75" hidden="1" customHeight="1" x14ac:dyDescent="0.2">
      <c r="A276" s="49">
        <v>3</v>
      </c>
      <c r="B276" s="142" t="s">
        <v>37</v>
      </c>
      <c r="C276" s="134">
        <f t="shared" si="83"/>
        <v>9000000</v>
      </c>
      <c r="D276" s="134">
        <f t="shared" si="83"/>
        <v>8823319.2599999998</v>
      </c>
      <c r="E276" s="141">
        <f>D276/C276*100</f>
        <v>98.036880666666661</v>
      </c>
    </row>
    <row r="277" spans="1:5" ht="12.75" customHeight="1" x14ac:dyDescent="0.2">
      <c r="A277" s="43">
        <v>36</v>
      </c>
      <c r="B277" s="157" t="s">
        <v>178</v>
      </c>
      <c r="C277" s="134">
        <f t="shared" si="83"/>
        <v>9000000</v>
      </c>
      <c r="D277" s="134">
        <f t="shared" si="83"/>
        <v>8823319.2599999998</v>
      </c>
      <c r="E277" s="141">
        <f>D277/C277*100</f>
        <v>98.036880666666661</v>
      </c>
    </row>
    <row r="278" spans="1:5" ht="12.75" customHeight="1" x14ac:dyDescent="0.2">
      <c r="A278" s="43">
        <v>363</v>
      </c>
      <c r="B278" s="146" t="s">
        <v>116</v>
      </c>
      <c r="C278" s="134">
        <f>C279</f>
        <v>9000000</v>
      </c>
      <c r="D278" s="134">
        <f>D279</f>
        <v>8823319.2599999998</v>
      </c>
      <c r="E278" s="141">
        <f>D278/C278*100</f>
        <v>98.036880666666661</v>
      </c>
    </row>
    <row r="279" spans="1:5" ht="12.75" customHeight="1" x14ac:dyDescent="0.2">
      <c r="A279" s="47">
        <v>3632</v>
      </c>
      <c r="B279" s="38" t="s">
        <v>117</v>
      </c>
      <c r="C279" s="274">
        <v>9000000</v>
      </c>
      <c r="D279" s="135">
        <v>8823319.2599999998</v>
      </c>
      <c r="E279" s="301">
        <f>D279/C279*100</f>
        <v>98.036880666666661</v>
      </c>
    </row>
    <row r="280" spans="1:5" ht="12" customHeight="1" x14ac:dyDescent="0.2">
      <c r="A280" s="47"/>
      <c r="B280" s="38"/>
      <c r="C280" s="135"/>
      <c r="D280" s="135"/>
      <c r="E280" s="145"/>
    </row>
    <row r="281" spans="1:5" ht="12.75" customHeight="1" x14ac:dyDescent="0.2">
      <c r="A281" s="49" t="s">
        <v>222</v>
      </c>
      <c r="B281" s="39" t="s">
        <v>219</v>
      </c>
      <c r="C281" s="134">
        <f t="shared" ref="C281:D283" si="84">C282</f>
        <v>256000</v>
      </c>
      <c r="D281" s="134">
        <f t="shared" si="84"/>
        <v>0</v>
      </c>
      <c r="E281" s="141">
        <f>D281/C281*100</f>
        <v>0</v>
      </c>
    </row>
    <row r="282" spans="1:5" ht="12.75" hidden="1" customHeight="1" x14ac:dyDescent="0.2">
      <c r="A282" s="49">
        <v>3</v>
      </c>
      <c r="B282" s="201" t="s">
        <v>37</v>
      </c>
      <c r="C282" s="134">
        <f t="shared" si="84"/>
        <v>256000</v>
      </c>
      <c r="D282" s="134">
        <f t="shared" si="84"/>
        <v>0</v>
      </c>
      <c r="E282" s="141">
        <f>D282/C282*100</f>
        <v>0</v>
      </c>
    </row>
    <row r="283" spans="1:5" ht="12.75" customHeight="1" x14ac:dyDescent="0.2">
      <c r="A283" s="43">
        <v>36</v>
      </c>
      <c r="B283" s="39" t="s">
        <v>178</v>
      </c>
      <c r="C283" s="134">
        <f t="shared" si="84"/>
        <v>256000</v>
      </c>
      <c r="D283" s="134">
        <f t="shared" si="84"/>
        <v>0</v>
      </c>
      <c r="E283" s="141">
        <f>D283/C283*100</f>
        <v>0</v>
      </c>
    </row>
    <row r="284" spans="1:5" ht="12.75" customHeight="1" x14ac:dyDescent="0.2">
      <c r="A284" s="43">
        <v>363</v>
      </c>
      <c r="B284" s="143" t="s">
        <v>116</v>
      </c>
      <c r="C284" s="134">
        <f>C285</f>
        <v>256000</v>
      </c>
      <c r="D284" s="134">
        <f>D285</f>
        <v>0</v>
      </c>
      <c r="E284" s="141">
        <f>D284/C284*100</f>
        <v>0</v>
      </c>
    </row>
    <row r="285" spans="1:5" ht="12.75" hidden="1" customHeight="1" x14ac:dyDescent="0.2">
      <c r="A285" s="47">
        <v>3632</v>
      </c>
      <c r="B285" s="38" t="s">
        <v>117</v>
      </c>
      <c r="C285" s="274">
        <v>256000</v>
      </c>
      <c r="D285" s="135">
        <v>0</v>
      </c>
      <c r="E285" s="145">
        <f>D285/C285*100</f>
        <v>0</v>
      </c>
    </row>
    <row r="286" spans="1:5" ht="12.75" customHeight="1" x14ac:dyDescent="0.2">
      <c r="A286" s="47"/>
      <c r="B286" s="38"/>
      <c r="C286" s="135"/>
      <c r="D286" s="135"/>
      <c r="E286" s="145"/>
    </row>
    <row r="287" spans="1:5" ht="13.15" customHeight="1" x14ac:dyDescent="0.2">
      <c r="A287" s="49" t="s">
        <v>196</v>
      </c>
      <c r="B287" s="37" t="s">
        <v>197</v>
      </c>
      <c r="C287" s="134">
        <f t="shared" ref="C287:D290" si="85">C288</f>
        <v>10000000</v>
      </c>
      <c r="D287" s="134">
        <f t="shared" si="85"/>
        <v>5067089.05</v>
      </c>
      <c r="E287" s="141">
        <f>D287/C287*100</f>
        <v>50.670890499999999</v>
      </c>
    </row>
    <row r="288" spans="1:5" ht="12.75" hidden="1" customHeight="1" x14ac:dyDescent="0.2">
      <c r="A288" s="43">
        <v>3</v>
      </c>
      <c r="B288" s="142" t="s">
        <v>37</v>
      </c>
      <c r="C288" s="134">
        <f t="shared" si="85"/>
        <v>10000000</v>
      </c>
      <c r="D288" s="134">
        <f t="shared" si="85"/>
        <v>5067089.05</v>
      </c>
      <c r="E288" s="141">
        <f>D288/C288*100</f>
        <v>50.670890499999999</v>
      </c>
    </row>
    <row r="289" spans="1:11" ht="12.75" customHeight="1" x14ac:dyDescent="0.2">
      <c r="A289" s="43">
        <v>36</v>
      </c>
      <c r="B289" s="39" t="s">
        <v>176</v>
      </c>
      <c r="C289" s="134">
        <f t="shared" si="85"/>
        <v>10000000</v>
      </c>
      <c r="D289" s="134">
        <f t="shared" si="85"/>
        <v>5067089.05</v>
      </c>
      <c r="E289" s="141">
        <f>D289/C289*100</f>
        <v>50.670890499999999</v>
      </c>
    </row>
    <row r="290" spans="1:11" ht="12.75" customHeight="1" x14ac:dyDescent="0.2">
      <c r="A290" s="43">
        <v>363</v>
      </c>
      <c r="B290" s="127" t="s">
        <v>116</v>
      </c>
      <c r="C290" s="134">
        <f t="shared" si="85"/>
        <v>10000000</v>
      </c>
      <c r="D290" s="134">
        <f t="shared" si="85"/>
        <v>5067089.05</v>
      </c>
      <c r="E290" s="141">
        <f>D290/C290*100</f>
        <v>50.670890499999999</v>
      </c>
    </row>
    <row r="291" spans="1:11" ht="13.5" customHeight="1" x14ac:dyDescent="0.2">
      <c r="A291" s="74" t="s">
        <v>18</v>
      </c>
      <c r="B291" s="124" t="s">
        <v>117</v>
      </c>
      <c r="C291" s="274">
        <v>10000000</v>
      </c>
      <c r="D291" s="135">
        <v>5067089.05</v>
      </c>
      <c r="E291" s="301">
        <f>D291/C291*100</f>
        <v>50.670890499999999</v>
      </c>
    </row>
    <row r="292" spans="1:11" ht="13.5" customHeight="1" x14ac:dyDescent="0.2">
      <c r="A292" s="47"/>
      <c r="B292" s="38"/>
      <c r="C292" s="135"/>
      <c r="D292" s="135"/>
      <c r="E292" s="145"/>
    </row>
    <row r="293" spans="1:11" ht="13.5" customHeight="1" x14ac:dyDescent="0.2">
      <c r="A293" s="49" t="s">
        <v>243</v>
      </c>
      <c r="B293" s="39" t="s">
        <v>244</v>
      </c>
      <c r="C293" s="134">
        <f t="shared" ref="C293:D294" si="86">C294</f>
        <v>1800000</v>
      </c>
      <c r="D293" s="134">
        <f t="shared" si="86"/>
        <v>0</v>
      </c>
      <c r="E293" s="141">
        <f>D293/C293*100</f>
        <v>0</v>
      </c>
    </row>
    <row r="294" spans="1:11" ht="13.5" hidden="1" customHeight="1" x14ac:dyDescent="0.2">
      <c r="A294" s="49">
        <v>3</v>
      </c>
      <c r="B294" s="142" t="s">
        <v>37</v>
      </c>
      <c r="C294" s="134">
        <f t="shared" si="86"/>
        <v>1800000</v>
      </c>
      <c r="D294" s="134">
        <f t="shared" si="86"/>
        <v>0</v>
      </c>
      <c r="E294" s="141">
        <f>D294/C294*100</f>
        <v>0</v>
      </c>
    </row>
    <row r="295" spans="1:11" ht="13.5" customHeight="1" x14ac:dyDescent="0.2">
      <c r="A295" s="43">
        <v>36</v>
      </c>
      <c r="B295" s="157" t="s">
        <v>178</v>
      </c>
      <c r="C295" s="134">
        <f t="shared" ref="C295:D295" si="87">C296</f>
        <v>1800000</v>
      </c>
      <c r="D295" s="134">
        <f t="shared" si="87"/>
        <v>0</v>
      </c>
      <c r="E295" s="141">
        <f>D295/C295*100</f>
        <v>0</v>
      </c>
    </row>
    <row r="296" spans="1:11" ht="13.5" customHeight="1" x14ac:dyDescent="0.2">
      <c r="A296" s="43">
        <v>363</v>
      </c>
      <c r="B296" s="146" t="s">
        <v>116</v>
      </c>
      <c r="C296" s="121">
        <f>C297</f>
        <v>1800000</v>
      </c>
      <c r="D296" s="121">
        <f>D297</f>
        <v>0</v>
      </c>
      <c r="E296" s="129">
        <f>D296/C296*100</f>
        <v>0</v>
      </c>
    </row>
    <row r="297" spans="1:11" ht="13.5" hidden="1" customHeight="1" x14ac:dyDescent="0.2">
      <c r="A297" s="47">
        <v>3632</v>
      </c>
      <c r="B297" s="144" t="s">
        <v>117</v>
      </c>
      <c r="C297" s="279">
        <v>1800000</v>
      </c>
      <c r="D297" s="158">
        <v>0</v>
      </c>
      <c r="E297" s="159">
        <f>D297/C297*100</f>
        <v>0</v>
      </c>
    </row>
    <row r="298" spans="1:11" ht="13.5" customHeight="1" x14ac:dyDescent="0.2">
      <c r="A298" s="47"/>
      <c r="B298" s="38"/>
      <c r="C298" s="135"/>
      <c r="D298" s="135"/>
      <c r="E298" s="145"/>
    </row>
    <row r="299" spans="1:11" ht="13.15" customHeight="1" x14ac:dyDescent="0.2">
      <c r="A299" s="51">
        <v>102</v>
      </c>
      <c r="B299" s="49" t="s">
        <v>72</v>
      </c>
      <c r="C299" s="210">
        <f>C301+C307+C322+C337+C353+C359+C370+C404+C410+C419+C432+C380+C386+C392+C398</f>
        <v>175838238</v>
      </c>
      <c r="D299" s="210">
        <f>D301+D307+D322+D337+D353+D359+D370+D404+D410+D419+D432+D380+D386+D392+D398</f>
        <v>156929377.06999999</v>
      </c>
      <c r="E299" s="211">
        <f>D299/C299*100</f>
        <v>89.246445400573222</v>
      </c>
      <c r="F299" s="68"/>
      <c r="G299" s="68"/>
      <c r="H299" s="68"/>
      <c r="I299" s="68"/>
      <c r="J299" s="68"/>
      <c r="K299" s="68"/>
    </row>
    <row r="300" spans="1:11" ht="13.5" customHeight="1" x14ac:dyDescent="0.2">
      <c r="A300" s="49"/>
      <c r="B300" s="37"/>
      <c r="C300" s="134"/>
      <c r="D300" s="134"/>
      <c r="E300" s="173"/>
    </row>
    <row r="301" spans="1:11" s="64" customFormat="1" ht="13.5" customHeight="1" x14ac:dyDescent="0.2">
      <c r="A301" s="186" t="s">
        <v>95</v>
      </c>
      <c r="B301" s="39" t="s">
        <v>201</v>
      </c>
      <c r="C301" s="134">
        <f t="shared" ref="C301:D301" si="88">C302</f>
        <v>2770200</v>
      </c>
      <c r="D301" s="134">
        <f t="shared" si="88"/>
        <v>2770137.16</v>
      </c>
      <c r="E301" s="141">
        <f t="shared" ref="E301:E305" si="89">D301/C301*100</f>
        <v>99.997731571727684</v>
      </c>
      <c r="G301" s="200"/>
    </row>
    <row r="302" spans="1:11" s="64" customFormat="1" ht="12.75" hidden="1" customHeight="1" x14ac:dyDescent="0.2">
      <c r="A302" s="49">
        <v>3</v>
      </c>
      <c r="B302" s="142" t="s">
        <v>37</v>
      </c>
      <c r="C302" s="134">
        <f>C303</f>
        <v>2770200</v>
      </c>
      <c r="D302" s="134">
        <f>D303</f>
        <v>2770137.16</v>
      </c>
      <c r="E302" s="141">
        <f t="shared" si="89"/>
        <v>99.997731571727684</v>
      </c>
    </row>
    <row r="303" spans="1:11" s="64" customFormat="1" ht="12.75" customHeight="1" x14ac:dyDescent="0.2">
      <c r="A303" s="43">
        <v>36</v>
      </c>
      <c r="B303" s="157" t="s">
        <v>178</v>
      </c>
      <c r="C303" s="134">
        <f t="shared" ref="C303:D303" si="90">C304</f>
        <v>2770200</v>
      </c>
      <c r="D303" s="134">
        <f t="shared" si="90"/>
        <v>2770137.16</v>
      </c>
      <c r="E303" s="141">
        <f t="shared" si="89"/>
        <v>99.997731571727684</v>
      </c>
    </row>
    <row r="304" spans="1:11" s="64" customFormat="1" ht="12.75" customHeight="1" x14ac:dyDescent="0.2">
      <c r="A304" s="43">
        <v>363</v>
      </c>
      <c r="B304" s="146" t="s">
        <v>116</v>
      </c>
      <c r="C304" s="134">
        <f>C305</f>
        <v>2770200</v>
      </c>
      <c r="D304" s="134">
        <f>D305</f>
        <v>2770137.16</v>
      </c>
      <c r="E304" s="141">
        <f t="shared" si="89"/>
        <v>99.997731571727684</v>
      </c>
    </row>
    <row r="305" spans="1:8" ht="12.75" customHeight="1" x14ac:dyDescent="0.2">
      <c r="A305" s="47">
        <v>3632</v>
      </c>
      <c r="B305" s="38" t="s">
        <v>117</v>
      </c>
      <c r="C305" s="274">
        <v>2770200</v>
      </c>
      <c r="D305" s="135">
        <v>2770137.16</v>
      </c>
      <c r="E305" s="301">
        <f t="shared" si="89"/>
        <v>99.997731571727684</v>
      </c>
    </row>
    <row r="306" spans="1:8" ht="12.75" customHeight="1" x14ac:dyDescent="0.2">
      <c r="A306" s="47"/>
      <c r="B306" s="148"/>
      <c r="C306" s="135"/>
      <c r="D306" s="135"/>
      <c r="E306" s="145"/>
      <c r="F306" s="251"/>
      <c r="G306" s="251"/>
      <c r="H306" s="251"/>
    </row>
    <row r="307" spans="1:8" s="64" customFormat="1" ht="13.5" customHeight="1" x14ac:dyDescent="0.2">
      <c r="A307" s="186" t="s">
        <v>96</v>
      </c>
      <c r="B307" s="208" t="s">
        <v>181</v>
      </c>
      <c r="C307" s="243">
        <f t="shared" ref="C307:D307" si="91">C308</f>
        <v>949500</v>
      </c>
      <c r="D307" s="243">
        <f t="shared" si="91"/>
        <v>822552.21</v>
      </c>
      <c r="E307" s="244">
        <f t="shared" ref="E307:E320" si="92">D307/C307*100</f>
        <v>86.63003791469194</v>
      </c>
      <c r="F307" s="135"/>
      <c r="G307" s="135"/>
      <c r="H307" s="135"/>
    </row>
    <row r="308" spans="1:8" s="64" customFormat="1" ht="12.75" hidden="1" customHeight="1" x14ac:dyDescent="0.2">
      <c r="A308" s="43">
        <v>3</v>
      </c>
      <c r="B308" s="201" t="s">
        <v>37</v>
      </c>
      <c r="C308" s="134">
        <f>C309+C315+C318</f>
        <v>949500</v>
      </c>
      <c r="D308" s="134">
        <f>D309+D315+D318</f>
        <v>822552.21</v>
      </c>
      <c r="E308" s="141">
        <f t="shared" si="92"/>
        <v>86.63003791469194</v>
      </c>
    </row>
    <row r="309" spans="1:8" s="64" customFormat="1" ht="12.75" customHeight="1" x14ac:dyDescent="0.2">
      <c r="A309" s="43">
        <v>35</v>
      </c>
      <c r="B309" s="152" t="s">
        <v>16</v>
      </c>
      <c r="C309" s="134">
        <f t="shared" ref="C309:D309" si="93">C310+C312</f>
        <v>919700</v>
      </c>
      <c r="D309" s="134">
        <f t="shared" si="93"/>
        <v>792832.6</v>
      </c>
      <c r="E309" s="141">
        <f t="shared" si="92"/>
        <v>86.205567032728055</v>
      </c>
    </row>
    <row r="310" spans="1:8" s="64" customFormat="1" ht="12.75" customHeight="1" x14ac:dyDescent="0.2">
      <c r="A310" s="43">
        <v>351</v>
      </c>
      <c r="B310" s="152" t="s">
        <v>0</v>
      </c>
      <c r="C310" s="134">
        <f t="shared" ref="C310:D310" si="94">C311</f>
        <v>107100</v>
      </c>
      <c r="D310" s="134">
        <f t="shared" si="94"/>
        <v>106912.3</v>
      </c>
      <c r="E310" s="141">
        <f t="shared" si="92"/>
        <v>99.824743230625586</v>
      </c>
    </row>
    <row r="311" spans="1:8" ht="12.75" customHeight="1" x14ac:dyDescent="0.2">
      <c r="A311" s="47" t="s">
        <v>17</v>
      </c>
      <c r="B311" s="125" t="s">
        <v>0</v>
      </c>
      <c r="C311" s="274">
        <v>107100</v>
      </c>
      <c r="D311" s="135">
        <v>106912.3</v>
      </c>
      <c r="E311" s="301">
        <f t="shared" si="92"/>
        <v>99.824743230625586</v>
      </c>
    </row>
    <row r="312" spans="1:8" s="64" customFormat="1" ht="25.5" customHeight="1" x14ac:dyDescent="0.2">
      <c r="A312" s="73">
        <v>352</v>
      </c>
      <c r="B312" s="252" t="s">
        <v>232</v>
      </c>
      <c r="C312" s="134">
        <f t="shared" ref="C312:D312" si="95">C313+C314</f>
        <v>812600</v>
      </c>
      <c r="D312" s="134">
        <f t="shared" si="95"/>
        <v>685920.29999999993</v>
      </c>
      <c r="E312" s="141">
        <f t="shared" si="92"/>
        <v>84.410571006645327</v>
      </c>
      <c r="G312" s="200"/>
    </row>
    <row r="313" spans="1:8" ht="12.75" customHeight="1" x14ac:dyDescent="0.2">
      <c r="A313" s="47">
        <v>3522</v>
      </c>
      <c r="B313" s="172" t="s">
        <v>233</v>
      </c>
      <c r="C313" s="274">
        <v>784400</v>
      </c>
      <c r="D313" s="135">
        <v>657789.94999999995</v>
      </c>
      <c r="E313" s="301">
        <f t="shared" si="92"/>
        <v>83.858994135645077</v>
      </c>
      <c r="G313" s="68"/>
    </row>
    <row r="314" spans="1:8" ht="12.75" customHeight="1" x14ac:dyDescent="0.2">
      <c r="A314" s="47">
        <v>3523</v>
      </c>
      <c r="B314" s="38" t="s">
        <v>194</v>
      </c>
      <c r="C314" s="274">
        <v>28200</v>
      </c>
      <c r="D314" s="135">
        <v>28130.35</v>
      </c>
      <c r="E314" s="301">
        <f t="shared" si="92"/>
        <v>99.753014184397159</v>
      </c>
    </row>
    <row r="315" spans="1:8" s="64" customFormat="1" ht="12.75" customHeight="1" x14ac:dyDescent="0.2">
      <c r="A315" s="43">
        <v>36</v>
      </c>
      <c r="B315" s="39" t="s">
        <v>178</v>
      </c>
      <c r="C315" s="134">
        <f t="shared" ref="C315:D315" si="96">C316</f>
        <v>25800</v>
      </c>
      <c r="D315" s="134">
        <f t="shared" si="96"/>
        <v>25720</v>
      </c>
      <c r="E315" s="141">
        <f t="shared" si="92"/>
        <v>99.689922480620154</v>
      </c>
      <c r="G315" s="200"/>
    </row>
    <row r="316" spans="1:8" s="64" customFormat="1" ht="12.75" customHeight="1" x14ac:dyDescent="0.2">
      <c r="A316" s="43">
        <v>363</v>
      </c>
      <c r="B316" s="143" t="s">
        <v>116</v>
      </c>
      <c r="C316" s="134">
        <f>C317</f>
        <v>25800</v>
      </c>
      <c r="D316" s="134">
        <f>D317</f>
        <v>25720</v>
      </c>
      <c r="E316" s="141">
        <f t="shared" si="92"/>
        <v>99.689922480620154</v>
      </c>
    </row>
    <row r="317" spans="1:8" ht="12.75" customHeight="1" x14ac:dyDescent="0.2">
      <c r="A317" s="47">
        <v>3632</v>
      </c>
      <c r="B317" s="38" t="s">
        <v>117</v>
      </c>
      <c r="C317" s="274">
        <v>25800</v>
      </c>
      <c r="D317" s="135">
        <v>25720</v>
      </c>
      <c r="E317" s="301">
        <f t="shared" si="92"/>
        <v>99.689922480620154</v>
      </c>
    </row>
    <row r="318" spans="1:8" s="64" customFormat="1" ht="12.75" customHeight="1" x14ac:dyDescent="0.2">
      <c r="A318" s="43">
        <v>38</v>
      </c>
      <c r="B318" s="152" t="s">
        <v>57</v>
      </c>
      <c r="C318" s="134">
        <f t="shared" ref="C318:D319" si="97">C319</f>
        <v>4000</v>
      </c>
      <c r="D318" s="134">
        <f t="shared" si="97"/>
        <v>3999.61</v>
      </c>
      <c r="E318" s="141">
        <f t="shared" si="92"/>
        <v>99.990250000000003</v>
      </c>
    </row>
    <row r="319" spans="1:8" ht="12.75" customHeight="1" x14ac:dyDescent="0.2">
      <c r="A319" s="49">
        <v>382</v>
      </c>
      <c r="B319" s="152" t="s">
        <v>81</v>
      </c>
      <c r="C319" s="134">
        <f t="shared" si="97"/>
        <v>4000</v>
      </c>
      <c r="D319" s="134">
        <f t="shared" si="97"/>
        <v>3999.61</v>
      </c>
      <c r="E319" s="141">
        <f t="shared" si="92"/>
        <v>99.990250000000003</v>
      </c>
    </row>
    <row r="320" spans="1:8" ht="12.75" customHeight="1" x14ac:dyDescent="0.2">
      <c r="A320" s="47">
        <v>3822</v>
      </c>
      <c r="B320" s="38" t="s">
        <v>80</v>
      </c>
      <c r="C320" s="274">
        <v>4000</v>
      </c>
      <c r="D320" s="135">
        <v>3999.61</v>
      </c>
      <c r="E320" s="301">
        <f t="shared" si="92"/>
        <v>99.990250000000003</v>
      </c>
    </row>
    <row r="321" spans="1:5" ht="12.75" customHeight="1" x14ac:dyDescent="0.2">
      <c r="A321" s="47"/>
      <c r="B321" s="38"/>
      <c r="C321" s="135"/>
      <c r="D321" s="135"/>
      <c r="E321" s="145"/>
    </row>
    <row r="322" spans="1:5" s="64" customFormat="1" ht="24.75" customHeight="1" x14ac:dyDescent="0.2">
      <c r="A322" s="186" t="s">
        <v>97</v>
      </c>
      <c r="B322" s="208" t="s">
        <v>204</v>
      </c>
      <c r="C322" s="134">
        <f>C323</f>
        <v>14017800</v>
      </c>
      <c r="D322" s="134">
        <f>D323</f>
        <v>12335683.51</v>
      </c>
      <c r="E322" s="141">
        <f t="shared" ref="E322:E335" si="98">D322/C322*100</f>
        <v>88.000139180185187</v>
      </c>
    </row>
    <row r="323" spans="1:5" s="64" customFormat="1" hidden="1" x14ac:dyDescent="0.2">
      <c r="A323" s="49">
        <v>3</v>
      </c>
      <c r="B323" s="201" t="s">
        <v>37</v>
      </c>
      <c r="C323" s="134">
        <f>C324+C327+C333</f>
        <v>14017800</v>
      </c>
      <c r="D323" s="134">
        <f>D324+D327+D333</f>
        <v>12335683.51</v>
      </c>
      <c r="E323" s="141">
        <f t="shared" si="98"/>
        <v>88.000139180185187</v>
      </c>
    </row>
    <row r="324" spans="1:5" s="64" customFormat="1" ht="12.75" customHeight="1" x14ac:dyDescent="0.2">
      <c r="A324" s="49">
        <v>32</v>
      </c>
      <c r="B324" s="201" t="s">
        <v>3</v>
      </c>
      <c r="C324" s="134">
        <f t="shared" ref="C324:D325" si="99">C325</f>
        <v>70000</v>
      </c>
      <c r="D324" s="134">
        <f t="shared" si="99"/>
        <v>69200.19</v>
      </c>
      <c r="E324" s="141">
        <f t="shared" si="98"/>
        <v>98.857414285714285</v>
      </c>
    </row>
    <row r="325" spans="1:5" s="64" customFormat="1" ht="12.75" customHeight="1" x14ac:dyDescent="0.2">
      <c r="A325" s="49">
        <v>329</v>
      </c>
      <c r="B325" s="201" t="s">
        <v>54</v>
      </c>
      <c r="C325" s="134">
        <f t="shared" si="99"/>
        <v>70000</v>
      </c>
      <c r="D325" s="134">
        <f t="shared" si="99"/>
        <v>69200.19</v>
      </c>
      <c r="E325" s="141">
        <f t="shared" si="98"/>
        <v>98.857414285714285</v>
      </c>
    </row>
    <row r="326" spans="1:5" ht="12.75" customHeight="1" x14ac:dyDescent="0.2">
      <c r="A326" s="47">
        <v>3299</v>
      </c>
      <c r="B326" s="197" t="s">
        <v>54</v>
      </c>
      <c r="C326" s="274">
        <v>70000</v>
      </c>
      <c r="D326" s="135">
        <v>69200.19</v>
      </c>
      <c r="E326" s="301">
        <f t="shared" si="98"/>
        <v>98.857414285714285</v>
      </c>
    </row>
    <row r="327" spans="1:5" s="64" customFormat="1" ht="12.75" customHeight="1" x14ac:dyDescent="0.2">
      <c r="A327" s="43">
        <v>35</v>
      </c>
      <c r="B327" s="152" t="s">
        <v>16</v>
      </c>
      <c r="C327" s="134">
        <f>C328+C330</f>
        <v>4652000</v>
      </c>
      <c r="D327" s="134">
        <f>D328+D330</f>
        <v>4408687.3499999996</v>
      </c>
      <c r="E327" s="141">
        <f t="shared" si="98"/>
        <v>94.769719475494412</v>
      </c>
    </row>
    <row r="328" spans="1:5" s="64" customFormat="1" ht="12.75" customHeight="1" x14ac:dyDescent="0.2">
      <c r="A328" s="43">
        <v>351</v>
      </c>
      <c r="B328" s="152" t="s">
        <v>0</v>
      </c>
      <c r="C328" s="161">
        <f t="shared" ref="C328" si="100">C329</f>
        <v>364500</v>
      </c>
      <c r="D328" s="161">
        <f>D329</f>
        <v>286958.53999999998</v>
      </c>
      <c r="E328" s="141">
        <f t="shared" si="98"/>
        <v>78.726622770919064</v>
      </c>
    </row>
    <row r="329" spans="1:5" s="64" customFormat="1" ht="12.75" customHeight="1" x14ac:dyDescent="0.2">
      <c r="A329" s="47">
        <v>3512</v>
      </c>
      <c r="B329" s="125" t="s">
        <v>0</v>
      </c>
      <c r="C329" s="278">
        <v>364500</v>
      </c>
      <c r="D329" s="162">
        <v>286958.53999999998</v>
      </c>
      <c r="E329" s="301">
        <f t="shared" si="98"/>
        <v>78.726622770919064</v>
      </c>
    </row>
    <row r="330" spans="1:5" s="64" customFormat="1" ht="25.5" customHeight="1" x14ac:dyDescent="0.2">
      <c r="A330" s="73">
        <v>352</v>
      </c>
      <c r="B330" s="252" t="s">
        <v>232</v>
      </c>
      <c r="C330" s="134">
        <f>C331+C332</f>
        <v>4287500</v>
      </c>
      <c r="D330" s="134">
        <f>D331+D332</f>
        <v>4121728.81</v>
      </c>
      <c r="E330" s="141">
        <f t="shared" si="98"/>
        <v>96.133616559766764</v>
      </c>
    </row>
    <row r="331" spans="1:5" ht="12.75" customHeight="1" x14ac:dyDescent="0.2">
      <c r="A331" s="47">
        <v>3522</v>
      </c>
      <c r="B331" s="172" t="s">
        <v>233</v>
      </c>
      <c r="C331" s="274">
        <v>3921700</v>
      </c>
      <c r="D331" s="135">
        <v>3756008.69</v>
      </c>
      <c r="E331" s="301">
        <f t="shared" si="98"/>
        <v>95.775013132060067</v>
      </c>
    </row>
    <row r="332" spans="1:5" ht="12.75" customHeight="1" x14ac:dyDescent="0.2">
      <c r="A332" s="47">
        <v>3523</v>
      </c>
      <c r="B332" s="38" t="s">
        <v>194</v>
      </c>
      <c r="C332" s="274">
        <v>365800</v>
      </c>
      <c r="D332" s="135">
        <v>365720.12</v>
      </c>
      <c r="E332" s="301">
        <f t="shared" si="98"/>
        <v>99.978162930563158</v>
      </c>
    </row>
    <row r="333" spans="1:5" s="64" customFormat="1" ht="12.75" customHeight="1" x14ac:dyDescent="0.2">
      <c r="A333" s="43">
        <v>36</v>
      </c>
      <c r="B333" s="39" t="s">
        <v>178</v>
      </c>
      <c r="C333" s="134">
        <f t="shared" ref="C333" si="101">C334</f>
        <v>9295800</v>
      </c>
      <c r="D333" s="134">
        <f>D334</f>
        <v>7857795.9699999997</v>
      </c>
      <c r="E333" s="141">
        <f t="shared" si="98"/>
        <v>84.530604896835129</v>
      </c>
    </row>
    <row r="334" spans="1:5" s="64" customFormat="1" ht="12.75" customHeight="1" x14ac:dyDescent="0.2">
      <c r="A334" s="43">
        <v>363</v>
      </c>
      <c r="B334" s="143" t="s">
        <v>116</v>
      </c>
      <c r="C334" s="134">
        <f>C335</f>
        <v>9295800</v>
      </c>
      <c r="D334" s="134">
        <f>D335</f>
        <v>7857795.9699999997</v>
      </c>
      <c r="E334" s="141">
        <f t="shared" si="98"/>
        <v>84.530604896835129</v>
      </c>
    </row>
    <row r="335" spans="1:5" ht="12.75" customHeight="1" x14ac:dyDescent="0.2">
      <c r="A335" s="47">
        <v>3632</v>
      </c>
      <c r="B335" s="38" t="s">
        <v>117</v>
      </c>
      <c r="C335" s="274">
        <v>9295800</v>
      </c>
      <c r="D335" s="135">
        <v>7857795.9699999997</v>
      </c>
      <c r="E335" s="301">
        <f t="shared" si="98"/>
        <v>84.530604896835129</v>
      </c>
    </row>
    <row r="336" spans="1:5" ht="13.5" customHeight="1" x14ac:dyDescent="0.2">
      <c r="A336" s="47"/>
      <c r="B336" s="167"/>
      <c r="C336" s="135"/>
      <c r="D336" s="135"/>
      <c r="E336" s="145"/>
    </row>
    <row r="337" spans="1:5" s="64" customFormat="1" ht="12.75" customHeight="1" x14ac:dyDescent="0.2">
      <c r="A337" s="49" t="s">
        <v>98</v>
      </c>
      <c r="B337" s="39" t="s">
        <v>108</v>
      </c>
      <c r="C337" s="134">
        <f>C338</f>
        <v>17219338</v>
      </c>
      <c r="D337" s="134">
        <f>D338</f>
        <v>15562859.770000001</v>
      </c>
      <c r="E337" s="141">
        <f t="shared" ref="E337:E351" si="102">D337/C337*100</f>
        <v>90.380128260447663</v>
      </c>
    </row>
    <row r="338" spans="1:5" s="64" customFormat="1" ht="12.75" hidden="1" customHeight="1" x14ac:dyDescent="0.2">
      <c r="A338" s="49">
        <v>3</v>
      </c>
      <c r="B338" s="201" t="s">
        <v>37</v>
      </c>
      <c r="C338" s="134">
        <f>C339+C345+C348</f>
        <v>17219338</v>
      </c>
      <c r="D338" s="134">
        <f>D339+D345+D348</f>
        <v>15562859.770000001</v>
      </c>
      <c r="E338" s="141">
        <f t="shared" si="102"/>
        <v>90.380128260447663</v>
      </c>
    </row>
    <row r="339" spans="1:5" s="64" customFormat="1" ht="12.75" customHeight="1" x14ac:dyDescent="0.2">
      <c r="A339" s="49">
        <v>35</v>
      </c>
      <c r="B339" s="152" t="s">
        <v>16</v>
      </c>
      <c r="C339" s="134">
        <f>C340+C342</f>
        <v>2952600</v>
      </c>
      <c r="D339" s="134">
        <f t="shared" ref="D339" si="103">D340+D342</f>
        <v>3081519.1500000004</v>
      </c>
      <c r="E339" s="141">
        <f t="shared" si="102"/>
        <v>104.3662924202398</v>
      </c>
    </row>
    <row r="340" spans="1:5" s="64" customFormat="1" ht="12.75" customHeight="1" x14ac:dyDescent="0.2">
      <c r="A340" s="43">
        <v>351</v>
      </c>
      <c r="B340" s="152" t="s">
        <v>0</v>
      </c>
      <c r="C340" s="161">
        <f t="shared" ref="C340:D340" si="104">C341</f>
        <v>884600</v>
      </c>
      <c r="D340" s="161">
        <f t="shared" si="104"/>
        <v>884562.8</v>
      </c>
      <c r="E340" s="141">
        <f t="shared" si="102"/>
        <v>99.995794709473216</v>
      </c>
    </row>
    <row r="341" spans="1:5" s="64" customFormat="1" ht="12.75" customHeight="1" x14ac:dyDescent="0.2">
      <c r="A341" s="47">
        <v>3512</v>
      </c>
      <c r="B341" s="125" t="s">
        <v>0</v>
      </c>
      <c r="C341" s="278">
        <v>884600</v>
      </c>
      <c r="D341" s="162">
        <v>884562.8</v>
      </c>
      <c r="E341" s="301">
        <f t="shared" si="102"/>
        <v>99.995794709473216</v>
      </c>
    </row>
    <row r="342" spans="1:5" ht="25.5" customHeight="1" x14ac:dyDescent="0.2">
      <c r="A342" s="73">
        <v>352</v>
      </c>
      <c r="B342" s="252" t="s">
        <v>232</v>
      </c>
      <c r="C342" s="134">
        <f>C343+C344</f>
        <v>2068000</v>
      </c>
      <c r="D342" s="134">
        <f>D343+D344</f>
        <v>2196956.35</v>
      </c>
      <c r="E342" s="141">
        <f t="shared" si="102"/>
        <v>106.2358002901354</v>
      </c>
    </row>
    <row r="343" spans="1:5" ht="12.75" customHeight="1" x14ac:dyDescent="0.2">
      <c r="A343" s="47">
        <v>3522</v>
      </c>
      <c r="B343" s="172" t="s">
        <v>233</v>
      </c>
      <c r="C343" s="274">
        <v>1603700</v>
      </c>
      <c r="D343" s="135">
        <v>1732670.91</v>
      </c>
      <c r="E343" s="301">
        <f t="shared" si="102"/>
        <v>108.04208455446781</v>
      </c>
    </row>
    <row r="344" spans="1:5" ht="12.75" customHeight="1" x14ac:dyDescent="0.2">
      <c r="A344" s="47">
        <v>3523</v>
      </c>
      <c r="B344" s="38" t="s">
        <v>194</v>
      </c>
      <c r="C344" s="274">
        <v>464300</v>
      </c>
      <c r="D344" s="135">
        <v>464285.44</v>
      </c>
      <c r="E344" s="301">
        <f t="shared" si="102"/>
        <v>99.996864096489332</v>
      </c>
    </row>
    <row r="345" spans="1:5" ht="12.75" customHeight="1" x14ac:dyDescent="0.2">
      <c r="A345" s="43">
        <v>36</v>
      </c>
      <c r="B345" s="39" t="s">
        <v>178</v>
      </c>
      <c r="C345" s="134">
        <f t="shared" ref="C345:D345" si="105">C346</f>
        <v>13506100</v>
      </c>
      <c r="D345" s="134">
        <f t="shared" si="105"/>
        <v>11720733.65</v>
      </c>
      <c r="E345" s="141">
        <f t="shared" si="102"/>
        <v>86.781037086945901</v>
      </c>
    </row>
    <row r="346" spans="1:5" s="64" customFormat="1" ht="12.75" customHeight="1" x14ac:dyDescent="0.2">
      <c r="A346" s="43">
        <v>363</v>
      </c>
      <c r="B346" s="143" t="s">
        <v>116</v>
      </c>
      <c r="C346" s="134">
        <f>C347</f>
        <v>13506100</v>
      </c>
      <c r="D346" s="134">
        <f>D347</f>
        <v>11720733.65</v>
      </c>
      <c r="E346" s="141">
        <f t="shared" si="102"/>
        <v>86.781037086945901</v>
      </c>
    </row>
    <row r="347" spans="1:5" ht="12.75" customHeight="1" x14ac:dyDescent="0.2">
      <c r="A347" s="47">
        <v>3632</v>
      </c>
      <c r="B347" s="38" t="s">
        <v>117</v>
      </c>
      <c r="C347" s="274">
        <v>13506100</v>
      </c>
      <c r="D347" s="135">
        <v>11720733.65</v>
      </c>
      <c r="E347" s="301">
        <f t="shared" si="102"/>
        <v>86.781037086945901</v>
      </c>
    </row>
    <row r="348" spans="1:5" s="64" customFormat="1" ht="12.75" customHeight="1" x14ac:dyDescent="0.2">
      <c r="A348" s="43">
        <v>38</v>
      </c>
      <c r="B348" s="152" t="s">
        <v>57</v>
      </c>
      <c r="C348" s="134">
        <f>C349</f>
        <v>760638</v>
      </c>
      <c r="D348" s="134">
        <f>D349</f>
        <v>760606.97</v>
      </c>
      <c r="E348" s="141">
        <f t="shared" si="102"/>
        <v>99.995920529870972</v>
      </c>
    </row>
    <row r="349" spans="1:5" s="64" customFormat="1" ht="12.75" customHeight="1" x14ac:dyDescent="0.2">
      <c r="A349" s="43">
        <v>382</v>
      </c>
      <c r="B349" s="152" t="s">
        <v>81</v>
      </c>
      <c r="C349" s="134">
        <f t="shared" ref="C349:D349" si="106">C350+C351</f>
        <v>760638</v>
      </c>
      <c r="D349" s="134">
        <f t="shared" si="106"/>
        <v>760606.97</v>
      </c>
      <c r="E349" s="141">
        <f t="shared" si="102"/>
        <v>99.995920529870972</v>
      </c>
    </row>
    <row r="350" spans="1:5" ht="12.75" customHeight="1" x14ac:dyDescent="0.2">
      <c r="A350" s="40">
        <v>3821</v>
      </c>
      <c r="B350" s="38" t="s">
        <v>110</v>
      </c>
      <c r="C350" s="274">
        <v>652638</v>
      </c>
      <c r="D350" s="135">
        <v>652606.97</v>
      </c>
      <c r="E350" s="301">
        <f t="shared" si="102"/>
        <v>99.995245450004447</v>
      </c>
    </row>
    <row r="351" spans="1:5" ht="12.75" customHeight="1" x14ac:dyDescent="0.2">
      <c r="A351" s="47">
        <v>3822</v>
      </c>
      <c r="B351" s="38" t="s">
        <v>80</v>
      </c>
      <c r="C351" s="274">
        <v>108000</v>
      </c>
      <c r="D351" s="135">
        <v>108000</v>
      </c>
      <c r="E351" s="301">
        <f t="shared" si="102"/>
        <v>100</v>
      </c>
    </row>
    <row r="352" spans="1:5" ht="13.5" customHeight="1" x14ac:dyDescent="0.2">
      <c r="A352" s="47"/>
      <c r="B352" s="167"/>
      <c r="C352" s="135"/>
      <c r="D352" s="135"/>
      <c r="E352" s="145"/>
    </row>
    <row r="353" spans="1:5" ht="13.5" customHeight="1" x14ac:dyDescent="0.2">
      <c r="A353" s="49" t="s">
        <v>246</v>
      </c>
      <c r="B353" s="37" t="s">
        <v>242</v>
      </c>
      <c r="C353" s="134">
        <f t="shared" ref="C353:D356" si="107">C354</f>
        <v>20000000</v>
      </c>
      <c r="D353" s="134">
        <f t="shared" si="107"/>
        <v>17700476.41</v>
      </c>
      <c r="E353" s="141">
        <f>D353/C353*100</f>
        <v>88.502382050000008</v>
      </c>
    </row>
    <row r="354" spans="1:5" ht="13.5" hidden="1" customHeight="1" x14ac:dyDescent="0.2">
      <c r="A354" s="43">
        <v>3</v>
      </c>
      <c r="B354" s="142" t="s">
        <v>37</v>
      </c>
      <c r="C354" s="134">
        <f t="shared" si="107"/>
        <v>20000000</v>
      </c>
      <c r="D354" s="134">
        <f t="shared" si="107"/>
        <v>17700476.41</v>
      </c>
      <c r="E354" s="141">
        <f>D354/C354*100</f>
        <v>88.502382050000008</v>
      </c>
    </row>
    <row r="355" spans="1:5" ht="13.5" customHeight="1" x14ac:dyDescent="0.2">
      <c r="A355" s="43">
        <v>36</v>
      </c>
      <c r="B355" s="39" t="s">
        <v>176</v>
      </c>
      <c r="C355" s="134">
        <f t="shared" si="107"/>
        <v>20000000</v>
      </c>
      <c r="D355" s="134">
        <f t="shared" si="107"/>
        <v>17700476.41</v>
      </c>
      <c r="E355" s="141">
        <f>D355/C355*100</f>
        <v>88.502382050000008</v>
      </c>
    </row>
    <row r="356" spans="1:5" ht="12.75" customHeight="1" x14ac:dyDescent="0.2">
      <c r="A356" s="43">
        <v>363</v>
      </c>
      <c r="B356" s="127" t="s">
        <v>116</v>
      </c>
      <c r="C356" s="134">
        <f t="shared" si="107"/>
        <v>20000000</v>
      </c>
      <c r="D356" s="134">
        <f t="shared" si="107"/>
        <v>17700476.41</v>
      </c>
      <c r="E356" s="141">
        <f>D356/C356*100</f>
        <v>88.502382050000008</v>
      </c>
    </row>
    <row r="357" spans="1:5" ht="13.5" customHeight="1" x14ac:dyDescent="0.2">
      <c r="A357" s="74" t="s">
        <v>18</v>
      </c>
      <c r="B357" s="124" t="s">
        <v>117</v>
      </c>
      <c r="C357" s="274">
        <v>20000000</v>
      </c>
      <c r="D357" s="135">
        <v>17700476.41</v>
      </c>
      <c r="E357" s="301">
        <f>D357/C357*100</f>
        <v>88.502382050000008</v>
      </c>
    </row>
    <row r="358" spans="1:5" ht="12.75" customHeight="1" x14ac:dyDescent="0.2">
      <c r="A358" s="47"/>
      <c r="B358" s="38"/>
      <c r="C358" s="135"/>
      <c r="D358" s="135"/>
      <c r="E358" s="145"/>
    </row>
    <row r="359" spans="1:5" s="64" customFormat="1" ht="12.75" customHeight="1" x14ac:dyDescent="0.2">
      <c r="A359" s="49" t="s">
        <v>99</v>
      </c>
      <c r="B359" s="39" t="s">
        <v>109</v>
      </c>
      <c r="C359" s="134">
        <f>C360</f>
        <v>7867700</v>
      </c>
      <c r="D359" s="134">
        <f>D360</f>
        <v>5617148.75</v>
      </c>
      <c r="E359" s="141">
        <f>D359/C359*100</f>
        <v>71.395055098694655</v>
      </c>
    </row>
    <row r="360" spans="1:5" s="64" customFormat="1" ht="12.75" hidden="1" customHeight="1" x14ac:dyDescent="0.2">
      <c r="A360" s="43">
        <v>3</v>
      </c>
      <c r="B360" s="142" t="s">
        <v>37</v>
      </c>
      <c r="C360" s="134">
        <f>C361+C366</f>
        <v>7867700</v>
      </c>
      <c r="D360" s="134">
        <f>D361+D366</f>
        <v>5617148.75</v>
      </c>
      <c r="E360" s="141">
        <f>D360/C360*100</f>
        <v>71.395055098694655</v>
      </c>
    </row>
    <row r="361" spans="1:5" s="64" customFormat="1" ht="12.75" customHeight="1" x14ac:dyDescent="0.2">
      <c r="A361" s="43">
        <v>35</v>
      </c>
      <c r="B361" s="147" t="s">
        <v>16</v>
      </c>
      <c r="C361" s="134">
        <f>C362+C364</f>
        <v>1604100</v>
      </c>
      <c r="D361" s="134">
        <f>D362+D364</f>
        <v>1510731.78</v>
      </c>
      <c r="E361" s="141">
        <f>D361/C361*100</f>
        <v>94.179401533570228</v>
      </c>
    </row>
    <row r="362" spans="1:5" s="64" customFormat="1" ht="12.75" customHeight="1" x14ac:dyDescent="0.2">
      <c r="A362" s="43">
        <v>351</v>
      </c>
      <c r="B362" s="147" t="s">
        <v>0</v>
      </c>
      <c r="C362" s="161">
        <f>C363</f>
        <v>700000</v>
      </c>
      <c r="D362" s="161">
        <f>D363</f>
        <v>0</v>
      </c>
      <c r="E362" s="141">
        <f t="shared" ref="E362:E363" si="108">D362/C362*100</f>
        <v>0</v>
      </c>
    </row>
    <row r="363" spans="1:5" ht="12.75" hidden="1" customHeight="1" x14ac:dyDescent="0.2">
      <c r="A363" s="47">
        <v>3512</v>
      </c>
      <c r="B363" s="148" t="s">
        <v>0</v>
      </c>
      <c r="C363" s="278">
        <v>700000</v>
      </c>
      <c r="D363" s="162">
        <v>0</v>
      </c>
      <c r="E363" s="145">
        <f t="shared" si="108"/>
        <v>0</v>
      </c>
    </row>
    <row r="364" spans="1:5" s="64" customFormat="1" ht="25.5" customHeight="1" x14ac:dyDescent="0.2">
      <c r="A364" s="73">
        <v>352</v>
      </c>
      <c r="B364" s="163" t="s">
        <v>232</v>
      </c>
      <c r="C364" s="161">
        <f>C365</f>
        <v>904100</v>
      </c>
      <c r="D364" s="161">
        <f>D365</f>
        <v>1510731.78</v>
      </c>
      <c r="E364" s="141">
        <f t="shared" ref="E364:E368" si="109">D364/C364*100</f>
        <v>167.09786306824466</v>
      </c>
    </row>
    <row r="365" spans="1:5" ht="12.75" customHeight="1" x14ac:dyDescent="0.2">
      <c r="A365" s="47">
        <v>3522</v>
      </c>
      <c r="B365" s="172" t="s">
        <v>233</v>
      </c>
      <c r="C365" s="278">
        <v>904100</v>
      </c>
      <c r="D365" s="162">
        <v>1510731.78</v>
      </c>
      <c r="E365" s="301">
        <f t="shared" si="109"/>
        <v>167.09786306824466</v>
      </c>
    </row>
    <row r="366" spans="1:5" s="64" customFormat="1" ht="12.75" customHeight="1" x14ac:dyDescent="0.2">
      <c r="A366" s="43">
        <v>36</v>
      </c>
      <c r="B366" s="157" t="s">
        <v>178</v>
      </c>
      <c r="C366" s="161">
        <f t="shared" ref="C366:D366" si="110">C367</f>
        <v>6263600</v>
      </c>
      <c r="D366" s="161">
        <f t="shared" si="110"/>
        <v>4106416.97</v>
      </c>
      <c r="E366" s="141">
        <f t="shared" si="109"/>
        <v>65.560012931860285</v>
      </c>
    </row>
    <row r="367" spans="1:5" s="64" customFormat="1" ht="12.75" customHeight="1" x14ac:dyDescent="0.2">
      <c r="A367" s="43">
        <v>363</v>
      </c>
      <c r="B367" s="146" t="s">
        <v>116</v>
      </c>
      <c r="C367" s="161">
        <f>C368</f>
        <v>6263600</v>
      </c>
      <c r="D367" s="161">
        <f>D368</f>
        <v>4106416.97</v>
      </c>
      <c r="E367" s="141">
        <f t="shared" si="109"/>
        <v>65.560012931860285</v>
      </c>
    </row>
    <row r="368" spans="1:5" ht="12.75" customHeight="1" x14ac:dyDescent="0.2">
      <c r="A368" s="47">
        <v>3632</v>
      </c>
      <c r="B368" s="38" t="s">
        <v>117</v>
      </c>
      <c r="C368" s="278">
        <v>6263600</v>
      </c>
      <c r="D368" s="162">
        <v>4106416.97</v>
      </c>
      <c r="E368" s="301">
        <f t="shared" si="109"/>
        <v>65.560012931860285</v>
      </c>
    </row>
    <row r="369" spans="1:8" ht="13.5" customHeight="1" x14ac:dyDescent="0.2">
      <c r="A369" s="61"/>
      <c r="B369" s="171"/>
      <c r="C369" s="156"/>
      <c r="D369" s="156"/>
      <c r="F369" s="251"/>
      <c r="G369" s="251"/>
      <c r="H369" s="251"/>
    </row>
    <row r="370" spans="1:8" s="64" customFormat="1" ht="27" customHeight="1" x14ac:dyDescent="0.2">
      <c r="A370" s="186" t="s">
        <v>100</v>
      </c>
      <c r="B370" s="39" t="s">
        <v>185</v>
      </c>
      <c r="C370" s="134">
        <f t="shared" ref="C370:D370" si="111">C371</f>
        <v>8486400</v>
      </c>
      <c r="D370" s="134">
        <f t="shared" si="111"/>
        <v>8410704.5500000007</v>
      </c>
      <c r="E370" s="141">
        <f t="shared" ref="E370:E378" si="112">D370/C370*100</f>
        <v>99.108038155165929</v>
      </c>
      <c r="F370" s="135"/>
      <c r="G370" s="135"/>
      <c r="H370" s="135"/>
    </row>
    <row r="371" spans="1:8" s="64" customFormat="1" ht="13.5" hidden="1" customHeight="1" x14ac:dyDescent="0.2">
      <c r="A371" s="49">
        <v>3</v>
      </c>
      <c r="B371" s="201" t="s">
        <v>37</v>
      </c>
      <c r="C371" s="134">
        <f>C372+C375</f>
        <v>8486400</v>
      </c>
      <c r="D371" s="134">
        <f>D372+D375</f>
        <v>8410704.5500000007</v>
      </c>
      <c r="E371" s="141">
        <f t="shared" si="112"/>
        <v>99.108038155165929</v>
      </c>
    </row>
    <row r="372" spans="1:8" s="64" customFormat="1" ht="13.5" customHeight="1" x14ac:dyDescent="0.2">
      <c r="A372" s="43">
        <v>35</v>
      </c>
      <c r="B372" s="152" t="s">
        <v>16</v>
      </c>
      <c r="C372" s="134">
        <f>C373</f>
        <v>248000</v>
      </c>
      <c r="D372" s="134">
        <f>D373</f>
        <v>247940.37</v>
      </c>
      <c r="E372" s="141">
        <f t="shared" si="112"/>
        <v>99.975955645161292</v>
      </c>
    </row>
    <row r="373" spans="1:8" s="64" customFormat="1" ht="25.5" customHeight="1" x14ac:dyDescent="0.2">
      <c r="A373" s="73">
        <v>352</v>
      </c>
      <c r="B373" s="252" t="s">
        <v>232</v>
      </c>
      <c r="C373" s="134">
        <f>C374</f>
        <v>248000</v>
      </c>
      <c r="D373" s="134">
        <f>D374</f>
        <v>247940.37</v>
      </c>
      <c r="E373" s="141">
        <f t="shared" si="112"/>
        <v>99.975955645161292</v>
      </c>
      <c r="G373" s="200"/>
    </row>
    <row r="374" spans="1:8" ht="12.75" customHeight="1" x14ac:dyDescent="0.2">
      <c r="A374" s="47">
        <v>3522</v>
      </c>
      <c r="B374" s="172" t="s">
        <v>233</v>
      </c>
      <c r="C374" s="274">
        <v>248000</v>
      </c>
      <c r="D374" s="135">
        <v>247940.37</v>
      </c>
      <c r="E374" s="301">
        <f t="shared" si="112"/>
        <v>99.975955645161292</v>
      </c>
    </row>
    <row r="375" spans="1:8" s="64" customFormat="1" ht="12.75" customHeight="1" x14ac:dyDescent="0.2">
      <c r="A375" s="43">
        <v>36</v>
      </c>
      <c r="B375" s="39" t="s">
        <v>178</v>
      </c>
      <c r="C375" s="134">
        <f t="shared" ref="C375:D375" si="113">C376</f>
        <v>8238400</v>
      </c>
      <c r="D375" s="134">
        <f t="shared" si="113"/>
        <v>8162764.1800000006</v>
      </c>
      <c r="E375" s="141">
        <f t="shared" si="112"/>
        <v>99.08191129345505</v>
      </c>
    </row>
    <row r="376" spans="1:8" s="64" customFormat="1" ht="12.75" customHeight="1" x14ac:dyDescent="0.2">
      <c r="A376" s="43">
        <v>363</v>
      </c>
      <c r="B376" s="143" t="s">
        <v>116</v>
      </c>
      <c r="C376" s="134">
        <f>C377+C378</f>
        <v>8238400</v>
      </c>
      <c r="D376" s="134">
        <f t="shared" ref="D376" si="114">D377+D378</f>
        <v>8162764.1800000006</v>
      </c>
      <c r="E376" s="141">
        <f t="shared" si="112"/>
        <v>99.08191129345505</v>
      </c>
    </row>
    <row r="377" spans="1:8" s="64" customFormat="1" ht="12.75" customHeight="1" x14ac:dyDescent="0.2">
      <c r="A377" s="40">
        <v>3631</v>
      </c>
      <c r="B377" s="172" t="s">
        <v>145</v>
      </c>
      <c r="C377" s="274">
        <v>1529400</v>
      </c>
      <c r="D377" s="135">
        <v>1469140.86</v>
      </c>
      <c r="E377" s="301">
        <f t="shared" si="112"/>
        <v>96.059948999607698</v>
      </c>
    </row>
    <row r="378" spans="1:8" ht="12.75" customHeight="1" x14ac:dyDescent="0.2">
      <c r="A378" s="47">
        <v>3632</v>
      </c>
      <c r="B378" s="38" t="s">
        <v>117</v>
      </c>
      <c r="C378" s="274">
        <v>6709000</v>
      </c>
      <c r="D378" s="135">
        <v>6693623.3200000003</v>
      </c>
      <c r="E378" s="301">
        <f t="shared" si="112"/>
        <v>99.770805187062166</v>
      </c>
    </row>
    <row r="379" spans="1:8" ht="12.75" customHeight="1" x14ac:dyDescent="0.2">
      <c r="A379" s="47"/>
      <c r="B379" s="38"/>
      <c r="C379" s="135"/>
      <c r="D379" s="135"/>
      <c r="E379" s="145"/>
    </row>
    <row r="380" spans="1:8" ht="12.75" customHeight="1" x14ac:dyDescent="0.2">
      <c r="A380" s="49" t="s">
        <v>156</v>
      </c>
      <c r="B380" s="39" t="s">
        <v>153</v>
      </c>
      <c r="C380" s="134">
        <f t="shared" ref="C380:D383" si="115">C381</f>
        <v>50000000</v>
      </c>
      <c r="D380" s="134">
        <f t="shared" si="115"/>
        <v>47342987.030000001</v>
      </c>
      <c r="E380" s="141">
        <f>D380/C380*100</f>
        <v>94.685974060000007</v>
      </c>
    </row>
    <row r="381" spans="1:8" ht="12.75" hidden="1" customHeight="1" x14ac:dyDescent="0.2">
      <c r="A381" s="49">
        <v>3</v>
      </c>
      <c r="B381" s="142" t="s">
        <v>37</v>
      </c>
      <c r="C381" s="134">
        <f t="shared" si="115"/>
        <v>50000000</v>
      </c>
      <c r="D381" s="134">
        <f t="shared" si="115"/>
        <v>47342987.030000001</v>
      </c>
      <c r="E381" s="141">
        <f>D381/C381*100</f>
        <v>94.685974060000007</v>
      </c>
    </row>
    <row r="382" spans="1:8" ht="12.75" customHeight="1" x14ac:dyDescent="0.2">
      <c r="A382" s="43">
        <v>36</v>
      </c>
      <c r="B382" s="157" t="s">
        <v>178</v>
      </c>
      <c r="C382" s="134">
        <f t="shared" si="115"/>
        <v>50000000</v>
      </c>
      <c r="D382" s="134">
        <f t="shared" si="115"/>
        <v>47342987.030000001</v>
      </c>
      <c r="E382" s="141">
        <f>D382/C382*100</f>
        <v>94.685974060000007</v>
      </c>
    </row>
    <row r="383" spans="1:8" ht="12.75" customHeight="1" x14ac:dyDescent="0.2">
      <c r="A383" s="43">
        <v>363</v>
      </c>
      <c r="B383" s="146" t="s">
        <v>116</v>
      </c>
      <c r="C383" s="134">
        <f t="shared" si="115"/>
        <v>50000000</v>
      </c>
      <c r="D383" s="134">
        <f t="shared" si="115"/>
        <v>47342987.030000001</v>
      </c>
      <c r="E383" s="141">
        <f>D383/C383*100</f>
        <v>94.685974060000007</v>
      </c>
    </row>
    <row r="384" spans="1:8" ht="12.75" customHeight="1" x14ac:dyDescent="0.2">
      <c r="A384" s="47">
        <v>3632</v>
      </c>
      <c r="B384" s="38" t="s">
        <v>117</v>
      </c>
      <c r="C384" s="274">
        <v>50000000</v>
      </c>
      <c r="D384" s="135">
        <v>47342987.030000001</v>
      </c>
      <c r="E384" s="301">
        <f>D384/C384*100</f>
        <v>94.685974060000007</v>
      </c>
    </row>
    <row r="385" spans="1:5" ht="12.75" customHeight="1" x14ac:dyDescent="0.2">
      <c r="A385" s="47"/>
      <c r="B385" s="38"/>
      <c r="C385" s="135"/>
      <c r="D385" s="135"/>
      <c r="E385" s="145"/>
    </row>
    <row r="386" spans="1:5" ht="12.75" customHeight="1" x14ac:dyDescent="0.2">
      <c r="A386" s="49" t="s">
        <v>157</v>
      </c>
      <c r="B386" s="39" t="s">
        <v>154</v>
      </c>
      <c r="C386" s="134">
        <f t="shared" ref="C386:D389" si="116">C387</f>
        <v>39495000</v>
      </c>
      <c r="D386" s="134">
        <f t="shared" si="116"/>
        <v>37596694.490000002</v>
      </c>
      <c r="E386" s="141">
        <f>D386/C386*100</f>
        <v>95.193554855044951</v>
      </c>
    </row>
    <row r="387" spans="1:5" ht="12.75" hidden="1" customHeight="1" x14ac:dyDescent="0.2">
      <c r="A387" s="49">
        <v>3</v>
      </c>
      <c r="B387" s="142" t="s">
        <v>37</v>
      </c>
      <c r="C387" s="134">
        <f t="shared" si="116"/>
        <v>39495000</v>
      </c>
      <c r="D387" s="134">
        <f t="shared" si="116"/>
        <v>37596694.490000002</v>
      </c>
      <c r="E387" s="141">
        <f>D387/C387*100</f>
        <v>95.193554855044951</v>
      </c>
    </row>
    <row r="388" spans="1:5" ht="12.75" customHeight="1" x14ac:dyDescent="0.2">
      <c r="A388" s="43">
        <v>38</v>
      </c>
      <c r="B388" s="152" t="s">
        <v>57</v>
      </c>
      <c r="C388" s="134">
        <f t="shared" si="116"/>
        <v>39495000</v>
      </c>
      <c r="D388" s="134">
        <f t="shared" si="116"/>
        <v>37596694.490000002</v>
      </c>
      <c r="E388" s="141">
        <f>D388/C388*100</f>
        <v>95.193554855044951</v>
      </c>
    </row>
    <row r="389" spans="1:5" ht="12.75" customHeight="1" x14ac:dyDescent="0.2">
      <c r="A389" s="43">
        <v>382</v>
      </c>
      <c r="B389" s="152" t="s">
        <v>81</v>
      </c>
      <c r="C389" s="134">
        <f t="shared" si="116"/>
        <v>39495000</v>
      </c>
      <c r="D389" s="134">
        <f t="shared" si="116"/>
        <v>37596694.490000002</v>
      </c>
      <c r="E389" s="141">
        <f>D389/C389*100</f>
        <v>95.193554855044951</v>
      </c>
    </row>
    <row r="390" spans="1:5" ht="12.75" customHeight="1" x14ac:dyDescent="0.2">
      <c r="A390" s="47">
        <v>3822</v>
      </c>
      <c r="B390" s="38" t="s">
        <v>80</v>
      </c>
      <c r="C390" s="274">
        <v>39495000</v>
      </c>
      <c r="D390" s="135">
        <v>37596694.490000002</v>
      </c>
      <c r="E390" s="301">
        <f>D390/C390*100</f>
        <v>95.193554855044951</v>
      </c>
    </row>
    <row r="391" spans="1:5" ht="12.75" customHeight="1" x14ac:dyDescent="0.2">
      <c r="A391" s="47"/>
      <c r="B391" s="38"/>
      <c r="C391" s="135"/>
      <c r="D391" s="135"/>
      <c r="E391" s="145"/>
    </row>
    <row r="392" spans="1:5" ht="39" customHeight="1" x14ac:dyDescent="0.2">
      <c r="A392" s="186" t="s">
        <v>158</v>
      </c>
      <c r="B392" s="39" t="s">
        <v>155</v>
      </c>
      <c r="C392" s="134">
        <f t="shared" ref="C392:D395" si="117">C393</f>
        <v>58300</v>
      </c>
      <c r="D392" s="134">
        <f t="shared" si="117"/>
        <v>58217.75</v>
      </c>
      <c r="E392" s="141">
        <f>D392/C392*100</f>
        <v>99.858919382504283</v>
      </c>
    </row>
    <row r="393" spans="1:5" ht="12.75" hidden="1" customHeight="1" x14ac:dyDescent="0.2">
      <c r="A393" s="49">
        <v>3</v>
      </c>
      <c r="B393" s="142" t="s">
        <v>37</v>
      </c>
      <c r="C393" s="134">
        <f t="shared" si="117"/>
        <v>58300</v>
      </c>
      <c r="D393" s="134">
        <f t="shared" si="117"/>
        <v>58217.75</v>
      </c>
      <c r="E393" s="141">
        <f>D393/C393*100</f>
        <v>99.858919382504283</v>
      </c>
    </row>
    <row r="394" spans="1:5" ht="12.75" customHeight="1" x14ac:dyDescent="0.2">
      <c r="A394" s="43">
        <v>38</v>
      </c>
      <c r="B394" s="152" t="s">
        <v>57</v>
      </c>
      <c r="C394" s="134">
        <f t="shared" si="117"/>
        <v>58300</v>
      </c>
      <c r="D394" s="134">
        <f t="shared" si="117"/>
        <v>58217.75</v>
      </c>
      <c r="E394" s="141">
        <f>D394/C394*100</f>
        <v>99.858919382504283</v>
      </c>
    </row>
    <row r="395" spans="1:5" ht="12.75" customHeight="1" x14ac:dyDescent="0.2">
      <c r="A395" s="43">
        <v>382</v>
      </c>
      <c r="B395" s="152" t="s">
        <v>81</v>
      </c>
      <c r="C395" s="134">
        <f t="shared" si="117"/>
        <v>58300</v>
      </c>
      <c r="D395" s="134">
        <f t="shared" si="117"/>
        <v>58217.75</v>
      </c>
      <c r="E395" s="141">
        <f>D395/C395*100</f>
        <v>99.858919382504283</v>
      </c>
    </row>
    <row r="396" spans="1:5" ht="12.75" customHeight="1" x14ac:dyDescent="0.2">
      <c r="A396" s="47">
        <v>3822</v>
      </c>
      <c r="B396" s="38" t="s">
        <v>80</v>
      </c>
      <c r="C396" s="274">
        <v>58300</v>
      </c>
      <c r="D396" s="135">
        <v>58217.75</v>
      </c>
      <c r="E396" s="301">
        <f>D396/C396*100</f>
        <v>99.858919382504283</v>
      </c>
    </row>
    <row r="397" spans="1:5" ht="12.75" customHeight="1" x14ac:dyDescent="0.2">
      <c r="A397" s="47"/>
      <c r="B397" s="38"/>
      <c r="C397" s="135"/>
      <c r="D397" s="135"/>
      <c r="E397" s="145"/>
    </row>
    <row r="398" spans="1:5" ht="13.15" customHeight="1" x14ac:dyDescent="0.2">
      <c r="A398" s="49" t="s">
        <v>183</v>
      </c>
      <c r="B398" s="39" t="s">
        <v>170</v>
      </c>
      <c r="C398" s="134">
        <f t="shared" ref="C398:D398" si="118">C399</f>
        <v>2792300</v>
      </c>
      <c r="D398" s="134">
        <f t="shared" si="118"/>
        <v>1610181.63</v>
      </c>
      <c r="E398" s="141">
        <f>D398/C398*100</f>
        <v>57.665065716434469</v>
      </c>
    </row>
    <row r="399" spans="1:5" hidden="1" x14ac:dyDescent="0.2">
      <c r="A399" s="49">
        <v>3</v>
      </c>
      <c r="B399" s="142" t="s">
        <v>37</v>
      </c>
      <c r="C399" s="134">
        <f>C400</f>
        <v>2792300</v>
      </c>
      <c r="D399" s="134">
        <f>D400</f>
        <v>1610181.63</v>
      </c>
      <c r="E399" s="141">
        <f>D399/C399*100</f>
        <v>57.665065716434469</v>
      </c>
    </row>
    <row r="400" spans="1:5" ht="12.75" customHeight="1" x14ac:dyDescent="0.2">
      <c r="A400" s="43">
        <v>38</v>
      </c>
      <c r="B400" s="152" t="s">
        <v>57</v>
      </c>
      <c r="C400" s="134">
        <f t="shared" ref="C400:D401" si="119">C401</f>
        <v>2792300</v>
      </c>
      <c r="D400" s="134">
        <f t="shared" si="119"/>
        <v>1610181.63</v>
      </c>
      <c r="E400" s="141">
        <f>D400/C400*100</f>
        <v>57.665065716434469</v>
      </c>
    </row>
    <row r="401" spans="1:5" ht="12.75" customHeight="1" x14ac:dyDescent="0.2">
      <c r="A401" s="43">
        <v>382</v>
      </c>
      <c r="B401" s="152" t="s">
        <v>81</v>
      </c>
      <c r="C401" s="134">
        <f t="shared" si="119"/>
        <v>2792300</v>
      </c>
      <c r="D401" s="134">
        <f t="shared" si="119"/>
        <v>1610181.63</v>
      </c>
      <c r="E401" s="141">
        <f>D401/C401*100</f>
        <v>57.665065716434469</v>
      </c>
    </row>
    <row r="402" spans="1:5" ht="12.75" customHeight="1" x14ac:dyDescent="0.2">
      <c r="A402" s="47">
        <v>3822</v>
      </c>
      <c r="B402" s="38" t="s">
        <v>80</v>
      </c>
      <c r="C402" s="274">
        <v>2792300</v>
      </c>
      <c r="D402" s="135">
        <v>1610181.63</v>
      </c>
      <c r="E402" s="301">
        <f>D402/C402*100</f>
        <v>57.665065716434469</v>
      </c>
    </row>
    <row r="403" spans="1:5" ht="12.75" customHeight="1" x14ac:dyDescent="0.2">
      <c r="A403" s="47"/>
      <c r="B403" s="38"/>
      <c r="C403" s="135"/>
      <c r="D403" s="135"/>
      <c r="E403" s="145"/>
    </row>
    <row r="404" spans="1:5" ht="25.5" x14ac:dyDescent="0.2">
      <c r="A404" s="186" t="s">
        <v>206</v>
      </c>
      <c r="B404" s="39" t="s">
        <v>221</v>
      </c>
      <c r="C404" s="134">
        <f t="shared" ref="C404:D406" si="120">C405</f>
        <v>100000</v>
      </c>
      <c r="D404" s="134">
        <f t="shared" si="120"/>
        <v>0</v>
      </c>
      <c r="E404" s="141">
        <f t="shared" ref="E404:E405" si="121">D404/C404*100</f>
        <v>0</v>
      </c>
    </row>
    <row r="405" spans="1:5" hidden="1" x14ac:dyDescent="0.2">
      <c r="A405" s="49">
        <v>3</v>
      </c>
      <c r="B405" s="142" t="s">
        <v>37</v>
      </c>
      <c r="C405" s="134">
        <f>C406</f>
        <v>100000</v>
      </c>
      <c r="D405" s="134">
        <f>D406</f>
        <v>0</v>
      </c>
      <c r="E405" s="141">
        <f t="shared" si="121"/>
        <v>0</v>
      </c>
    </row>
    <row r="406" spans="1:5" ht="12.75" customHeight="1" x14ac:dyDescent="0.2">
      <c r="A406" s="43">
        <v>35</v>
      </c>
      <c r="B406" s="147" t="s">
        <v>16</v>
      </c>
      <c r="C406" s="134">
        <f t="shared" si="120"/>
        <v>100000</v>
      </c>
      <c r="D406" s="134">
        <f t="shared" si="120"/>
        <v>0</v>
      </c>
      <c r="E406" s="141">
        <f>D406/C406*100</f>
        <v>0</v>
      </c>
    </row>
    <row r="407" spans="1:5" ht="12.75" customHeight="1" x14ac:dyDescent="0.2">
      <c r="A407" s="73">
        <v>352</v>
      </c>
      <c r="B407" s="163" t="s">
        <v>232</v>
      </c>
      <c r="C407" s="134">
        <f t="shared" ref="C407:D407" si="122">C408</f>
        <v>100000</v>
      </c>
      <c r="D407" s="134">
        <f t="shared" si="122"/>
        <v>0</v>
      </c>
      <c r="E407" s="141">
        <f>D407/C407*100</f>
        <v>0</v>
      </c>
    </row>
    <row r="408" spans="1:5" ht="12.75" hidden="1" customHeight="1" x14ac:dyDescent="0.2">
      <c r="A408" s="47">
        <v>3522</v>
      </c>
      <c r="B408" s="172" t="s">
        <v>233</v>
      </c>
      <c r="C408" s="274">
        <v>100000</v>
      </c>
      <c r="D408" s="135">
        <v>0</v>
      </c>
      <c r="E408" s="145">
        <f>D408/C408*100</f>
        <v>0</v>
      </c>
    </row>
    <row r="409" spans="1:5" ht="12.75" customHeight="1" x14ac:dyDescent="0.2">
      <c r="A409" s="61"/>
      <c r="B409" s="61"/>
      <c r="C409" s="61"/>
      <c r="D409" s="68"/>
      <c r="E409" s="61"/>
    </row>
    <row r="410" spans="1:5" s="64" customFormat="1" ht="12.75" customHeight="1" x14ac:dyDescent="0.2">
      <c r="A410" s="49" t="s">
        <v>139</v>
      </c>
      <c r="B410" s="39" t="s">
        <v>180</v>
      </c>
      <c r="C410" s="134">
        <f t="shared" ref="C410:D410" si="123">C411</f>
        <v>9289300</v>
      </c>
      <c r="D410" s="134">
        <f t="shared" si="123"/>
        <v>4748454.91</v>
      </c>
      <c r="E410" s="141">
        <f t="shared" ref="E410:E417" si="124">D410/C410*100</f>
        <v>51.117467516389823</v>
      </c>
    </row>
    <row r="411" spans="1:5" s="64" customFormat="1" hidden="1" x14ac:dyDescent="0.2">
      <c r="A411" s="49">
        <v>3</v>
      </c>
      <c r="B411" s="142" t="s">
        <v>37</v>
      </c>
      <c r="C411" s="134">
        <f>C412+C415</f>
        <v>9289300</v>
      </c>
      <c r="D411" s="134">
        <f>D412+D415</f>
        <v>4748454.91</v>
      </c>
      <c r="E411" s="141">
        <f t="shared" si="124"/>
        <v>51.117467516389823</v>
      </c>
    </row>
    <row r="412" spans="1:5" ht="12.75" customHeight="1" x14ac:dyDescent="0.2">
      <c r="A412" s="43">
        <v>36</v>
      </c>
      <c r="B412" s="157" t="s">
        <v>178</v>
      </c>
      <c r="C412" s="134">
        <f t="shared" ref="C412:D412" si="125">C413</f>
        <v>211500</v>
      </c>
      <c r="D412" s="134">
        <f t="shared" si="125"/>
        <v>209575</v>
      </c>
      <c r="E412" s="141">
        <f t="shared" si="124"/>
        <v>99.08983451536642</v>
      </c>
    </row>
    <row r="413" spans="1:5" ht="12.75" customHeight="1" x14ac:dyDescent="0.2">
      <c r="A413" s="43">
        <v>363</v>
      </c>
      <c r="B413" s="146" t="s">
        <v>116</v>
      </c>
      <c r="C413" s="134">
        <f>C414</f>
        <v>211500</v>
      </c>
      <c r="D413" s="134">
        <f>D414</f>
        <v>209575</v>
      </c>
      <c r="E413" s="141">
        <f t="shared" si="124"/>
        <v>99.08983451536642</v>
      </c>
    </row>
    <row r="414" spans="1:5" ht="12.75" customHeight="1" x14ac:dyDescent="0.2">
      <c r="A414" s="40">
        <v>3631</v>
      </c>
      <c r="B414" s="38" t="s">
        <v>145</v>
      </c>
      <c r="C414" s="274">
        <v>211500</v>
      </c>
      <c r="D414" s="135">
        <v>209575</v>
      </c>
      <c r="E414" s="301">
        <f t="shared" si="124"/>
        <v>99.08983451536642</v>
      </c>
    </row>
    <row r="415" spans="1:5" ht="12.75" customHeight="1" x14ac:dyDescent="0.2">
      <c r="A415" s="43">
        <v>38</v>
      </c>
      <c r="B415" s="152" t="s">
        <v>57</v>
      </c>
      <c r="C415" s="134">
        <f t="shared" ref="C415:D416" si="126">C416</f>
        <v>9077800</v>
      </c>
      <c r="D415" s="134">
        <f t="shared" si="126"/>
        <v>4538879.91</v>
      </c>
      <c r="E415" s="141">
        <f t="shared" si="124"/>
        <v>49.99977869087224</v>
      </c>
    </row>
    <row r="416" spans="1:5" ht="12.75" customHeight="1" x14ac:dyDescent="0.2">
      <c r="A416" s="43">
        <v>382</v>
      </c>
      <c r="B416" s="152" t="s">
        <v>81</v>
      </c>
      <c r="C416" s="134">
        <f t="shared" si="126"/>
        <v>9077800</v>
      </c>
      <c r="D416" s="134">
        <f t="shared" si="126"/>
        <v>4538879.91</v>
      </c>
      <c r="E416" s="141">
        <f t="shared" si="124"/>
        <v>49.99977869087224</v>
      </c>
    </row>
    <row r="417" spans="1:9" ht="12.75" customHeight="1" x14ac:dyDescent="0.2">
      <c r="A417" s="47">
        <v>3821</v>
      </c>
      <c r="B417" s="123" t="s">
        <v>110</v>
      </c>
      <c r="C417" s="274">
        <v>9077800</v>
      </c>
      <c r="D417" s="135">
        <v>4538879.91</v>
      </c>
      <c r="E417" s="301">
        <f t="shared" si="124"/>
        <v>49.99977869087224</v>
      </c>
    </row>
    <row r="418" spans="1:9" ht="12.75" customHeight="1" x14ac:dyDescent="0.2">
      <c r="A418" s="47"/>
      <c r="B418" s="38"/>
      <c r="C418" s="135"/>
      <c r="D418" s="135"/>
      <c r="E418" s="145"/>
    </row>
    <row r="419" spans="1:9" s="64" customFormat="1" ht="12.75" customHeight="1" x14ac:dyDescent="0.2">
      <c r="A419" s="49" t="s">
        <v>140</v>
      </c>
      <c r="B419" s="39" t="s">
        <v>134</v>
      </c>
      <c r="C419" s="134">
        <f t="shared" ref="C419:D419" si="127">C420</f>
        <v>991200</v>
      </c>
      <c r="D419" s="134">
        <f t="shared" si="127"/>
        <v>832828.22</v>
      </c>
      <c r="E419" s="141">
        <f t="shared" ref="E419:E430" si="128">D419/C419*100</f>
        <v>84.022217514124293</v>
      </c>
    </row>
    <row r="420" spans="1:9" s="64" customFormat="1" ht="12.75" hidden="1" customHeight="1" x14ac:dyDescent="0.2">
      <c r="A420" s="49">
        <v>3</v>
      </c>
      <c r="B420" s="142" t="s">
        <v>37</v>
      </c>
      <c r="C420" s="134">
        <f>C421+C424+C428</f>
        <v>991200</v>
      </c>
      <c r="D420" s="134">
        <f>D421+D424+D428</f>
        <v>832828.22</v>
      </c>
      <c r="E420" s="141">
        <f t="shared" si="128"/>
        <v>84.022217514124293</v>
      </c>
    </row>
    <row r="421" spans="1:9" s="64" customFormat="1" ht="12.75" customHeight="1" x14ac:dyDescent="0.2">
      <c r="A421" s="43">
        <v>35</v>
      </c>
      <c r="B421" s="147" t="s">
        <v>16</v>
      </c>
      <c r="C421" s="134">
        <f>C422</f>
        <v>114500</v>
      </c>
      <c r="D421" s="134">
        <f>D422</f>
        <v>114376.02</v>
      </c>
      <c r="E421" s="141">
        <f t="shared" si="128"/>
        <v>99.891720524017472</v>
      </c>
    </row>
    <row r="422" spans="1:9" s="64" customFormat="1" ht="12.75" customHeight="1" x14ac:dyDescent="0.2">
      <c r="A422" s="43">
        <v>351</v>
      </c>
      <c r="B422" s="147" t="s">
        <v>0</v>
      </c>
      <c r="C422" s="134">
        <f t="shared" ref="C422:D422" si="129">C423</f>
        <v>114500</v>
      </c>
      <c r="D422" s="134">
        <f t="shared" si="129"/>
        <v>114376.02</v>
      </c>
      <c r="E422" s="141">
        <f t="shared" si="128"/>
        <v>99.891720524017472</v>
      </c>
    </row>
    <row r="423" spans="1:9" s="64" customFormat="1" ht="12.75" customHeight="1" x14ac:dyDescent="0.2">
      <c r="A423" s="47">
        <v>3512</v>
      </c>
      <c r="B423" s="148" t="s">
        <v>0</v>
      </c>
      <c r="C423" s="274">
        <v>114500</v>
      </c>
      <c r="D423" s="135">
        <v>114376.02</v>
      </c>
      <c r="E423" s="301">
        <f t="shared" si="128"/>
        <v>99.891720524017472</v>
      </c>
    </row>
    <row r="424" spans="1:9" s="64" customFormat="1" ht="12.75" customHeight="1" x14ac:dyDescent="0.2">
      <c r="A424" s="43">
        <v>36</v>
      </c>
      <c r="B424" s="157" t="s">
        <v>178</v>
      </c>
      <c r="C424" s="134">
        <f t="shared" ref="C424:D424" si="130">C425</f>
        <v>718600</v>
      </c>
      <c r="D424" s="134">
        <f t="shared" si="130"/>
        <v>565641.43999999994</v>
      </c>
      <c r="E424" s="141">
        <f t="shared" si="128"/>
        <v>78.714366824380733</v>
      </c>
      <c r="G424" s="200"/>
    </row>
    <row r="425" spans="1:9" s="64" customFormat="1" ht="12.75" customHeight="1" x14ac:dyDescent="0.2">
      <c r="A425" s="43">
        <v>363</v>
      </c>
      <c r="B425" s="146" t="s">
        <v>116</v>
      </c>
      <c r="C425" s="134">
        <f>C426+C427</f>
        <v>718600</v>
      </c>
      <c r="D425" s="134">
        <f>D426+D427</f>
        <v>565641.43999999994</v>
      </c>
      <c r="E425" s="141">
        <f t="shared" si="128"/>
        <v>78.714366824380733</v>
      </c>
    </row>
    <row r="426" spans="1:9" ht="12.75" customHeight="1" x14ac:dyDescent="0.2">
      <c r="A426" s="47">
        <v>3631</v>
      </c>
      <c r="B426" s="38" t="s">
        <v>145</v>
      </c>
      <c r="C426" s="274">
        <v>572750</v>
      </c>
      <c r="D426" s="135">
        <v>565641.43999999994</v>
      </c>
      <c r="E426" s="301">
        <f t="shared" si="128"/>
        <v>98.758872108249662</v>
      </c>
      <c r="G426" s="64"/>
      <c r="H426" s="64"/>
      <c r="I426" s="64"/>
    </row>
    <row r="427" spans="1:9" ht="12.75" hidden="1" customHeight="1" x14ac:dyDescent="0.2">
      <c r="A427" s="47">
        <v>3632</v>
      </c>
      <c r="B427" s="38" t="s">
        <v>117</v>
      </c>
      <c r="C427" s="274">
        <v>145850</v>
      </c>
      <c r="D427" s="135">
        <v>0</v>
      </c>
      <c r="E427" s="145" t="s">
        <v>167</v>
      </c>
      <c r="G427" s="64"/>
      <c r="H427" s="64"/>
      <c r="I427" s="64"/>
    </row>
    <row r="428" spans="1:9" s="64" customFormat="1" ht="12.75" customHeight="1" x14ac:dyDescent="0.2">
      <c r="A428" s="43">
        <v>38</v>
      </c>
      <c r="B428" s="152" t="s">
        <v>57</v>
      </c>
      <c r="C428" s="134">
        <f t="shared" ref="C428:D429" si="131">C429</f>
        <v>158100</v>
      </c>
      <c r="D428" s="134">
        <f t="shared" si="131"/>
        <v>152810.76</v>
      </c>
      <c r="E428" s="141">
        <f t="shared" si="128"/>
        <v>96.654497153700191</v>
      </c>
    </row>
    <row r="429" spans="1:9" s="64" customFormat="1" ht="12.75" customHeight="1" x14ac:dyDescent="0.2">
      <c r="A429" s="43">
        <v>381</v>
      </c>
      <c r="B429" s="152" t="s">
        <v>36</v>
      </c>
      <c r="C429" s="134">
        <f t="shared" si="131"/>
        <v>158100</v>
      </c>
      <c r="D429" s="134">
        <f t="shared" si="131"/>
        <v>152810.76</v>
      </c>
      <c r="E429" s="141">
        <f t="shared" si="128"/>
        <v>96.654497153700191</v>
      </c>
    </row>
    <row r="430" spans="1:9" ht="12.75" customHeight="1" x14ac:dyDescent="0.2">
      <c r="A430" s="47">
        <v>3811</v>
      </c>
      <c r="B430" s="38" t="s">
        <v>19</v>
      </c>
      <c r="C430" s="274">
        <v>158100</v>
      </c>
      <c r="D430" s="135">
        <v>152810.76</v>
      </c>
      <c r="E430" s="301">
        <f t="shared" si="128"/>
        <v>96.654497153700191</v>
      </c>
      <c r="G430" s="64"/>
      <c r="H430" s="64"/>
      <c r="I430" s="64"/>
    </row>
    <row r="431" spans="1:9" ht="12.75" customHeight="1" x14ac:dyDescent="0.2">
      <c r="A431" s="47"/>
      <c r="B431" s="38"/>
      <c r="C431" s="135"/>
      <c r="D431" s="135"/>
      <c r="E431" s="145"/>
      <c r="G431" s="198"/>
      <c r="H431" s="198"/>
      <c r="I431" s="198"/>
    </row>
    <row r="432" spans="1:9" s="64" customFormat="1" ht="25.5" customHeight="1" x14ac:dyDescent="0.2">
      <c r="A432" s="186" t="s">
        <v>141</v>
      </c>
      <c r="B432" s="39" t="s">
        <v>135</v>
      </c>
      <c r="C432" s="134">
        <f t="shared" ref="C432:D433" si="132">C433</f>
        <v>1801200</v>
      </c>
      <c r="D432" s="134">
        <f t="shared" si="132"/>
        <v>1520450.68</v>
      </c>
      <c r="E432" s="141">
        <f t="shared" ref="E432:E436" si="133">D432/C432*100</f>
        <v>84.413206751054844</v>
      </c>
    </row>
    <row r="433" spans="1:5" s="64" customFormat="1" ht="12.75" hidden="1" customHeight="1" x14ac:dyDescent="0.2">
      <c r="A433" s="49">
        <v>3</v>
      </c>
      <c r="B433" s="201" t="s">
        <v>37</v>
      </c>
      <c r="C433" s="134">
        <f t="shared" si="132"/>
        <v>1801200</v>
      </c>
      <c r="D433" s="134">
        <f t="shared" si="132"/>
        <v>1520450.68</v>
      </c>
      <c r="E433" s="141">
        <f t="shared" si="133"/>
        <v>84.413206751054844</v>
      </c>
    </row>
    <row r="434" spans="1:5" s="64" customFormat="1" ht="12.75" customHeight="1" x14ac:dyDescent="0.2">
      <c r="A434" s="49">
        <v>32</v>
      </c>
      <c r="B434" s="152" t="s">
        <v>3</v>
      </c>
      <c r="C434" s="134">
        <f>C435</f>
        <v>1801200</v>
      </c>
      <c r="D434" s="134">
        <f>D435</f>
        <v>1520450.68</v>
      </c>
      <c r="E434" s="141">
        <f t="shared" si="133"/>
        <v>84.413206751054844</v>
      </c>
    </row>
    <row r="435" spans="1:5" s="64" customFormat="1" ht="12.75" customHeight="1" x14ac:dyDescent="0.2">
      <c r="A435" s="43">
        <v>323</v>
      </c>
      <c r="B435" s="201" t="s">
        <v>11</v>
      </c>
      <c r="C435" s="134">
        <f>C436+C437</f>
        <v>1801200</v>
      </c>
      <c r="D435" s="134">
        <f>D436+D437</f>
        <v>1520450.68</v>
      </c>
      <c r="E435" s="141">
        <f t="shared" si="133"/>
        <v>84.413206751054844</v>
      </c>
    </row>
    <row r="436" spans="1:5" ht="12.75" customHeight="1" x14ac:dyDescent="0.2">
      <c r="A436" s="47">
        <v>3233</v>
      </c>
      <c r="B436" s="125" t="s">
        <v>49</v>
      </c>
      <c r="C436" s="274">
        <v>1800000</v>
      </c>
      <c r="D436" s="135">
        <v>1519250.68</v>
      </c>
      <c r="E436" s="301">
        <f t="shared" si="133"/>
        <v>84.402815555555549</v>
      </c>
    </row>
    <row r="437" spans="1:5" ht="12.75" customHeight="1" x14ac:dyDescent="0.2">
      <c r="A437" s="47">
        <v>3235</v>
      </c>
      <c r="B437" s="125" t="s">
        <v>51</v>
      </c>
      <c r="C437" s="274">
        <v>1200</v>
      </c>
      <c r="D437" s="135">
        <v>1200</v>
      </c>
      <c r="E437" s="301" t="s">
        <v>167</v>
      </c>
    </row>
    <row r="438" spans="1:5" ht="12.75" customHeight="1" x14ac:dyDescent="0.2">
      <c r="A438" s="47"/>
      <c r="B438" s="149"/>
      <c r="C438" s="135"/>
      <c r="D438" s="135"/>
      <c r="E438" s="162"/>
    </row>
    <row r="439" spans="1:5" ht="13.15" customHeight="1" x14ac:dyDescent="0.2">
      <c r="A439" s="43">
        <v>103</v>
      </c>
      <c r="B439" s="174" t="s">
        <v>198</v>
      </c>
      <c r="C439" s="134">
        <f t="shared" ref="C439:D439" si="134">C441</f>
        <v>762000000</v>
      </c>
      <c r="D439" s="134">
        <f t="shared" si="134"/>
        <v>748296674.09000003</v>
      </c>
      <c r="E439" s="141">
        <f>D439/C439*100</f>
        <v>98.201663266404211</v>
      </c>
    </row>
    <row r="440" spans="1:5" ht="12.75" customHeight="1" x14ac:dyDescent="0.2">
      <c r="A440" s="52"/>
      <c r="B440" s="175"/>
      <c r="C440" s="130"/>
      <c r="D440" s="130"/>
      <c r="E440" s="131"/>
    </row>
    <row r="441" spans="1:5" s="64" customFormat="1" ht="12.75" customHeight="1" x14ac:dyDescent="0.2">
      <c r="A441" s="43" t="s">
        <v>78</v>
      </c>
      <c r="B441" s="176" t="s">
        <v>198</v>
      </c>
      <c r="C441" s="134">
        <f t="shared" ref="C441:D441" si="135">C442</f>
        <v>762000000</v>
      </c>
      <c r="D441" s="134">
        <f t="shared" si="135"/>
        <v>748296674.09000003</v>
      </c>
      <c r="E441" s="141">
        <f t="shared" ref="E441:E450" si="136">D441/C441*100</f>
        <v>98.201663266404211</v>
      </c>
    </row>
    <row r="442" spans="1:5" s="64" customFormat="1" ht="12.75" hidden="1" customHeight="1" x14ac:dyDescent="0.2">
      <c r="A442" s="49">
        <v>3</v>
      </c>
      <c r="B442" s="142" t="s">
        <v>37</v>
      </c>
      <c r="C442" s="134">
        <f>C443+C448</f>
        <v>762000000</v>
      </c>
      <c r="D442" s="134">
        <f>D443+D448</f>
        <v>748296674.09000003</v>
      </c>
      <c r="E442" s="141">
        <f t="shared" si="136"/>
        <v>98.201663266404211</v>
      </c>
    </row>
    <row r="443" spans="1:5" s="64" customFormat="1" ht="12.75" customHeight="1" x14ac:dyDescent="0.2">
      <c r="A443" s="49">
        <v>32</v>
      </c>
      <c r="B443" s="147" t="s">
        <v>3</v>
      </c>
      <c r="C443" s="134">
        <f>C444+C446</f>
        <v>761950000</v>
      </c>
      <c r="D443" s="134">
        <f>D444+D446</f>
        <v>748296674.09000003</v>
      </c>
      <c r="E443" s="141">
        <f t="shared" si="136"/>
        <v>98.208107367937529</v>
      </c>
    </row>
    <row r="444" spans="1:5" s="64" customFormat="1" ht="12.75" customHeight="1" x14ac:dyDescent="0.2">
      <c r="A444" s="49">
        <v>323</v>
      </c>
      <c r="B444" s="142" t="s">
        <v>11</v>
      </c>
      <c r="C444" s="134">
        <f>C445</f>
        <v>981000</v>
      </c>
      <c r="D444" s="134">
        <f>D445</f>
        <v>708325</v>
      </c>
      <c r="E444" s="141">
        <f t="shared" si="136"/>
        <v>72.204383282364944</v>
      </c>
    </row>
    <row r="445" spans="1:5" ht="12.75" customHeight="1" x14ac:dyDescent="0.2">
      <c r="A445" s="47">
        <v>3237</v>
      </c>
      <c r="B445" s="149" t="s">
        <v>13</v>
      </c>
      <c r="C445" s="274">
        <v>981000</v>
      </c>
      <c r="D445" s="135">
        <v>708325</v>
      </c>
      <c r="E445" s="301">
        <f t="shared" si="136"/>
        <v>72.204383282364944</v>
      </c>
    </row>
    <row r="446" spans="1:5" s="64" customFormat="1" ht="12.75" customHeight="1" x14ac:dyDescent="0.2">
      <c r="A446" s="43">
        <v>329</v>
      </c>
      <c r="B446" s="143" t="s">
        <v>54</v>
      </c>
      <c r="C446" s="134">
        <f>C447</f>
        <v>760969000</v>
      </c>
      <c r="D446" s="134">
        <f>D447</f>
        <v>747588349.09000003</v>
      </c>
      <c r="E446" s="141">
        <f t="shared" si="136"/>
        <v>98.241629959958956</v>
      </c>
    </row>
    <row r="447" spans="1:5" ht="12.75" customHeight="1" x14ac:dyDescent="0.2">
      <c r="A447" s="48">
        <v>3299</v>
      </c>
      <c r="B447" s="38" t="s">
        <v>54</v>
      </c>
      <c r="C447" s="274">
        <v>760969000</v>
      </c>
      <c r="D447" s="135">
        <v>747588349.09000003</v>
      </c>
      <c r="E447" s="301">
        <f t="shared" si="136"/>
        <v>98.241629959958956</v>
      </c>
    </row>
    <row r="448" spans="1:5" s="64" customFormat="1" ht="12.75" customHeight="1" x14ac:dyDescent="0.2">
      <c r="A448" s="43">
        <v>34</v>
      </c>
      <c r="B448" s="147" t="s">
        <v>15</v>
      </c>
      <c r="C448" s="134">
        <f t="shared" ref="C448:D449" si="137">C449</f>
        <v>50000</v>
      </c>
      <c r="D448" s="134">
        <f t="shared" si="137"/>
        <v>0</v>
      </c>
      <c r="E448" s="141">
        <f t="shared" si="136"/>
        <v>0</v>
      </c>
    </row>
    <row r="449" spans="1:5" s="64" customFormat="1" ht="12.75" customHeight="1" x14ac:dyDescent="0.2">
      <c r="A449" s="43">
        <v>343</v>
      </c>
      <c r="B449" s="143" t="s">
        <v>61</v>
      </c>
      <c r="C449" s="134">
        <f t="shared" si="137"/>
        <v>50000</v>
      </c>
      <c r="D449" s="134">
        <f t="shared" si="137"/>
        <v>0</v>
      </c>
      <c r="E449" s="141">
        <f t="shared" si="136"/>
        <v>0</v>
      </c>
    </row>
    <row r="450" spans="1:5" ht="12.75" hidden="1" customHeight="1" x14ac:dyDescent="0.2">
      <c r="A450" s="48">
        <v>3433</v>
      </c>
      <c r="B450" s="36" t="s">
        <v>77</v>
      </c>
      <c r="C450" s="274">
        <v>50000</v>
      </c>
      <c r="D450" s="135">
        <v>0</v>
      </c>
      <c r="E450" s="145">
        <f t="shared" si="136"/>
        <v>0</v>
      </c>
    </row>
    <row r="451" spans="1:5" ht="12.75" customHeight="1" x14ac:dyDescent="0.2">
      <c r="A451" s="48"/>
    </row>
    <row r="452" spans="1:5" ht="12.75" customHeight="1" x14ac:dyDescent="0.2">
      <c r="B452" s="178"/>
    </row>
    <row r="453" spans="1:5" ht="12.75" customHeight="1" x14ac:dyDescent="0.2">
      <c r="A453" s="48"/>
    </row>
    <row r="454" spans="1:5" ht="12.75" customHeight="1" x14ac:dyDescent="0.2">
      <c r="B454" s="179"/>
    </row>
    <row r="455" spans="1:5" ht="12.75" customHeight="1" x14ac:dyDescent="0.2">
      <c r="A455" s="48"/>
      <c r="B455" s="180"/>
    </row>
    <row r="456" spans="1:5" ht="12.75" customHeight="1" x14ac:dyDescent="0.2"/>
    <row r="457" spans="1:5" ht="12.75" customHeight="1" x14ac:dyDescent="0.2">
      <c r="A457" s="48"/>
      <c r="B457" s="178"/>
    </row>
    <row r="458" spans="1:5" ht="12.75" customHeight="1" x14ac:dyDescent="0.2"/>
    <row r="459" spans="1:5" ht="12.75" customHeight="1" x14ac:dyDescent="0.2">
      <c r="A459" s="48"/>
      <c r="B459" s="178"/>
    </row>
    <row r="460" spans="1:5" ht="12.75" customHeight="1" x14ac:dyDescent="0.2"/>
    <row r="461" spans="1:5" ht="12.75" customHeight="1" x14ac:dyDescent="0.2">
      <c r="A461" s="48"/>
      <c r="B461" s="178"/>
    </row>
    <row r="462" spans="1:5" ht="12.75" customHeight="1" x14ac:dyDescent="0.2"/>
    <row r="463" spans="1:5" ht="12.75" customHeight="1" x14ac:dyDescent="0.2">
      <c r="A463" s="48"/>
    </row>
    <row r="464" spans="1:5" ht="12.75" customHeight="1" x14ac:dyDescent="0.2">
      <c r="B464" s="178"/>
    </row>
    <row r="465" spans="1:2" ht="12.75" customHeight="1" x14ac:dyDescent="0.2"/>
    <row r="466" spans="1:2" ht="12.75" customHeight="1" x14ac:dyDescent="0.2">
      <c r="A466" s="48"/>
      <c r="B466" s="178"/>
    </row>
    <row r="467" spans="1:2" ht="12.75" customHeight="1" x14ac:dyDescent="0.2">
      <c r="A467" s="48"/>
    </row>
    <row r="468" spans="1:2" ht="12.75" customHeight="1" x14ac:dyDescent="0.2">
      <c r="A468" s="48"/>
      <c r="B468" s="179"/>
    </row>
    <row r="469" spans="1:2" ht="12.75" customHeight="1" x14ac:dyDescent="0.2">
      <c r="B469" s="180"/>
    </row>
    <row r="470" spans="1:2" ht="12.75" customHeight="1" x14ac:dyDescent="0.2"/>
    <row r="471" spans="1:2" ht="12.75" customHeight="1" x14ac:dyDescent="0.2">
      <c r="A471" s="48"/>
      <c r="B471" s="178"/>
    </row>
    <row r="472" spans="1:2" ht="12.75" customHeight="1" x14ac:dyDescent="0.2"/>
    <row r="473" spans="1:2" ht="12.75" customHeight="1" x14ac:dyDescent="0.2">
      <c r="B473" s="178"/>
    </row>
    <row r="474" spans="1:2" ht="12.75" customHeight="1" x14ac:dyDescent="0.2">
      <c r="A474" s="48"/>
    </row>
    <row r="475" spans="1:2" ht="12.75" customHeight="1" x14ac:dyDescent="0.2">
      <c r="B475" s="178"/>
    </row>
    <row r="476" spans="1:2" ht="12.75" customHeight="1" x14ac:dyDescent="0.2"/>
    <row r="477" spans="1:2" ht="12.75" customHeight="1" x14ac:dyDescent="0.2">
      <c r="A477" s="48"/>
      <c r="B477" s="178"/>
    </row>
    <row r="478" spans="1:2" ht="12.75" customHeight="1" x14ac:dyDescent="0.2"/>
    <row r="479" spans="1:2" ht="12.75" customHeight="1" x14ac:dyDescent="0.2">
      <c r="B479" s="179"/>
    </row>
    <row r="480" spans="1:2" ht="12.75" customHeight="1" x14ac:dyDescent="0.2">
      <c r="A480" s="48"/>
      <c r="B480" s="180"/>
    </row>
    <row r="481" spans="1:2" ht="12.75" customHeight="1" x14ac:dyDescent="0.2"/>
    <row r="482" spans="1:2" ht="12.75" customHeight="1" x14ac:dyDescent="0.2">
      <c r="B482" s="178"/>
    </row>
    <row r="483" spans="1:2" ht="12.75" customHeight="1" x14ac:dyDescent="0.2">
      <c r="A483" s="48"/>
    </row>
    <row r="484" spans="1:2" ht="12.75" customHeight="1" x14ac:dyDescent="0.2">
      <c r="B484" s="178"/>
    </row>
    <row r="485" spans="1:2" ht="12.75" customHeight="1" x14ac:dyDescent="0.2"/>
    <row r="486" spans="1:2" ht="12.75" customHeight="1" x14ac:dyDescent="0.2">
      <c r="A486" s="48"/>
      <c r="B486" s="178"/>
    </row>
    <row r="487" spans="1:2" ht="12.75" customHeight="1" x14ac:dyDescent="0.2"/>
    <row r="488" spans="1:2" ht="12.75" customHeight="1" x14ac:dyDescent="0.2"/>
    <row r="489" spans="1:2" ht="12.75" customHeight="1" x14ac:dyDescent="0.2">
      <c r="B489" s="178"/>
    </row>
    <row r="490" spans="1:2" ht="12.75" customHeight="1" x14ac:dyDescent="0.2"/>
    <row r="491" spans="1:2" ht="12.75" customHeight="1" x14ac:dyDescent="0.2">
      <c r="B491" s="178"/>
    </row>
    <row r="492" spans="1:2" ht="12.75" customHeight="1" x14ac:dyDescent="0.2"/>
    <row r="493" spans="1:2" ht="12.75" customHeight="1" x14ac:dyDescent="0.2">
      <c r="B493" s="181"/>
    </row>
    <row r="494" spans="1:2" ht="12.75" customHeight="1" x14ac:dyDescent="0.2">
      <c r="B494" s="180"/>
    </row>
    <row r="495" spans="1:2" ht="12.75" customHeight="1" x14ac:dyDescent="0.2"/>
    <row r="496" spans="1:2" ht="12.75" customHeight="1" x14ac:dyDescent="0.2">
      <c r="A496" s="48"/>
      <c r="B496" s="178"/>
    </row>
    <row r="497" spans="1:2" ht="12.75" customHeight="1" x14ac:dyDescent="0.2"/>
    <row r="498" spans="1:2" ht="12.75" customHeight="1" x14ac:dyDescent="0.2">
      <c r="A498" s="48"/>
      <c r="B498" s="178"/>
    </row>
    <row r="499" spans="1:2" ht="12.75" customHeight="1" x14ac:dyDescent="0.2"/>
    <row r="500" spans="1:2" ht="12.75" customHeight="1" x14ac:dyDescent="0.2">
      <c r="A500" s="48"/>
      <c r="B500" s="178"/>
    </row>
    <row r="501" spans="1:2" ht="12.75" customHeight="1" x14ac:dyDescent="0.2"/>
    <row r="502" spans="1:2" ht="12.75" customHeight="1" x14ac:dyDescent="0.2"/>
    <row r="503" spans="1:2" ht="12.75" customHeight="1" x14ac:dyDescent="0.2">
      <c r="B503" s="178"/>
    </row>
    <row r="504" spans="1:2" ht="12.75" customHeight="1" x14ac:dyDescent="0.2">
      <c r="A504" s="48"/>
    </row>
    <row r="505" spans="1:2" ht="12.75" customHeight="1" x14ac:dyDescent="0.2">
      <c r="B505" s="178"/>
    </row>
    <row r="506" spans="1:2" ht="12.75" customHeight="1" x14ac:dyDescent="0.2">
      <c r="A506" s="53"/>
    </row>
    <row r="507" spans="1:2" ht="12.75" customHeight="1" x14ac:dyDescent="0.2">
      <c r="A507" s="54"/>
      <c r="B507" s="179"/>
    </row>
    <row r="508" spans="1:2" ht="12.75" customHeight="1" x14ac:dyDescent="0.2">
      <c r="B508" s="180"/>
    </row>
    <row r="509" spans="1:2" ht="12.75" customHeight="1" x14ac:dyDescent="0.2">
      <c r="A509" s="48"/>
    </row>
    <row r="510" spans="1:2" ht="12.75" customHeight="1" x14ac:dyDescent="0.2">
      <c r="B510" s="178"/>
    </row>
    <row r="511" spans="1:2" ht="12.75" customHeight="1" x14ac:dyDescent="0.2">
      <c r="A511" s="48"/>
    </row>
    <row r="512" spans="1:2" ht="12.75" customHeight="1" x14ac:dyDescent="0.2">
      <c r="B512" s="179"/>
    </row>
    <row r="513" spans="1:2" ht="12.75" customHeight="1" x14ac:dyDescent="0.2">
      <c r="A513" s="48"/>
      <c r="B513" s="180"/>
    </row>
    <row r="514" spans="1:2" ht="12.75" customHeight="1" x14ac:dyDescent="0.2"/>
    <row r="515" spans="1:2" ht="12.75" customHeight="1" x14ac:dyDescent="0.2">
      <c r="A515" s="53"/>
      <c r="B515" s="178"/>
    </row>
    <row r="516" spans="1:2" ht="12.75" customHeight="1" x14ac:dyDescent="0.2">
      <c r="A516" s="54"/>
    </row>
    <row r="517" spans="1:2" ht="12.75" customHeight="1" x14ac:dyDescent="0.2">
      <c r="B517" s="178"/>
    </row>
    <row r="518" spans="1:2" ht="12.75" customHeight="1" x14ac:dyDescent="0.2">
      <c r="A518" s="48"/>
    </row>
    <row r="519" spans="1:2" ht="12.75" customHeight="1" x14ac:dyDescent="0.2">
      <c r="B519" s="178"/>
    </row>
    <row r="520" spans="1:2" ht="12.75" customHeight="1" x14ac:dyDescent="0.2">
      <c r="A520" s="48"/>
    </row>
    <row r="521" spans="1:2" ht="12.75" customHeight="1" x14ac:dyDescent="0.2"/>
    <row r="522" spans="1:2" ht="12.75" customHeight="1" x14ac:dyDescent="0.2">
      <c r="A522" s="48"/>
      <c r="B522" s="178"/>
    </row>
    <row r="523" spans="1:2" ht="12.75" customHeight="1" x14ac:dyDescent="0.2"/>
    <row r="524" spans="1:2" ht="12.75" customHeight="1" x14ac:dyDescent="0.2">
      <c r="A524" s="53"/>
      <c r="B524" s="178"/>
    </row>
    <row r="525" spans="1:2" ht="12.75" customHeight="1" x14ac:dyDescent="0.2">
      <c r="A525" s="54"/>
    </row>
    <row r="526" spans="1:2" ht="12.75" customHeight="1" x14ac:dyDescent="0.2">
      <c r="A526" s="53"/>
      <c r="B526" s="179"/>
    </row>
    <row r="527" spans="1:2" ht="12.75" customHeight="1" x14ac:dyDescent="0.2">
      <c r="A527" s="54"/>
      <c r="B527" s="180"/>
    </row>
    <row r="528" spans="1:2" ht="12.75" customHeight="1" x14ac:dyDescent="0.2"/>
    <row r="529" spans="1:2" ht="12.75" customHeight="1" x14ac:dyDescent="0.2">
      <c r="A529" s="48"/>
      <c r="B529" s="178"/>
    </row>
    <row r="530" spans="1:2" ht="12.75" customHeight="1" x14ac:dyDescent="0.2"/>
    <row r="531" spans="1:2" ht="12.75" customHeight="1" x14ac:dyDescent="0.2">
      <c r="A531" s="48"/>
      <c r="B531" s="178"/>
    </row>
    <row r="532" spans="1:2" ht="12.75" customHeight="1" x14ac:dyDescent="0.2"/>
    <row r="533" spans="1:2" ht="12.75" customHeight="1" x14ac:dyDescent="0.2">
      <c r="A533" s="53"/>
      <c r="B533" s="179"/>
    </row>
    <row r="534" spans="1:2" ht="12.75" customHeight="1" x14ac:dyDescent="0.2">
      <c r="A534" s="54"/>
      <c r="B534" s="180"/>
    </row>
    <row r="535" spans="1:2" ht="12.75" customHeight="1" x14ac:dyDescent="0.2"/>
    <row r="536" spans="1:2" ht="12.75" customHeight="1" x14ac:dyDescent="0.2">
      <c r="A536" s="48"/>
      <c r="B536" s="178"/>
    </row>
    <row r="537" spans="1:2" ht="12.75" customHeight="1" x14ac:dyDescent="0.2"/>
    <row r="538" spans="1:2" ht="12.75" customHeight="1" x14ac:dyDescent="0.2">
      <c r="A538" s="48"/>
      <c r="B538" s="178"/>
    </row>
    <row r="539" spans="1:2" ht="12.75" customHeight="1" x14ac:dyDescent="0.2"/>
    <row r="540" spans="1:2" ht="12.75" customHeight="1" x14ac:dyDescent="0.2">
      <c r="A540" s="53"/>
      <c r="B540" s="179"/>
    </row>
    <row r="541" spans="1:2" ht="12.75" customHeight="1" x14ac:dyDescent="0.2">
      <c r="A541" s="54"/>
      <c r="B541" s="180"/>
    </row>
    <row r="542" spans="1:2" ht="12.75" customHeight="1" x14ac:dyDescent="0.2">
      <c r="A542" s="55"/>
      <c r="B542" s="180"/>
    </row>
    <row r="543" spans="1:2" ht="12.75" customHeight="1" x14ac:dyDescent="0.2"/>
    <row r="544" spans="1:2" ht="12.75" customHeight="1" x14ac:dyDescent="0.2">
      <c r="A544" s="48"/>
      <c r="B544" s="178"/>
    </row>
    <row r="545" spans="1:2" ht="12.75" customHeight="1" x14ac:dyDescent="0.2"/>
    <row r="546" spans="1:2" ht="12.75" customHeight="1" x14ac:dyDescent="0.2">
      <c r="A546" s="48"/>
      <c r="B546" s="178"/>
    </row>
    <row r="547" spans="1:2" ht="12.75" customHeight="1" x14ac:dyDescent="0.2"/>
    <row r="548" spans="1:2" ht="12.75" customHeight="1" x14ac:dyDescent="0.2">
      <c r="A548" s="53"/>
      <c r="B548" s="179"/>
    </row>
    <row r="549" spans="1:2" ht="12.75" customHeight="1" x14ac:dyDescent="0.2">
      <c r="A549" s="54"/>
      <c r="B549" s="180"/>
    </row>
    <row r="550" spans="1:2" ht="12.75" customHeight="1" x14ac:dyDescent="0.2">
      <c r="A550" s="54"/>
      <c r="B550" s="180"/>
    </row>
    <row r="551" spans="1:2" ht="12.75" customHeight="1" x14ac:dyDescent="0.2">
      <c r="A551" s="54"/>
      <c r="B551" s="180"/>
    </row>
    <row r="552" spans="1:2" ht="12.75" customHeight="1" x14ac:dyDescent="0.2">
      <c r="A552" s="54"/>
      <c r="B552" s="180"/>
    </row>
    <row r="553" spans="1:2" ht="12.75" customHeight="1" x14ac:dyDescent="0.2">
      <c r="A553" s="54"/>
      <c r="B553" s="180"/>
    </row>
    <row r="554" spans="1:2" ht="12.75" customHeight="1" x14ac:dyDescent="0.2">
      <c r="A554" s="54"/>
      <c r="B554" s="180"/>
    </row>
    <row r="555" spans="1:2" ht="12.75" customHeight="1" x14ac:dyDescent="0.2">
      <c r="A555" s="54"/>
      <c r="B555" s="180"/>
    </row>
    <row r="556" spans="1:2" ht="12.75" customHeight="1" x14ac:dyDescent="0.2"/>
    <row r="557" spans="1:2" ht="12.75" customHeight="1" x14ac:dyDescent="0.2">
      <c r="A557" s="48"/>
      <c r="B557" s="178"/>
    </row>
    <row r="558" spans="1:2" ht="12.75" customHeight="1" x14ac:dyDescent="0.2"/>
    <row r="559" spans="1:2" ht="12.75" customHeight="1" x14ac:dyDescent="0.2">
      <c r="A559" s="48"/>
      <c r="B559" s="178"/>
    </row>
    <row r="560" spans="1:2" ht="12.75" customHeight="1" x14ac:dyDescent="0.2"/>
    <row r="561" spans="1:2" ht="12.75" customHeight="1" x14ac:dyDescent="0.2">
      <c r="A561" s="53"/>
      <c r="B561" s="179"/>
    </row>
    <row r="562" spans="1:2" ht="12.75" customHeight="1" x14ac:dyDescent="0.2">
      <c r="A562" s="54"/>
      <c r="B562" s="180"/>
    </row>
    <row r="563" spans="1:2" ht="12.75" customHeight="1" x14ac:dyDescent="0.2">
      <c r="A563" s="54"/>
      <c r="B563" s="180"/>
    </row>
    <row r="564" spans="1:2" ht="12.75" customHeight="1" x14ac:dyDescent="0.2"/>
    <row r="565" spans="1:2" ht="12.75" customHeight="1" x14ac:dyDescent="0.2">
      <c r="A565" s="48"/>
      <c r="B565" s="178"/>
    </row>
    <row r="566" spans="1:2" ht="12.75" customHeight="1" x14ac:dyDescent="0.2"/>
    <row r="567" spans="1:2" ht="12.75" customHeight="1" x14ac:dyDescent="0.2">
      <c r="A567" s="48"/>
      <c r="B567" s="178"/>
    </row>
    <row r="568" spans="1:2" ht="12.75" customHeight="1" x14ac:dyDescent="0.2"/>
    <row r="569" spans="1:2" ht="12.75" customHeight="1" x14ac:dyDescent="0.2">
      <c r="A569" s="53"/>
      <c r="B569" s="179"/>
    </row>
    <row r="570" spans="1:2" ht="12.75" customHeight="1" x14ac:dyDescent="0.2">
      <c r="A570" s="54"/>
      <c r="B570" s="180"/>
    </row>
    <row r="571" spans="1:2" ht="12.75" customHeight="1" x14ac:dyDescent="0.2">
      <c r="A571" s="54"/>
      <c r="B571" s="180"/>
    </row>
    <row r="572" spans="1:2" ht="12.75" customHeight="1" x14ac:dyDescent="0.2"/>
    <row r="573" spans="1:2" ht="12.75" customHeight="1" x14ac:dyDescent="0.2">
      <c r="A573" s="48"/>
      <c r="B573" s="178"/>
    </row>
    <row r="574" spans="1:2" ht="12.75" customHeight="1" x14ac:dyDescent="0.2"/>
    <row r="575" spans="1:2" ht="12.75" customHeight="1" x14ac:dyDescent="0.2">
      <c r="A575" s="48"/>
      <c r="B575" s="178"/>
    </row>
    <row r="576" spans="1:2" ht="12.75" customHeight="1" x14ac:dyDescent="0.2"/>
    <row r="577" spans="1:2" ht="12.75" customHeight="1" x14ac:dyDescent="0.2">
      <c r="A577" s="53"/>
      <c r="B577" s="179"/>
    </row>
    <row r="578" spans="1:2" ht="12.75" customHeight="1" x14ac:dyDescent="0.2">
      <c r="A578" s="54"/>
      <c r="B578" s="180"/>
    </row>
    <row r="579" spans="1:2" ht="12.75" customHeight="1" x14ac:dyDescent="0.2"/>
    <row r="580" spans="1:2" ht="12.75" customHeight="1" x14ac:dyDescent="0.2">
      <c r="A580" s="48"/>
      <c r="B580" s="178"/>
    </row>
    <row r="581" spans="1:2" ht="12.75" customHeight="1" x14ac:dyDescent="0.2"/>
    <row r="582" spans="1:2" ht="12.75" customHeight="1" x14ac:dyDescent="0.2">
      <c r="A582" s="48"/>
      <c r="B582" s="178"/>
    </row>
    <row r="583" spans="1:2" ht="12.75" customHeight="1" x14ac:dyDescent="0.2"/>
    <row r="584" spans="1:2" ht="12.75" customHeight="1" x14ac:dyDescent="0.2">
      <c r="A584" s="53"/>
      <c r="B584" s="179"/>
    </row>
    <row r="585" spans="1:2" ht="12.75" customHeight="1" x14ac:dyDescent="0.2">
      <c r="A585" s="54"/>
      <c r="B585" s="180"/>
    </row>
    <row r="586" spans="1:2" ht="12.75" customHeight="1" x14ac:dyDescent="0.2">
      <c r="A586" s="54"/>
      <c r="B586" s="180"/>
    </row>
    <row r="587" spans="1:2" ht="12.75" customHeight="1" x14ac:dyDescent="0.2"/>
    <row r="588" spans="1:2" ht="12.75" customHeight="1" x14ac:dyDescent="0.2">
      <c r="A588" s="48"/>
      <c r="B588" s="178"/>
    </row>
    <row r="589" spans="1:2" ht="12.75" customHeight="1" x14ac:dyDescent="0.2"/>
    <row r="590" spans="1:2" ht="12.75" customHeight="1" x14ac:dyDescent="0.2">
      <c r="A590" s="48"/>
      <c r="B590" s="178"/>
    </row>
    <row r="591" spans="1:2" ht="12.75" customHeight="1" x14ac:dyDescent="0.2"/>
    <row r="592" spans="1:2" ht="12.75" customHeight="1" x14ac:dyDescent="0.2">
      <c r="A592" s="53"/>
      <c r="B592" s="179"/>
    </row>
    <row r="593" spans="1:2" ht="12.75" customHeight="1" x14ac:dyDescent="0.2">
      <c r="A593" s="54"/>
      <c r="B593" s="180"/>
    </row>
    <row r="594" spans="1:2" ht="12.75" customHeight="1" x14ac:dyDescent="0.2"/>
    <row r="595" spans="1:2" ht="12.75" customHeight="1" x14ac:dyDescent="0.2">
      <c r="A595" s="48"/>
      <c r="B595" s="178"/>
    </row>
    <row r="596" spans="1:2" ht="12.75" customHeight="1" x14ac:dyDescent="0.2"/>
    <row r="597" spans="1:2" ht="12.75" customHeight="1" x14ac:dyDescent="0.2">
      <c r="A597" s="48"/>
      <c r="B597" s="178"/>
    </row>
    <row r="598" spans="1:2" ht="12.75" customHeight="1" x14ac:dyDescent="0.2"/>
    <row r="599" spans="1:2" ht="12.75" customHeight="1" x14ac:dyDescent="0.2">
      <c r="A599" s="53"/>
      <c r="B599" s="179"/>
    </row>
    <row r="600" spans="1:2" ht="12.75" customHeight="1" x14ac:dyDescent="0.2">
      <c r="A600" s="54"/>
      <c r="B600" s="180"/>
    </row>
    <row r="601" spans="1:2" ht="12.75" customHeight="1" x14ac:dyDescent="0.2">
      <c r="A601" s="54"/>
      <c r="B601" s="180"/>
    </row>
    <row r="602" spans="1:2" ht="12.75" customHeight="1" x14ac:dyDescent="0.2"/>
    <row r="603" spans="1:2" ht="12.75" customHeight="1" x14ac:dyDescent="0.2">
      <c r="A603" s="48"/>
      <c r="B603" s="178"/>
    </row>
    <row r="604" spans="1:2" ht="12.75" customHeight="1" x14ac:dyDescent="0.2"/>
    <row r="605" spans="1:2" ht="12.75" customHeight="1" x14ac:dyDescent="0.2">
      <c r="A605" s="48"/>
      <c r="B605" s="178"/>
    </row>
    <row r="606" spans="1:2" ht="12.75" customHeight="1" x14ac:dyDescent="0.2"/>
    <row r="607" spans="1:2" ht="12.75" customHeight="1" x14ac:dyDescent="0.2">
      <c r="A607" s="53"/>
      <c r="B607" s="179"/>
    </row>
    <row r="608" spans="1:2" ht="12.75" customHeight="1" x14ac:dyDescent="0.2">
      <c r="A608" s="54"/>
      <c r="B608" s="180"/>
    </row>
    <row r="609" spans="1:2" ht="12.75" customHeight="1" x14ac:dyDescent="0.2"/>
    <row r="610" spans="1:2" ht="12.75" customHeight="1" x14ac:dyDescent="0.2">
      <c r="A610" s="48"/>
      <c r="B610" s="178"/>
    </row>
    <row r="611" spans="1:2" ht="12.75" customHeight="1" x14ac:dyDescent="0.2"/>
    <row r="612" spans="1:2" ht="12.75" customHeight="1" x14ac:dyDescent="0.2">
      <c r="A612" s="48"/>
      <c r="B612" s="178"/>
    </row>
    <row r="613" spans="1:2" ht="12.75" customHeight="1" x14ac:dyDescent="0.2"/>
    <row r="614" spans="1:2" ht="12.75" customHeight="1" x14ac:dyDescent="0.2">
      <c r="A614" s="53"/>
      <c r="B614" s="179"/>
    </row>
    <row r="615" spans="1:2" ht="12.75" customHeight="1" x14ac:dyDescent="0.2">
      <c r="A615" s="54"/>
      <c r="B615" s="180"/>
    </row>
    <row r="616" spans="1:2" ht="12.75" customHeight="1" x14ac:dyDescent="0.2"/>
    <row r="617" spans="1:2" ht="12.75" customHeight="1" x14ac:dyDescent="0.2">
      <c r="A617" s="48"/>
      <c r="B617" s="178"/>
    </row>
    <row r="618" spans="1:2" ht="12.75" customHeight="1" x14ac:dyDescent="0.2"/>
    <row r="619" spans="1:2" ht="12.75" customHeight="1" x14ac:dyDescent="0.2">
      <c r="A619" s="48"/>
      <c r="B619" s="178"/>
    </row>
    <row r="620" spans="1:2" ht="12.75" customHeight="1" x14ac:dyDescent="0.2"/>
    <row r="621" spans="1:2" ht="12.75" customHeight="1" x14ac:dyDescent="0.2">
      <c r="A621" s="53"/>
      <c r="B621" s="179"/>
    </row>
    <row r="622" spans="1:2" ht="12.75" customHeight="1" x14ac:dyDescent="0.2">
      <c r="A622" s="54"/>
      <c r="B622" s="180"/>
    </row>
    <row r="623" spans="1:2" ht="12.75" customHeight="1" x14ac:dyDescent="0.2"/>
    <row r="624" spans="1:2" ht="12.75" customHeight="1" x14ac:dyDescent="0.2">
      <c r="A624" s="48"/>
      <c r="B624" s="178"/>
    </row>
    <row r="625" spans="1:2" ht="12.75" customHeight="1" x14ac:dyDescent="0.2"/>
    <row r="626" spans="1:2" ht="12.75" customHeight="1" x14ac:dyDescent="0.2">
      <c r="A626" s="48"/>
      <c r="B626" s="178"/>
    </row>
    <row r="627" spans="1:2" ht="12.75" customHeight="1" x14ac:dyDescent="0.2"/>
    <row r="628" spans="1:2" ht="12.75" customHeight="1" x14ac:dyDescent="0.2">
      <c r="A628" s="53"/>
      <c r="B628" s="179"/>
    </row>
    <row r="629" spans="1:2" ht="12.75" customHeight="1" x14ac:dyDescent="0.2">
      <c r="A629" s="54"/>
      <c r="B629" s="180"/>
    </row>
    <row r="630" spans="1:2" ht="12.75" customHeight="1" x14ac:dyDescent="0.2"/>
    <row r="631" spans="1:2" ht="12.75" customHeight="1" x14ac:dyDescent="0.2">
      <c r="A631" s="48"/>
      <c r="B631" s="178"/>
    </row>
    <row r="632" spans="1:2" ht="12.75" customHeight="1" x14ac:dyDescent="0.2"/>
    <row r="633" spans="1:2" ht="12.75" customHeight="1" x14ac:dyDescent="0.2">
      <c r="A633" s="48"/>
      <c r="B633" s="178"/>
    </row>
    <row r="634" spans="1:2" ht="12.75" customHeight="1" x14ac:dyDescent="0.2"/>
    <row r="635" spans="1:2" ht="12.75" customHeight="1" x14ac:dyDescent="0.2">
      <c r="A635" s="53"/>
      <c r="B635" s="179"/>
    </row>
    <row r="636" spans="1:2" ht="12.75" customHeight="1" x14ac:dyDescent="0.2">
      <c r="A636" s="54"/>
      <c r="B636" s="180"/>
    </row>
    <row r="637" spans="1:2" ht="12.75" customHeight="1" x14ac:dyDescent="0.2"/>
    <row r="638" spans="1:2" ht="12.75" customHeight="1" x14ac:dyDescent="0.2">
      <c r="A638" s="48"/>
      <c r="B638" s="178"/>
    </row>
    <row r="639" spans="1:2" ht="12.75" customHeight="1" x14ac:dyDescent="0.2"/>
    <row r="640" spans="1:2" ht="12.75" customHeight="1" x14ac:dyDescent="0.2">
      <c r="A640" s="48"/>
      <c r="B640" s="178"/>
    </row>
    <row r="641" spans="1:2" ht="12.75" customHeight="1" x14ac:dyDescent="0.2"/>
    <row r="642" spans="1:2" ht="12.75" customHeight="1" x14ac:dyDescent="0.2">
      <c r="A642" s="53"/>
      <c r="B642" s="179"/>
    </row>
    <row r="643" spans="1:2" ht="12.75" customHeight="1" x14ac:dyDescent="0.2">
      <c r="A643" s="54"/>
      <c r="B643" s="180"/>
    </row>
    <row r="644" spans="1:2" ht="12.75" customHeight="1" x14ac:dyDescent="0.2"/>
    <row r="645" spans="1:2" ht="12.75" customHeight="1" x14ac:dyDescent="0.2">
      <c r="A645" s="48"/>
      <c r="B645" s="178"/>
    </row>
    <row r="646" spans="1:2" ht="12.75" customHeight="1" x14ac:dyDescent="0.2"/>
    <row r="647" spans="1:2" ht="12.75" customHeight="1" x14ac:dyDescent="0.2">
      <c r="A647" s="48"/>
      <c r="B647" s="178"/>
    </row>
    <row r="648" spans="1:2" ht="12.75" customHeight="1" x14ac:dyDescent="0.2"/>
    <row r="649" spans="1:2" ht="12.75" customHeight="1" x14ac:dyDescent="0.2">
      <c r="A649" s="53"/>
      <c r="B649" s="179"/>
    </row>
    <row r="650" spans="1:2" ht="12.75" customHeight="1" x14ac:dyDescent="0.2">
      <c r="A650" s="54"/>
      <c r="B650" s="180"/>
    </row>
    <row r="651" spans="1:2" ht="12.75" customHeight="1" x14ac:dyDescent="0.2"/>
    <row r="652" spans="1:2" ht="12.75" customHeight="1" x14ac:dyDescent="0.2">
      <c r="A652" s="48"/>
      <c r="B652" s="178"/>
    </row>
    <row r="653" spans="1:2" ht="12.75" customHeight="1" x14ac:dyDescent="0.2"/>
    <row r="654" spans="1:2" ht="12.75" customHeight="1" x14ac:dyDescent="0.2">
      <c r="A654" s="48"/>
      <c r="B654" s="178"/>
    </row>
    <row r="655" spans="1:2" ht="12.75" customHeight="1" x14ac:dyDescent="0.2"/>
    <row r="656" spans="1:2" ht="12.75" customHeight="1" x14ac:dyDescent="0.2">
      <c r="A656" s="53"/>
      <c r="B656" s="179"/>
    </row>
    <row r="657" spans="1:2" ht="12.75" customHeight="1" x14ac:dyDescent="0.2">
      <c r="A657" s="54"/>
      <c r="B657" s="180"/>
    </row>
    <row r="658" spans="1:2" ht="12.75" customHeight="1" x14ac:dyDescent="0.2">
      <c r="A658" s="54"/>
      <c r="B658" s="180"/>
    </row>
    <row r="659" spans="1:2" ht="12.75" customHeight="1" x14ac:dyDescent="0.2">
      <c r="A659" s="48"/>
      <c r="B659" s="178"/>
    </row>
    <row r="660" spans="1:2" ht="12.75" customHeight="1" x14ac:dyDescent="0.2"/>
    <row r="661" spans="1:2" ht="12.75" customHeight="1" x14ac:dyDescent="0.2">
      <c r="A661" s="48"/>
      <c r="B661" s="178"/>
    </row>
    <row r="662" spans="1:2" ht="12.75" customHeight="1" x14ac:dyDescent="0.2"/>
    <row r="663" spans="1:2" ht="12.75" customHeight="1" x14ac:dyDescent="0.2">
      <c r="A663" s="53"/>
      <c r="B663" s="179"/>
    </row>
    <row r="664" spans="1:2" ht="12.75" customHeight="1" x14ac:dyDescent="0.2">
      <c r="A664" s="54"/>
      <c r="B664" s="180"/>
    </row>
    <row r="665" spans="1:2" ht="12.75" customHeight="1" x14ac:dyDescent="0.2">
      <c r="A665" s="54"/>
      <c r="B665" s="180"/>
    </row>
    <row r="666" spans="1:2" ht="12.75" customHeight="1" x14ac:dyDescent="0.2"/>
    <row r="667" spans="1:2" ht="12.75" customHeight="1" x14ac:dyDescent="0.2">
      <c r="A667" s="48"/>
      <c r="B667" s="178"/>
    </row>
    <row r="668" spans="1:2" ht="12.75" customHeight="1" x14ac:dyDescent="0.2"/>
    <row r="669" spans="1:2" ht="12.75" customHeight="1" x14ac:dyDescent="0.2">
      <c r="A669" s="48"/>
      <c r="B669" s="178"/>
    </row>
    <row r="670" spans="1:2" ht="12.75" customHeight="1" x14ac:dyDescent="0.2"/>
    <row r="671" spans="1:2" ht="12.75" customHeight="1" x14ac:dyDescent="0.2">
      <c r="A671" s="53"/>
      <c r="B671" s="179"/>
    </row>
    <row r="672" spans="1:2" ht="12.75" customHeight="1" x14ac:dyDescent="0.2">
      <c r="A672" s="54"/>
      <c r="B672" s="180"/>
    </row>
    <row r="673" spans="1:2" ht="12.75" customHeight="1" x14ac:dyDescent="0.2"/>
    <row r="674" spans="1:2" ht="12.75" customHeight="1" x14ac:dyDescent="0.2">
      <c r="A674" s="48"/>
      <c r="B674" s="178"/>
    </row>
    <row r="675" spans="1:2" ht="12.75" customHeight="1" x14ac:dyDescent="0.2"/>
    <row r="676" spans="1:2" ht="12.75" customHeight="1" x14ac:dyDescent="0.2">
      <c r="A676" s="48"/>
      <c r="B676" s="178"/>
    </row>
    <row r="677" spans="1:2" ht="12.75" customHeight="1" x14ac:dyDescent="0.2"/>
    <row r="678" spans="1:2" ht="12.75" customHeight="1" x14ac:dyDescent="0.2">
      <c r="A678" s="53"/>
      <c r="B678" s="179"/>
    </row>
    <row r="679" spans="1:2" ht="12.75" customHeight="1" x14ac:dyDescent="0.2">
      <c r="A679" s="54"/>
      <c r="B679" s="180"/>
    </row>
    <row r="680" spans="1:2" ht="12.75" customHeight="1" x14ac:dyDescent="0.2"/>
    <row r="681" spans="1:2" ht="12.75" customHeight="1" x14ac:dyDescent="0.2">
      <c r="A681" s="48"/>
      <c r="B681" s="178"/>
    </row>
    <row r="682" spans="1:2" ht="12.75" customHeight="1" x14ac:dyDescent="0.2"/>
    <row r="683" spans="1:2" ht="12.75" customHeight="1" x14ac:dyDescent="0.2">
      <c r="A683" s="48"/>
      <c r="B683" s="178"/>
    </row>
    <row r="684" spans="1:2" ht="12.75" customHeight="1" x14ac:dyDescent="0.2"/>
    <row r="685" spans="1:2" ht="12.75" customHeight="1" x14ac:dyDescent="0.2">
      <c r="A685" s="53"/>
      <c r="B685" s="179"/>
    </row>
    <row r="686" spans="1:2" ht="12.75" customHeight="1" x14ac:dyDescent="0.2">
      <c r="A686" s="54"/>
      <c r="B686" s="180"/>
    </row>
    <row r="687" spans="1:2" ht="12.75" customHeight="1" x14ac:dyDescent="0.2"/>
    <row r="688" spans="1:2" ht="12.75" customHeight="1" x14ac:dyDescent="0.2">
      <c r="A688" s="48"/>
      <c r="B688" s="178"/>
    </row>
    <row r="689" spans="1:2" ht="12.75" customHeight="1" x14ac:dyDescent="0.2"/>
    <row r="690" spans="1:2" ht="12.75" customHeight="1" x14ac:dyDescent="0.2">
      <c r="A690" s="48"/>
      <c r="B690" s="178"/>
    </row>
    <row r="691" spans="1:2" ht="12.75" customHeight="1" x14ac:dyDescent="0.2"/>
    <row r="692" spans="1:2" ht="12.75" customHeight="1" x14ac:dyDescent="0.2">
      <c r="A692" s="53"/>
      <c r="B692" s="179"/>
    </row>
    <row r="693" spans="1:2" ht="12.75" customHeight="1" x14ac:dyDescent="0.2">
      <c r="A693" s="54"/>
      <c r="B693" s="180"/>
    </row>
    <row r="694" spans="1:2" ht="12.75" customHeight="1" x14ac:dyDescent="0.2"/>
    <row r="695" spans="1:2" ht="12.75" customHeight="1" x14ac:dyDescent="0.2">
      <c r="A695" s="48"/>
      <c r="B695" s="178"/>
    </row>
    <row r="696" spans="1:2" ht="12.75" customHeight="1" x14ac:dyDescent="0.2"/>
    <row r="697" spans="1:2" ht="12.75" customHeight="1" x14ac:dyDescent="0.2">
      <c r="A697" s="48"/>
      <c r="B697" s="178"/>
    </row>
    <row r="698" spans="1:2" ht="12.75" customHeight="1" x14ac:dyDescent="0.2"/>
    <row r="699" spans="1:2" ht="12.75" customHeight="1" x14ac:dyDescent="0.2">
      <c r="A699" s="53"/>
      <c r="B699" s="179"/>
    </row>
    <row r="700" spans="1:2" ht="12.75" customHeight="1" x14ac:dyDescent="0.2">
      <c r="A700" s="54"/>
      <c r="B700" s="180"/>
    </row>
    <row r="701" spans="1:2" ht="12.75" customHeight="1" x14ac:dyDescent="0.2"/>
    <row r="702" spans="1:2" ht="12.75" customHeight="1" x14ac:dyDescent="0.2">
      <c r="A702" s="48"/>
      <c r="B702" s="178"/>
    </row>
    <row r="703" spans="1:2" ht="12.75" customHeight="1" x14ac:dyDescent="0.2"/>
    <row r="704" spans="1:2" ht="12.75" customHeight="1" x14ac:dyDescent="0.2">
      <c r="A704" s="48"/>
      <c r="B704" s="178"/>
    </row>
    <row r="705" spans="1:2" ht="12.75" customHeight="1" x14ac:dyDescent="0.2"/>
    <row r="706" spans="1:2" ht="12.75" customHeight="1" x14ac:dyDescent="0.2">
      <c r="A706" s="53"/>
      <c r="B706" s="179"/>
    </row>
    <row r="707" spans="1:2" ht="12.75" customHeight="1" x14ac:dyDescent="0.2">
      <c r="A707" s="54"/>
      <c r="B707" s="180"/>
    </row>
    <row r="708" spans="1:2" ht="12.75" customHeight="1" x14ac:dyDescent="0.2"/>
    <row r="709" spans="1:2" ht="12.75" customHeight="1" x14ac:dyDescent="0.2">
      <c r="A709" s="48"/>
      <c r="B709" s="178"/>
    </row>
    <row r="710" spans="1:2" ht="12.75" customHeight="1" x14ac:dyDescent="0.2"/>
    <row r="711" spans="1:2" ht="12.75" customHeight="1" x14ac:dyDescent="0.2">
      <c r="A711" s="48"/>
      <c r="B711" s="178"/>
    </row>
    <row r="712" spans="1:2" ht="12.75" customHeight="1" x14ac:dyDescent="0.2"/>
    <row r="713" spans="1:2" ht="12.75" customHeight="1" x14ac:dyDescent="0.2">
      <c r="A713" s="53"/>
      <c r="B713" s="179"/>
    </row>
    <row r="714" spans="1:2" ht="12.75" customHeight="1" x14ac:dyDescent="0.2">
      <c r="A714" s="54"/>
      <c r="B714" s="180"/>
    </row>
    <row r="715" spans="1:2" ht="12.75" customHeight="1" x14ac:dyDescent="0.2"/>
    <row r="716" spans="1:2" ht="12.75" customHeight="1" x14ac:dyDescent="0.2">
      <c r="A716" s="48"/>
      <c r="B716" s="178"/>
    </row>
    <row r="717" spans="1:2" ht="12.75" customHeight="1" x14ac:dyDescent="0.2"/>
    <row r="718" spans="1:2" ht="12.75" customHeight="1" x14ac:dyDescent="0.2">
      <c r="A718" s="48"/>
      <c r="B718" s="178"/>
    </row>
    <row r="719" spans="1:2" ht="12.75" customHeight="1" x14ac:dyDescent="0.2"/>
    <row r="720" spans="1:2" ht="12.75" customHeight="1" x14ac:dyDescent="0.2">
      <c r="A720" s="53"/>
      <c r="B720" s="179"/>
    </row>
    <row r="721" spans="1:2" ht="12.75" customHeight="1" x14ac:dyDescent="0.2">
      <c r="A721" s="54"/>
      <c r="B721" s="180"/>
    </row>
    <row r="722" spans="1:2" ht="12.75" customHeight="1" x14ac:dyDescent="0.2"/>
    <row r="723" spans="1:2" ht="12.75" customHeight="1" x14ac:dyDescent="0.2">
      <c r="A723" s="48"/>
      <c r="B723" s="178"/>
    </row>
    <row r="724" spans="1:2" ht="12.75" customHeight="1" x14ac:dyDescent="0.2"/>
    <row r="725" spans="1:2" ht="12.75" customHeight="1" x14ac:dyDescent="0.2">
      <c r="A725" s="48"/>
      <c r="B725" s="178"/>
    </row>
    <row r="726" spans="1:2" ht="12.75" customHeight="1" x14ac:dyDescent="0.2">
      <c r="A726" s="48"/>
      <c r="B726" s="178"/>
    </row>
    <row r="727" spans="1:2" ht="12.75" customHeight="1" x14ac:dyDescent="0.2">
      <c r="A727" s="56"/>
      <c r="B727" s="181"/>
    </row>
    <row r="728" spans="1:2" ht="12.75" customHeight="1" x14ac:dyDescent="0.2">
      <c r="A728" s="54"/>
      <c r="B728" s="180"/>
    </row>
    <row r="729" spans="1:2" ht="12.75" customHeight="1" x14ac:dyDescent="0.2"/>
    <row r="730" spans="1:2" ht="12.75" customHeight="1" x14ac:dyDescent="0.2">
      <c r="A730" s="48"/>
      <c r="B730" s="182"/>
    </row>
    <row r="731" spans="1:2" ht="12.75" customHeight="1" x14ac:dyDescent="0.2"/>
    <row r="732" spans="1:2" ht="12.75" customHeight="1" x14ac:dyDescent="0.2">
      <c r="A732" s="48"/>
      <c r="B732" s="182"/>
    </row>
    <row r="733" spans="1:2" ht="12.75" customHeight="1" x14ac:dyDescent="0.2"/>
    <row r="734" spans="1:2" ht="12.75" customHeight="1" x14ac:dyDescent="0.2">
      <c r="A734" s="53"/>
      <c r="B734" s="179"/>
    </row>
    <row r="735" spans="1:2" ht="12.75" customHeight="1" x14ac:dyDescent="0.2">
      <c r="A735" s="54"/>
      <c r="B735" s="180"/>
    </row>
    <row r="736" spans="1:2" ht="12.75" customHeight="1" x14ac:dyDescent="0.2"/>
    <row r="737" spans="1:2" ht="12.75" customHeight="1" x14ac:dyDescent="0.2">
      <c r="A737" s="48"/>
      <c r="B737" s="178"/>
    </row>
    <row r="738" spans="1:2" ht="12.75" customHeight="1" x14ac:dyDescent="0.2"/>
    <row r="739" spans="1:2" ht="12.75" customHeight="1" x14ac:dyDescent="0.2">
      <c r="A739" s="48"/>
      <c r="B739" s="178"/>
    </row>
    <row r="740" spans="1:2" ht="12.75" customHeight="1" x14ac:dyDescent="0.2"/>
    <row r="741" spans="1:2" ht="12.75" customHeight="1" x14ac:dyDescent="0.2">
      <c r="A741" s="53"/>
      <c r="B741" s="179"/>
    </row>
    <row r="742" spans="1:2" ht="12.75" customHeight="1" x14ac:dyDescent="0.2">
      <c r="A742" s="54"/>
      <c r="B742" s="180"/>
    </row>
    <row r="743" spans="1:2" ht="12.75" customHeight="1" x14ac:dyDescent="0.2"/>
    <row r="744" spans="1:2" ht="12.75" customHeight="1" x14ac:dyDescent="0.2">
      <c r="A744" s="48"/>
      <c r="B744" s="178"/>
    </row>
    <row r="745" spans="1:2" ht="12.75" customHeight="1" x14ac:dyDescent="0.2"/>
    <row r="746" spans="1:2" ht="12.75" customHeight="1" x14ac:dyDescent="0.2">
      <c r="A746" s="48"/>
      <c r="B746" s="178"/>
    </row>
    <row r="747" spans="1:2" ht="12.75" customHeight="1" x14ac:dyDescent="0.2"/>
    <row r="748" spans="1:2" ht="12.75" customHeight="1" x14ac:dyDescent="0.2">
      <c r="A748" s="53"/>
      <c r="B748" s="179"/>
    </row>
    <row r="749" spans="1:2" ht="12.75" customHeight="1" x14ac:dyDescent="0.2">
      <c r="A749" s="54"/>
      <c r="B749" s="180"/>
    </row>
    <row r="750" spans="1:2" ht="12.75" customHeight="1" x14ac:dyDescent="0.2"/>
    <row r="751" spans="1:2" ht="12.75" customHeight="1" x14ac:dyDescent="0.2">
      <c r="A751" s="48"/>
      <c r="B751" s="178"/>
    </row>
    <row r="752" spans="1:2" ht="12.75" customHeight="1" x14ac:dyDescent="0.2"/>
    <row r="753" spans="1:2" ht="12.75" customHeight="1" x14ac:dyDescent="0.2">
      <c r="A753" s="48"/>
      <c r="B753" s="178"/>
    </row>
    <row r="754" spans="1:2" ht="12.75" customHeight="1" x14ac:dyDescent="0.2"/>
    <row r="755" spans="1:2" ht="12.75" customHeight="1" x14ac:dyDescent="0.2">
      <c r="A755" s="53"/>
      <c r="B755" s="179"/>
    </row>
    <row r="756" spans="1:2" ht="12.75" customHeight="1" x14ac:dyDescent="0.2">
      <c r="A756" s="54"/>
      <c r="B756" s="180"/>
    </row>
    <row r="757" spans="1:2" ht="12.75" customHeight="1" x14ac:dyDescent="0.2"/>
    <row r="758" spans="1:2" ht="12.75" customHeight="1" x14ac:dyDescent="0.2">
      <c r="A758" s="48"/>
      <c r="B758" s="178"/>
    </row>
    <row r="759" spans="1:2" ht="12.75" customHeight="1" x14ac:dyDescent="0.2"/>
    <row r="760" spans="1:2" ht="12.75" customHeight="1" x14ac:dyDescent="0.2">
      <c r="A760" s="48"/>
      <c r="B760" s="178"/>
    </row>
    <row r="761" spans="1:2" ht="12.75" customHeight="1" x14ac:dyDescent="0.2"/>
    <row r="762" spans="1:2" ht="12.75" customHeight="1" x14ac:dyDescent="0.2">
      <c r="A762" s="48"/>
      <c r="B762" s="178"/>
    </row>
    <row r="763" spans="1:2" ht="12.75" customHeight="1" x14ac:dyDescent="0.2"/>
    <row r="764" spans="1:2" ht="12.75" customHeight="1" x14ac:dyDescent="0.2">
      <c r="A764" s="48"/>
      <c r="B764" s="178"/>
    </row>
    <row r="765" spans="1:2" ht="12.75" customHeight="1" x14ac:dyDescent="0.2"/>
    <row r="766" spans="1:2" ht="12.75" customHeight="1" x14ac:dyDescent="0.2"/>
    <row r="767" spans="1:2" ht="12.75" customHeight="1" x14ac:dyDescent="0.2">
      <c r="A767" s="57"/>
      <c r="B767" s="178"/>
    </row>
    <row r="768" spans="1:2" ht="12.75" customHeight="1" x14ac:dyDescent="0.2"/>
    <row r="769" spans="1:2" ht="12.75" customHeight="1" x14ac:dyDescent="0.2">
      <c r="A769" s="57"/>
      <c r="B769" s="178"/>
    </row>
    <row r="770" spans="1:2" ht="12.75" customHeight="1" x14ac:dyDescent="0.2"/>
    <row r="771" spans="1:2" ht="12.75" customHeight="1" x14ac:dyDescent="0.2">
      <c r="A771" s="57"/>
      <c r="B771" s="179"/>
    </row>
    <row r="772" spans="1:2" ht="12.75" customHeight="1" x14ac:dyDescent="0.2">
      <c r="A772" s="54"/>
      <c r="B772" s="180"/>
    </row>
    <row r="773" spans="1:2" ht="12.75" customHeight="1" x14ac:dyDescent="0.2"/>
    <row r="774" spans="1:2" ht="12.75" customHeight="1" x14ac:dyDescent="0.2">
      <c r="A774" s="48"/>
      <c r="B774" s="178"/>
    </row>
    <row r="775" spans="1:2" ht="12.75" customHeight="1" x14ac:dyDescent="0.2"/>
    <row r="776" spans="1:2" ht="12.75" customHeight="1" x14ac:dyDescent="0.2">
      <c r="A776" s="57"/>
      <c r="B776" s="179"/>
    </row>
    <row r="777" spans="1:2" ht="12.75" customHeight="1" x14ac:dyDescent="0.2">
      <c r="A777" s="54"/>
      <c r="B777" s="180"/>
    </row>
    <row r="778" spans="1:2" ht="12.75" customHeight="1" x14ac:dyDescent="0.2"/>
    <row r="779" spans="1:2" ht="12.75" customHeight="1" x14ac:dyDescent="0.2">
      <c r="A779" s="48"/>
      <c r="B779" s="178"/>
    </row>
    <row r="780" spans="1:2" ht="12.75" customHeight="1" x14ac:dyDescent="0.2"/>
    <row r="781" spans="1:2" ht="12.75" customHeight="1" x14ac:dyDescent="0.2">
      <c r="A781" s="48"/>
      <c r="B781" s="178"/>
    </row>
    <row r="782" spans="1:2" ht="12.75" customHeight="1" x14ac:dyDescent="0.2"/>
    <row r="783" spans="1:2" ht="12.75" customHeight="1" x14ac:dyDescent="0.2">
      <c r="A783" s="48"/>
      <c r="B783" s="178"/>
    </row>
    <row r="784" spans="1:2" ht="12.75" customHeight="1" x14ac:dyDescent="0.2"/>
    <row r="785" spans="1:2" ht="12.75" customHeight="1" x14ac:dyDescent="0.2"/>
    <row r="786" spans="1:2" ht="12.75" customHeight="1" x14ac:dyDescent="0.2">
      <c r="A786" s="57"/>
      <c r="B786" s="178"/>
    </row>
    <row r="787" spans="1:2" ht="12.75" customHeight="1" x14ac:dyDescent="0.2"/>
    <row r="788" spans="1:2" ht="12.75" customHeight="1" x14ac:dyDescent="0.2">
      <c r="A788" s="58"/>
      <c r="B788" s="182"/>
    </row>
    <row r="789" spans="1:2" ht="12.75" customHeight="1" x14ac:dyDescent="0.2"/>
    <row r="790" spans="1:2" ht="12.75" customHeight="1" x14ac:dyDescent="0.2">
      <c r="A790" s="58"/>
      <c r="B790" s="181"/>
    </row>
    <row r="791" spans="1:2" ht="12.75" customHeight="1" x14ac:dyDescent="0.2">
      <c r="A791" s="55"/>
      <c r="B791" s="180"/>
    </row>
    <row r="792" spans="1:2" ht="12.75" customHeight="1" x14ac:dyDescent="0.2">
      <c r="A792" s="54"/>
      <c r="B792" s="180"/>
    </row>
    <row r="793" spans="1:2" ht="12.75" customHeight="1" x14ac:dyDescent="0.2">
      <c r="A793" s="48"/>
      <c r="B793" s="178"/>
    </row>
    <row r="794" spans="1:2" ht="12.75" customHeight="1" x14ac:dyDescent="0.2">
      <c r="A794" s="54"/>
      <c r="B794" s="180"/>
    </row>
    <row r="795" spans="1:2" ht="12.75" customHeight="1" x14ac:dyDescent="0.2">
      <c r="A795" s="58"/>
      <c r="B795" s="181"/>
    </row>
    <row r="796" spans="1:2" ht="12.75" customHeight="1" x14ac:dyDescent="0.2">
      <c r="A796" s="55"/>
      <c r="B796" s="183"/>
    </row>
    <row r="797" spans="1:2" ht="12.75" customHeight="1" x14ac:dyDescent="0.2">
      <c r="A797" s="55"/>
      <c r="B797" s="183"/>
    </row>
    <row r="798" spans="1:2" ht="12.75" customHeight="1" x14ac:dyDescent="0.2">
      <c r="A798" s="48"/>
      <c r="B798" s="178"/>
    </row>
    <row r="799" spans="1:2" ht="12.75" customHeight="1" x14ac:dyDescent="0.2"/>
    <row r="800" spans="1:2" ht="12.75" customHeight="1" x14ac:dyDescent="0.2">
      <c r="A800" s="55"/>
    </row>
    <row r="801" spans="1:2" ht="12.75" customHeight="1" x14ac:dyDescent="0.2">
      <c r="A801" s="56"/>
    </row>
    <row r="802" spans="1:2" ht="12.75" customHeight="1" x14ac:dyDescent="0.2">
      <c r="A802" s="66"/>
      <c r="B802" s="184"/>
    </row>
    <row r="803" spans="1:2" ht="12.75" customHeight="1" x14ac:dyDescent="0.2">
      <c r="B803" s="130"/>
    </row>
    <row r="804" spans="1:2" ht="12.75" customHeight="1" x14ac:dyDescent="0.2">
      <c r="A804" s="48"/>
      <c r="B804" s="182"/>
    </row>
    <row r="805" spans="1:2" ht="12.75" customHeight="1" x14ac:dyDescent="0.2">
      <c r="A805" s="55"/>
    </row>
    <row r="806" spans="1:2" ht="12.75" customHeight="1" x14ac:dyDescent="0.2">
      <c r="A806" s="56"/>
    </row>
    <row r="807" spans="1:2" ht="12.75" customHeight="1" x14ac:dyDescent="0.2">
      <c r="A807" s="65"/>
      <c r="B807" s="130"/>
    </row>
    <row r="808" spans="1:2" ht="12.75" customHeight="1" x14ac:dyDescent="0.2">
      <c r="A808" s="65"/>
      <c r="B808" s="130"/>
    </row>
    <row r="809" spans="1:2" ht="12.75" customHeight="1" x14ac:dyDescent="0.2">
      <c r="A809" s="48"/>
      <c r="B809" s="182"/>
    </row>
    <row r="810" spans="1:2" ht="12.75" customHeight="1" x14ac:dyDescent="0.2">
      <c r="A810" s="55"/>
    </row>
    <row r="811" spans="1:2" ht="12.75" customHeight="1" x14ac:dyDescent="0.2">
      <c r="A811" s="56"/>
    </row>
    <row r="812" spans="1:2" ht="12.75" customHeight="1" x14ac:dyDescent="0.2">
      <c r="A812" s="65"/>
      <c r="B812" s="130"/>
    </row>
    <row r="813" spans="1:2" ht="12.75" customHeight="1" x14ac:dyDescent="0.2">
      <c r="A813" s="65"/>
      <c r="B813" s="130"/>
    </row>
    <row r="814" spans="1:2" ht="12.75" customHeight="1" x14ac:dyDescent="0.2">
      <c r="A814" s="48"/>
      <c r="B814" s="182"/>
    </row>
    <row r="815" spans="1:2" ht="12.75" customHeight="1" x14ac:dyDescent="0.2">
      <c r="A815" s="55"/>
    </row>
    <row r="816" spans="1:2" ht="12.75" customHeight="1" x14ac:dyDescent="0.2">
      <c r="A816" s="56"/>
    </row>
    <row r="817" spans="1:2" ht="12.75" customHeight="1" x14ac:dyDescent="0.2">
      <c r="A817" s="65"/>
      <c r="B817" s="130"/>
    </row>
    <row r="818" spans="1:2" ht="12.75" customHeight="1" x14ac:dyDescent="0.2">
      <c r="A818" s="56"/>
    </row>
    <row r="819" spans="1:2" ht="12.75" customHeight="1" x14ac:dyDescent="0.2">
      <c r="A819" s="48"/>
      <c r="B819" s="182"/>
    </row>
    <row r="820" spans="1:2" ht="12.75" customHeight="1" x14ac:dyDescent="0.2">
      <c r="A820" s="56"/>
    </row>
    <row r="821" spans="1:2" ht="12.75" customHeight="1" x14ac:dyDescent="0.2">
      <c r="A821" s="56"/>
    </row>
    <row r="822" spans="1:2" ht="12.75" customHeight="1" x14ac:dyDescent="0.2">
      <c r="A822" s="65"/>
      <c r="B822" s="130"/>
    </row>
    <row r="823" spans="1:2" ht="12.75" customHeight="1" x14ac:dyDescent="0.2">
      <c r="A823" s="56"/>
    </row>
    <row r="824" spans="1:2" ht="12.75" customHeight="1" x14ac:dyDescent="0.2">
      <c r="A824" s="56"/>
    </row>
    <row r="825" spans="1:2" ht="12.75" customHeight="1" x14ac:dyDescent="0.2">
      <c r="A825" s="65"/>
      <c r="B825" s="130"/>
    </row>
    <row r="826" spans="1:2" ht="12.75" customHeight="1" x14ac:dyDescent="0.2">
      <c r="A826" s="56"/>
    </row>
    <row r="827" spans="1:2" ht="12.75" customHeight="1" x14ac:dyDescent="0.2">
      <c r="A827" s="56"/>
    </row>
    <row r="828" spans="1:2" ht="12.75" customHeight="1" x14ac:dyDescent="0.2">
      <c r="A828" s="65"/>
      <c r="B828" s="130"/>
    </row>
    <row r="829" spans="1:2" ht="12.75" customHeight="1" x14ac:dyDescent="0.2">
      <c r="A829" s="65"/>
      <c r="B829" s="130"/>
    </row>
    <row r="830" spans="1:2" ht="12.75" customHeight="1" x14ac:dyDescent="0.2">
      <c r="A830" s="65"/>
      <c r="B830" s="130"/>
    </row>
    <row r="831" spans="1:2" ht="12.75" customHeight="1" x14ac:dyDescent="0.2">
      <c r="A831" s="56"/>
    </row>
    <row r="832" spans="1:2" ht="12.75" customHeight="1" x14ac:dyDescent="0.2">
      <c r="A832" s="56"/>
    </row>
    <row r="833" spans="1:2" ht="12.75" customHeight="1" x14ac:dyDescent="0.2">
      <c r="A833" s="65"/>
      <c r="B833" s="154"/>
    </row>
    <row r="834" spans="1:2" ht="12.75" customHeight="1" x14ac:dyDescent="0.2">
      <c r="A834" s="56"/>
    </row>
    <row r="835" spans="1:2" ht="12.75" customHeight="1" x14ac:dyDescent="0.2">
      <c r="A835" s="56"/>
    </row>
    <row r="836" spans="1:2" ht="12.75" customHeight="1" x14ac:dyDescent="0.2">
      <c r="A836" s="65"/>
      <c r="B836" s="130"/>
    </row>
    <row r="837" spans="1:2" ht="12.75" customHeight="1" x14ac:dyDescent="0.2">
      <c r="A837" s="56"/>
    </row>
    <row r="838" spans="1:2" ht="12.75" customHeight="1" x14ac:dyDescent="0.2">
      <c r="A838" s="56"/>
    </row>
    <row r="839" spans="1:2" ht="12.75" customHeight="1" x14ac:dyDescent="0.2">
      <c r="A839" s="65"/>
      <c r="B839" s="130"/>
    </row>
    <row r="840" spans="1:2" ht="12.75" customHeight="1" x14ac:dyDescent="0.2">
      <c r="A840" s="56"/>
    </row>
    <row r="841" spans="1:2" ht="12.75" customHeight="1" x14ac:dyDescent="0.2">
      <c r="A841" s="56"/>
    </row>
    <row r="842" spans="1:2" ht="12.75" customHeight="1" x14ac:dyDescent="0.2">
      <c r="A842" s="65"/>
      <c r="B842" s="130"/>
    </row>
    <row r="843" spans="1:2" ht="12.75" customHeight="1" x14ac:dyDescent="0.2">
      <c r="A843" s="56"/>
    </row>
    <row r="844" spans="1:2" ht="12.75" customHeight="1" x14ac:dyDescent="0.2">
      <c r="A844" s="56"/>
    </row>
    <row r="845" spans="1:2" ht="12.75" customHeight="1" x14ac:dyDescent="0.2">
      <c r="A845" s="65"/>
      <c r="B845" s="130"/>
    </row>
    <row r="846" spans="1:2" ht="12.75" customHeight="1" x14ac:dyDescent="0.2">
      <c r="A846" s="56"/>
    </row>
    <row r="847" spans="1:2" ht="12.75" customHeight="1" x14ac:dyDescent="0.2">
      <c r="A847" s="56"/>
    </row>
    <row r="848" spans="1:2" ht="12.75" customHeight="1" x14ac:dyDescent="0.2">
      <c r="A848" s="65"/>
      <c r="B848" s="130"/>
    </row>
    <row r="849" spans="1:2" ht="12.75" customHeight="1" x14ac:dyDescent="0.2">
      <c r="A849" s="56"/>
    </row>
    <row r="850" spans="1:2" ht="12.75" customHeight="1" x14ac:dyDescent="0.2">
      <c r="A850" s="56"/>
    </row>
    <row r="851" spans="1:2" ht="12.75" customHeight="1" x14ac:dyDescent="0.2">
      <c r="A851" s="65"/>
      <c r="B851" s="130"/>
    </row>
    <row r="852" spans="1:2" ht="12.75" customHeight="1" x14ac:dyDescent="0.2">
      <c r="A852" s="56"/>
    </row>
    <row r="853" spans="1:2" ht="12.75" customHeight="1" x14ac:dyDescent="0.2">
      <c r="A853" s="56"/>
    </row>
    <row r="854" spans="1:2" ht="12.75" customHeight="1" x14ac:dyDescent="0.2">
      <c r="A854" s="65"/>
      <c r="B854" s="130"/>
    </row>
    <row r="855" spans="1:2" ht="12.75" customHeight="1" x14ac:dyDescent="0.2">
      <c r="A855" s="56"/>
    </row>
    <row r="856" spans="1:2" ht="12.75" customHeight="1" x14ac:dyDescent="0.2">
      <c r="A856" s="56"/>
    </row>
    <row r="857" spans="1:2" ht="12.75" customHeight="1" x14ac:dyDescent="0.2">
      <c r="A857" s="65"/>
      <c r="B857" s="130"/>
    </row>
    <row r="858" spans="1:2" ht="12.75" customHeight="1" x14ac:dyDescent="0.2">
      <c r="A858" s="56"/>
    </row>
    <row r="859" spans="1:2" ht="12.75" customHeight="1" x14ac:dyDescent="0.2">
      <c r="A859" s="56"/>
    </row>
    <row r="860" spans="1:2" ht="12.75" customHeight="1" x14ac:dyDescent="0.2">
      <c r="A860" s="65"/>
      <c r="B860" s="130"/>
    </row>
    <row r="861" spans="1:2" ht="12.75" customHeight="1" x14ac:dyDescent="0.2">
      <c r="B861" s="130"/>
    </row>
    <row r="862" spans="1:2" ht="12.75" customHeight="1" x14ac:dyDescent="0.2">
      <c r="A862" s="56"/>
    </row>
    <row r="863" spans="1:2" ht="12.75" customHeight="1" x14ac:dyDescent="0.2">
      <c r="A863" s="65"/>
      <c r="B863" s="130"/>
    </row>
    <row r="864" spans="1:2" ht="12.75" customHeight="1" x14ac:dyDescent="0.2">
      <c r="A864" s="65"/>
      <c r="B864" s="130"/>
    </row>
    <row r="865" spans="1:2" ht="12.75" customHeight="1" x14ac:dyDescent="0.2">
      <c r="A865" s="56"/>
    </row>
    <row r="866" spans="1:2" ht="12.75" customHeight="1" x14ac:dyDescent="0.2">
      <c r="A866" s="65"/>
      <c r="B866" s="130"/>
    </row>
    <row r="867" spans="1:2" ht="12.75" customHeight="1" x14ac:dyDescent="0.2">
      <c r="A867" s="65"/>
      <c r="B867" s="130"/>
    </row>
    <row r="868" spans="1:2" ht="12.75" customHeight="1" x14ac:dyDescent="0.2">
      <c r="A868" s="48"/>
      <c r="B868" s="182"/>
    </row>
    <row r="869" spans="1:2" ht="12.75" customHeight="1" x14ac:dyDescent="0.2">
      <c r="A869" s="65"/>
      <c r="B869" s="130"/>
    </row>
    <row r="870" spans="1:2" ht="12.75" customHeight="1" x14ac:dyDescent="0.2">
      <c r="A870" s="56"/>
    </row>
    <row r="871" spans="1:2" ht="12.75" customHeight="1" x14ac:dyDescent="0.2">
      <c r="A871" s="56"/>
      <c r="B871" s="182"/>
    </row>
    <row r="872" spans="1:2" ht="12.75" customHeight="1" x14ac:dyDescent="0.2">
      <c r="A872" s="56"/>
      <c r="B872" s="182"/>
    </row>
    <row r="873" spans="1:2" ht="12.75" customHeight="1" x14ac:dyDescent="0.2">
      <c r="A873" s="56"/>
    </row>
    <row r="874" spans="1:2" ht="12.75" customHeight="1" x14ac:dyDescent="0.2">
      <c r="A874" s="65"/>
      <c r="B874" s="130"/>
    </row>
    <row r="875" spans="1:2" ht="12.75" customHeight="1" x14ac:dyDescent="0.2">
      <c r="A875" s="56"/>
      <c r="B875" s="182"/>
    </row>
    <row r="876" spans="1:2" ht="12.75" customHeight="1" x14ac:dyDescent="0.2">
      <c r="A876" s="56"/>
    </row>
    <row r="877" spans="1:2" ht="12.75" customHeight="1" x14ac:dyDescent="0.2">
      <c r="A877" s="65"/>
      <c r="B877" s="130"/>
    </row>
    <row r="878" spans="1:2" ht="12.75" customHeight="1" x14ac:dyDescent="0.2">
      <c r="A878" s="56"/>
      <c r="B878" s="182"/>
    </row>
    <row r="879" spans="1:2" ht="12.75" customHeight="1" x14ac:dyDescent="0.2">
      <c r="A879" s="56"/>
    </row>
    <row r="880" spans="1:2" ht="12.75" customHeight="1" x14ac:dyDescent="0.2">
      <c r="A880" s="65"/>
      <c r="B880" s="130"/>
    </row>
    <row r="881" spans="1:2" ht="12.75" customHeight="1" x14ac:dyDescent="0.2">
      <c r="A881" s="56"/>
      <c r="B881" s="182"/>
    </row>
    <row r="882" spans="1:2" ht="12.75" customHeight="1" x14ac:dyDescent="0.2">
      <c r="A882" s="56"/>
    </row>
    <row r="883" spans="1:2" ht="12.75" customHeight="1" x14ac:dyDescent="0.2">
      <c r="A883" s="65"/>
      <c r="B883" s="130"/>
    </row>
    <row r="884" spans="1:2" ht="12.75" customHeight="1" x14ac:dyDescent="0.2">
      <c r="A884" s="56"/>
    </row>
    <row r="885" spans="1:2" ht="12.75" customHeight="1" x14ac:dyDescent="0.2">
      <c r="A885" s="56"/>
    </row>
    <row r="886" spans="1:2" ht="12.75" customHeight="1" x14ac:dyDescent="0.2">
      <c r="A886" s="65"/>
      <c r="B886" s="130"/>
    </row>
    <row r="887" spans="1:2" ht="12.75" customHeight="1" x14ac:dyDescent="0.2">
      <c r="A887" s="56"/>
    </row>
    <row r="888" spans="1:2" ht="12.75" customHeight="1" x14ac:dyDescent="0.2">
      <c r="A888" s="56"/>
    </row>
    <row r="889" spans="1:2" ht="12.75" customHeight="1" x14ac:dyDescent="0.2">
      <c r="A889" s="65"/>
      <c r="B889" s="130"/>
    </row>
    <row r="890" spans="1:2" ht="12.75" customHeight="1" x14ac:dyDescent="0.2">
      <c r="A890" s="56"/>
    </row>
    <row r="891" spans="1:2" ht="12.75" customHeight="1" x14ac:dyDescent="0.2">
      <c r="A891" s="56"/>
      <c r="B891" s="185"/>
    </row>
    <row r="892" spans="1:2" ht="12.75" customHeight="1" x14ac:dyDescent="0.2">
      <c r="A892" s="65"/>
      <c r="B892" s="130"/>
    </row>
    <row r="893" spans="1:2" ht="12.75" customHeight="1" x14ac:dyDescent="0.2">
      <c r="A893" s="65"/>
      <c r="B893" s="130"/>
    </row>
    <row r="894" spans="1:2" ht="12.75" customHeight="1" x14ac:dyDescent="0.2">
      <c r="A894" s="65"/>
      <c r="B894" s="130"/>
    </row>
    <row r="895" spans="1:2" ht="12.75" customHeight="1" x14ac:dyDescent="0.2">
      <c r="A895" s="56"/>
    </row>
    <row r="896" spans="1:2" ht="12.75" customHeight="1" x14ac:dyDescent="0.2">
      <c r="A896" s="56"/>
    </row>
    <row r="897" spans="1:2" ht="12.75" customHeight="1" x14ac:dyDescent="0.2">
      <c r="A897" s="65"/>
      <c r="B897" s="130"/>
    </row>
    <row r="898" spans="1:2" ht="12.75" customHeight="1" x14ac:dyDescent="0.2">
      <c r="A898" s="56"/>
    </row>
    <row r="899" spans="1:2" ht="12.75" customHeight="1" x14ac:dyDescent="0.2">
      <c r="A899" s="56"/>
    </row>
    <row r="900" spans="1:2" ht="12.75" customHeight="1" x14ac:dyDescent="0.2">
      <c r="A900" s="65"/>
      <c r="B900" s="130"/>
    </row>
    <row r="901" spans="1:2" ht="12.75" customHeight="1" x14ac:dyDescent="0.2">
      <c r="A901" s="65"/>
      <c r="B901" s="130"/>
    </row>
    <row r="902" spans="1:2" ht="12.75" customHeight="1" x14ac:dyDescent="0.2">
      <c r="A902" s="65"/>
      <c r="B902" s="130"/>
    </row>
    <row r="903" spans="1:2" ht="12.75" customHeight="1" x14ac:dyDescent="0.2">
      <c r="A903" s="65"/>
      <c r="B903" s="130"/>
    </row>
    <row r="904" spans="1:2" ht="12.75" customHeight="1" x14ac:dyDescent="0.2">
      <c r="A904" s="65"/>
      <c r="B904" s="130"/>
    </row>
    <row r="905" spans="1:2" ht="12.75" customHeight="1" x14ac:dyDescent="0.2">
      <c r="A905" s="65"/>
      <c r="B905" s="130"/>
    </row>
    <row r="906" spans="1:2" ht="12.75" customHeight="1" x14ac:dyDescent="0.2">
      <c r="A906" s="56"/>
    </row>
    <row r="907" spans="1:2" ht="12.75" customHeight="1" x14ac:dyDescent="0.2">
      <c r="A907" s="56"/>
      <c r="B907" s="130"/>
    </row>
    <row r="908" spans="1:2" ht="12.75" customHeight="1" x14ac:dyDescent="0.2">
      <c r="A908" s="59"/>
      <c r="B908" s="130"/>
    </row>
    <row r="909" spans="1:2" ht="12.75" customHeight="1" x14ac:dyDescent="0.2">
      <c r="A909" s="65"/>
      <c r="B909" s="130"/>
    </row>
    <row r="910" spans="1:2" ht="12.75" customHeight="1" x14ac:dyDescent="0.2">
      <c r="A910" s="65"/>
      <c r="B910" s="130"/>
    </row>
    <row r="911" spans="1:2" ht="12.75" customHeight="1" x14ac:dyDescent="0.2">
      <c r="A911" s="65"/>
      <c r="B911" s="130"/>
    </row>
    <row r="912" spans="1:2" ht="12.75" customHeight="1" x14ac:dyDescent="0.2">
      <c r="A912" s="65"/>
      <c r="B912" s="130"/>
    </row>
    <row r="913" spans="1:2" ht="12.75" customHeight="1" x14ac:dyDescent="0.2">
      <c r="A913" s="65"/>
      <c r="B913" s="130"/>
    </row>
    <row r="914" spans="1:2" ht="12.75" customHeight="1" x14ac:dyDescent="0.2">
      <c r="A914" s="56"/>
    </row>
    <row r="915" spans="1:2" ht="12.75" customHeight="1" x14ac:dyDescent="0.2">
      <c r="A915" s="56"/>
    </row>
    <row r="916" spans="1:2" ht="12.75" customHeight="1" x14ac:dyDescent="0.2">
      <c r="A916" s="65"/>
      <c r="B916" s="130"/>
    </row>
    <row r="917" spans="1:2" ht="12.75" customHeight="1" x14ac:dyDescent="0.2">
      <c r="B917" s="130"/>
    </row>
    <row r="918" spans="1:2" ht="12.75" customHeight="1" x14ac:dyDescent="0.2">
      <c r="A918" s="56"/>
      <c r="B918" s="130"/>
    </row>
    <row r="919" spans="1:2" ht="12.75" customHeight="1" x14ac:dyDescent="0.2">
      <c r="A919" s="65"/>
      <c r="B919" s="130"/>
    </row>
    <row r="920" spans="1:2" ht="12.75" customHeight="1" x14ac:dyDescent="0.2">
      <c r="A920" s="65"/>
      <c r="B920" s="130"/>
    </row>
    <row r="921" spans="1:2" ht="12.75" customHeight="1" x14ac:dyDescent="0.2">
      <c r="A921" s="56"/>
      <c r="B921" s="130"/>
    </row>
    <row r="922" spans="1:2" ht="12.75" customHeight="1" x14ac:dyDescent="0.2">
      <c r="A922" s="65"/>
      <c r="B922" s="130"/>
    </row>
    <row r="923" spans="1:2" ht="12.75" customHeight="1" x14ac:dyDescent="0.2">
      <c r="B923" s="130"/>
    </row>
    <row r="924" spans="1:2" ht="12.75" customHeight="1" x14ac:dyDescent="0.2">
      <c r="A924" s="60"/>
      <c r="B924" s="182"/>
    </row>
    <row r="925" spans="1:2" ht="12.75" customHeight="1" x14ac:dyDescent="0.2">
      <c r="B925" s="130"/>
    </row>
    <row r="926" spans="1:2" ht="12.75" customHeight="1" x14ac:dyDescent="0.2">
      <c r="A926" s="56"/>
      <c r="B926" s="182"/>
    </row>
    <row r="927" spans="1:2" ht="12.75" customHeight="1" x14ac:dyDescent="0.2">
      <c r="A927" s="56"/>
    </row>
    <row r="928" spans="1:2" ht="12.75" customHeight="1" x14ac:dyDescent="0.2">
      <c r="A928" s="56"/>
    </row>
    <row r="929" spans="1:2" ht="12.75" customHeight="1" x14ac:dyDescent="0.2">
      <c r="A929" s="65"/>
      <c r="B929" s="130"/>
    </row>
    <row r="930" spans="1:2" ht="12.75" customHeight="1" x14ac:dyDescent="0.2">
      <c r="A930" s="65"/>
      <c r="B930" s="130"/>
    </row>
    <row r="931" spans="1:2" ht="12.75" customHeight="1" x14ac:dyDescent="0.2">
      <c r="A931" s="56"/>
    </row>
    <row r="932" spans="1:2" ht="12.75" customHeight="1" x14ac:dyDescent="0.2">
      <c r="A932" s="56"/>
    </row>
    <row r="933" spans="1:2" ht="12.75" customHeight="1" x14ac:dyDescent="0.2">
      <c r="A933" s="65"/>
      <c r="B933" s="130"/>
    </row>
    <row r="934" spans="1:2" ht="12.75" customHeight="1" x14ac:dyDescent="0.2">
      <c r="A934" s="65"/>
      <c r="B934" s="130"/>
    </row>
    <row r="935" spans="1:2" ht="12.75" customHeight="1" x14ac:dyDescent="0.2">
      <c r="A935" s="65"/>
      <c r="B935" s="130"/>
    </row>
    <row r="936" spans="1:2" ht="12.75" customHeight="1" x14ac:dyDescent="0.2">
      <c r="A936" s="65"/>
      <c r="B936" s="130"/>
    </row>
    <row r="937" spans="1:2" ht="12.75" customHeight="1" x14ac:dyDescent="0.2">
      <c r="A937" s="65"/>
      <c r="B937" s="130"/>
    </row>
    <row r="938" spans="1:2" ht="12.75" customHeight="1" x14ac:dyDescent="0.2">
      <c r="A938" s="56"/>
    </row>
    <row r="939" spans="1:2" ht="12.75" customHeight="1" x14ac:dyDescent="0.2">
      <c r="A939" s="56"/>
    </row>
    <row r="940" spans="1:2" ht="12.75" customHeight="1" x14ac:dyDescent="0.2">
      <c r="A940" s="65"/>
      <c r="B940" s="130"/>
    </row>
    <row r="941" spans="1:2" ht="12.75" customHeight="1" x14ac:dyDescent="0.2">
      <c r="A941" s="65"/>
      <c r="B941" s="130"/>
    </row>
    <row r="942" spans="1:2" ht="12.75" customHeight="1" x14ac:dyDescent="0.2">
      <c r="A942" s="65"/>
      <c r="B942" s="130"/>
    </row>
    <row r="943" spans="1:2" ht="12.75" customHeight="1" x14ac:dyDescent="0.2">
      <c r="A943" s="65"/>
      <c r="B943" s="130"/>
    </row>
    <row r="944" spans="1:2" ht="12.75" customHeight="1" x14ac:dyDescent="0.2">
      <c r="A944" s="65"/>
      <c r="B944" s="130"/>
    </row>
    <row r="945" spans="1:2" ht="12.75" customHeight="1" x14ac:dyDescent="0.2">
      <c r="A945" s="48"/>
      <c r="B945" s="182"/>
    </row>
    <row r="946" spans="1:2" ht="12.75" customHeight="1" x14ac:dyDescent="0.2">
      <c r="A946" s="65"/>
      <c r="B946" s="130"/>
    </row>
    <row r="947" spans="1:2" ht="12.75" customHeight="1" x14ac:dyDescent="0.2">
      <c r="A947" s="56"/>
      <c r="B947" s="182"/>
    </row>
    <row r="948" spans="1:2" ht="12.75" customHeight="1" x14ac:dyDescent="0.2">
      <c r="A948" s="56"/>
    </row>
    <row r="949" spans="1:2" ht="12.75" customHeight="1" x14ac:dyDescent="0.2">
      <c r="A949" s="56"/>
    </row>
    <row r="950" spans="1:2" ht="12.75" customHeight="1" x14ac:dyDescent="0.2">
      <c r="A950" s="65"/>
      <c r="B950" s="130"/>
    </row>
    <row r="951" spans="1:2" ht="12.75" customHeight="1" x14ac:dyDescent="0.2">
      <c r="A951" s="65"/>
      <c r="B951" s="130"/>
    </row>
    <row r="952" spans="1:2" ht="12.75" customHeight="1" x14ac:dyDescent="0.2">
      <c r="A952" s="56"/>
    </row>
    <row r="953" spans="1:2" ht="12.75" customHeight="1" x14ac:dyDescent="0.2">
      <c r="A953" s="65"/>
      <c r="B953" s="130"/>
    </row>
    <row r="954" spans="1:2" ht="12.75" customHeight="1" x14ac:dyDescent="0.2">
      <c r="A954" s="56"/>
    </row>
    <row r="955" spans="1:2" ht="12.75" customHeight="1" x14ac:dyDescent="0.2">
      <c r="A955" s="56"/>
    </row>
    <row r="956" spans="1:2" ht="12.75" customHeight="1" x14ac:dyDescent="0.2">
      <c r="A956" s="65"/>
      <c r="B956" s="130"/>
    </row>
    <row r="957" spans="1:2" ht="12.75" customHeight="1" x14ac:dyDescent="0.2">
      <c r="A957" s="65"/>
      <c r="B957" s="130"/>
    </row>
    <row r="958" spans="1:2" ht="12.75" customHeight="1" x14ac:dyDescent="0.2">
      <c r="A958" s="56"/>
    </row>
    <row r="959" spans="1:2" ht="12.75" customHeight="1" x14ac:dyDescent="0.2">
      <c r="A959" s="56"/>
    </row>
    <row r="960" spans="1:2" ht="12.75" customHeight="1" x14ac:dyDescent="0.2">
      <c r="A960" s="65"/>
      <c r="B960" s="130"/>
    </row>
    <row r="961" spans="1:2" ht="12.75" customHeight="1" x14ac:dyDescent="0.2">
      <c r="A961" s="55"/>
    </row>
    <row r="962" spans="1:2" ht="12.75" customHeight="1" x14ac:dyDescent="0.2"/>
    <row r="963" spans="1:2" ht="12.75" customHeight="1" x14ac:dyDescent="0.2">
      <c r="A963" s="48"/>
      <c r="B963" s="182"/>
    </row>
    <row r="964" spans="1:2" ht="12.75" customHeight="1" x14ac:dyDescent="0.2"/>
    <row r="965" spans="1:2" ht="12.75" customHeight="1" x14ac:dyDescent="0.2">
      <c r="A965" s="48"/>
      <c r="B965" s="178"/>
    </row>
    <row r="966" spans="1:2" ht="12.75" customHeight="1" x14ac:dyDescent="0.2"/>
    <row r="967" spans="1:2" ht="12.75" customHeight="1" x14ac:dyDescent="0.2"/>
    <row r="968" spans="1:2" ht="12.75" customHeight="1" x14ac:dyDescent="0.2">
      <c r="A968" s="57"/>
      <c r="B968" s="178"/>
    </row>
    <row r="969" spans="1:2" ht="12.75" customHeight="1" x14ac:dyDescent="0.2"/>
    <row r="970" spans="1:2" ht="12.75" customHeight="1" x14ac:dyDescent="0.2">
      <c r="A970" s="57"/>
      <c r="B970" s="178"/>
    </row>
    <row r="971" spans="1:2" ht="12.75" customHeight="1" x14ac:dyDescent="0.2"/>
    <row r="972" spans="1:2" ht="12.75" customHeight="1" x14ac:dyDescent="0.2">
      <c r="A972" s="53"/>
      <c r="B972" s="179"/>
    </row>
    <row r="973" spans="1:2" ht="12.75" customHeight="1" x14ac:dyDescent="0.2">
      <c r="A973" s="54"/>
      <c r="B973" s="180"/>
    </row>
    <row r="974" spans="1:2" ht="12.75" customHeight="1" x14ac:dyDescent="0.2"/>
    <row r="975" spans="1:2" ht="12.75" customHeight="1" x14ac:dyDescent="0.2">
      <c r="A975" s="48"/>
      <c r="B975" s="178"/>
    </row>
    <row r="976" spans="1:2" ht="12.75" customHeight="1" x14ac:dyDescent="0.2"/>
    <row r="977" spans="1:2" ht="12.75" customHeight="1" x14ac:dyDescent="0.2">
      <c r="A977" s="48"/>
      <c r="B977" s="178"/>
    </row>
    <row r="978" spans="1:2" ht="12.75" customHeight="1" x14ac:dyDescent="0.2"/>
    <row r="979" spans="1:2" ht="12.75" customHeight="1" x14ac:dyDescent="0.2">
      <c r="A979" s="53"/>
      <c r="B979" s="179"/>
    </row>
    <row r="980" spans="1:2" ht="12.75" customHeight="1" x14ac:dyDescent="0.2">
      <c r="A980" s="54"/>
      <c r="B980" s="180"/>
    </row>
    <row r="981" spans="1:2" ht="12.75" customHeight="1" x14ac:dyDescent="0.2"/>
    <row r="982" spans="1:2" ht="12.75" customHeight="1" x14ac:dyDescent="0.2">
      <c r="A982" s="48"/>
      <c r="B982" s="178"/>
    </row>
    <row r="983" spans="1:2" ht="12.75" customHeight="1" x14ac:dyDescent="0.2"/>
    <row r="984" spans="1:2" ht="12.75" customHeight="1" x14ac:dyDescent="0.2">
      <c r="A984" s="48"/>
      <c r="B984" s="178"/>
    </row>
    <row r="985" spans="1:2" ht="12.75" customHeight="1" x14ac:dyDescent="0.2"/>
    <row r="986" spans="1:2" ht="12.75" customHeight="1" x14ac:dyDescent="0.2">
      <c r="A986" s="53"/>
      <c r="B986" s="179"/>
    </row>
    <row r="987" spans="1:2" ht="12.75" customHeight="1" x14ac:dyDescent="0.2">
      <c r="A987" s="54"/>
      <c r="B987" s="180"/>
    </row>
    <row r="988" spans="1:2" ht="12.75" customHeight="1" x14ac:dyDescent="0.2"/>
    <row r="989" spans="1:2" ht="12.75" customHeight="1" x14ac:dyDescent="0.2">
      <c r="A989" s="48"/>
      <c r="B989" s="178"/>
    </row>
    <row r="990" spans="1:2" ht="12.75" customHeight="1" x14ac:dyDescent="0.2"/>
    <row r="991" spans="1:2" ht="12.75" customHeight="1" x14ac:dyDescent="0.2">
      <c r="A991" s="48"/>
      <c r="B991" s="178"/>
    </row>
    <row r="992" spans="1:2" ht="12.75" customHeight="1" x14ac:dyDescent="0.2"/>
    <row r="993" spans="1:2" ht="12.75" customHeight="1" x14ac:dyDescent="0.2">
      <c r="A993" s="53"/>
      <c r="B993" s="179"/>
    </row>
    <row r="994" spans="1:2" ht="12.75" customHeight="1" x14ac:dyDescent="0.2">
      <c r="A994" s="54"/>
      <c r="B994" s="180"/>
    </row>
    <row r="995" spans="1:2" ht="12.75" customHeight="1" x14ac:dyDescent="0.2">
      <c r="A995" s="54"/>
      <c r="B995" s="180"/>
    </row>
    <row r="996" spans="1:2" ht="12.75" customHeight="1" x14ac:dyDescent="0.2">
      <c r="A996" s="54"/>
      <c r="B996" s="180"/>
    </row>
    <row r="997" spans="1:2" ht="12.75" customHeight="1" x14ac:dyDescent="0.2">
      <c r="A997" s="54"/>
      <c r="B997" s="180"/>
    </row>
    <row r="998" spans="1:2" ht="12.75" customHeight="1" x14ac:dyDescent="0.2">
      <c r="A998" s="54"/>
      <c r="B998" s="180"/>
    </row>
    <row r="999" spans="1:2" ht="12.75" customHeight="1" x14ac:dyDescent="0.2"/>
    <row r="1000" spans="1:2" ht="12.75" customHeight="1" x14ac:dyDescent="0.2">
      <c r="A1000" s="48"/>
      <c r="B1000" s="178"/>
    </row>
    <row r="1001" spans="1:2" ht="12.75" customHeight="1" x14ac:dyDescent="0.2"/>
    <row r="1002" spans="1:2" ht="12.75" customHeight="1" x14ac:dyDescent="0.2">
      <c r="A1002" s="48"/>
      <c r="B1002" s="178"/>
    </row>
    <row r="1003" spans="1:2" ht="12.75" customHeight="1" x14ac:dyDescent="0.2"/>
    <row r="1004" spans="1:2" ht="12.75" customHeight="1" x14ac:dyDescent="0.2">
      <c r="A1004" s="53"/>
      <c r="B1004" s="179"/>
    </row>
    <row r="1005" spans="1:2" ht="12.75" customHeight="1" x14ac:dyDescent="0.2">
      <c r="A1005" s="54"/>
      <c r="B1005" s="180"/>
    </row>
    <row r="1006" spans="1:2" ht="12.75" customHeight="1" x14ac:dyDescent="0.2">
      <c r="A1006" s="54"/>
      <c r="B1006" s="180"/>
    </row>
    <row r="1007" spans="1:2" ht="12.75" customHeight="1" x14ac:dyDescent="0.2"/>
    <row r="1008" spans="1:2" ht="12.75" customHeight="1" x14ac:dyDescent="0.2">
      <c r="A1008" s="48"/>
      <c r="B1008" s="178"/>
    </row>
    <row r="1009" spans="1:2" ht="12.75" customHeight="1" x14ac:dyDescent="0.2"/>
    <row r="1010" spans="1:2" ht="12.75" customHeight="1" x14ac:dyDescent="0.2">
      <c r="A1010" s="48"/>
      <c r="B1010" s="178"/>
    </row>
    <row r="1011" spans="1:2" ht="12.75" customHeight="1" x14ac:dyDescent="0.2"/>
    <row r="1012" spans="1:2" ht="12.75" customHeight="1" x14ac:dyDescent="0.2">
      <c r="A1012" s="53"/>
      <c r="B1012" s="179"/>
    </row>
    <row r="1013" spans="1:2" ht="12.75" customHeight="1" x14ac:dyDescent="0.2">
      <c r="A1013" s="54"/>
      <c r="B1013" s="180"/>
    </row>
    <row r="1014" spans="1:2" ht="12.75" customHeight="1" x14ac:dyDescent="0.2">
      <c r="A1014" s="54"/>
      <c r="B1014" s="180"/>
    </row>
    <row r="1015" spans="1:2" ht="12.75" customHeight="1" x14ac:dyDescent="0.2"/>
    <row r="1016" spans="1:2" ht="12.75" customHeight="1" x14ac:dyDescent="0.2">
      <c r="A1016" s="48"/>
      <c r="B1016" s="178"/>
    </row>
    <row r="1017" spans="1:2" ht="12.75" customHeight="1" x14ac:dyDescent="0.2"/>
    <row r="1018" spans="1:2" ht="12.75" customHeight="1" x14ac:dyDescent="0.2">
      <c r="A1018" s="48"/>
      <c r="B1018" s="178"/>
    </row>
    <row r="1019" spans="1:2" ht="12.75" customHeight="1" x14ac:dyDescent="0.2"/>
    <row r="1020" spans="1:2" ht="12.75" customHeight="1" x14ac:dyDescent="0.2">
      <c r="A1020" s="53"/>
      <c r="B1020" s="179"/>
    </row>
    <row r="1021" spans="1:2" ht="12.75" customHeight="1" x14ac:dyDescent="0.2">
      <c r="A1021" s="54"/>
      <c r="B1021" s="180"/>
    </row>
    <row r="1022" spans="1:2" ht="12.75" customHeight="1" x14ac:dyDescent="0.2">
      <c r="A1022" s="54"/>
      <c r="B1022" s="180"/>
    </row>
    <row r="1023" spans="1:2" ht="12.75" customHeight="1" x14ac:dyDescent="0.2">
      <c r="A1023" s="54"/>
      <c r="B1023" s="180"/>
    </row>
    <row r="1024" spans="1:2" ht="12.75" customHeight="1" x14ac:dyDescent="0.2">
      <c r="A1024" s="54"/>
      <c r="B1024" s="180"/>
    </row>
    <row r="1025" spans="1:2" ht="12.75" customHeight="1" x14ac:dyDescent="0.2">
      <c r="A1025" s="54"/>
      <c r="B1025" s="180"/>
    </row>
    <row r="1026" spans="1:2" ht="12.75" customHeight="1" x14ac:dyDescent="0.2">
      <c r="A1026" s="54"/>
      <c r="B1026" s="180"/>
    </row>
    <row r="1027" spans="1:2" ht="12.75" customHeight="1" x14ac:dyDescent="0.2">
      <c r="A1027" s="54"/>
      <c r="B1027" s="180"/>
    </row>
    <row r="1028" spans="1:2" ht="12.75" customHeight="1" x14ac:dyDescent="0.2">
      <c r="A1028" s="54"/>
      <c r="B1028" s="180"/>
    </row>
    <row r="1029" spans="1:2" ht="12.75" customHeight="1" x14ac:dyDescent="0.2">
      <c r="A1029" s="54"/>
      <c r="B1029" s="180"/>
    </row>
    <row r="1030" spans="1:2" ht="12.75" customHeight="1" x14ac:dyDescent="0.2">
      <c r="A1030" s="54"/>
      <c r="B1030" s="180"/>
    </row>
    <row r="1031" spans="1:2" ht="12.75" customHeight="1" x14ac:dyDescent="0.2"/>
    <row r="1032" spans="1:2" ht="12.75" customHeight="1" x14ac:dyDescent="0.2">
      <c r="A1032" s="48"/>
      <c r="B1032" s="178"/>
    </row>
    <row r="1033" spans="1:2" ht="12.75" customHeight="1" x14ac:dyDescent="0.2"/>
    <row r="1034" spans="1:2" ht="12.75" customHeight="1" x14ac:dyDescent="0.2">
      <c r="A1034" s="48"/>
      <c r="B1034" s="178"/>
    </row>
    <row r="1035" spans="1:2" ht="12.75" customHeight="1" x14ac:dyDescent="0.2"/>
    <row r="1036" spans="1:2" ht="12.75" customHeight="1" x14ac:dyDescent="0.2">
      <c r="A1036" s="53"/>
      <c r="B1036" s="179"/>
    </row>
    <row r="1037" spans="1:2" ht="12.75" customHeight="1" x14ac:dyDescent="0.2">
      <c r="A1037" s="54"/>
      <c r="B1037" s="180"/>
    </row>
    <row r="1038" spans="1:2" ht="12.75" customHeight="1" x14ac:dyDescent="0.2">
      <c r="A1038" s="54"/>
      <c r="B1038" s="180"/>
    </row>
    <row r="1039" spans="1:2" ht="12.75" customHeight="1" x14ac:dyDescent="0.2">
      <c r="A1039" s="54"/>
      <c r="B1039" s="180"/>
    </row>
    <row r="1040" spans="1:2" ht="12.75" customHeight="1" x14ac:dyDescent="0.2">
      <c r="A1040" s="54"/>
      <c r="B1040" s="180"/>
    </row>
    <row r="1041" spans="1:2" ht="12.75" customHeight="1" x14ac:dyDescent="0.2">
      <c r="A1041" s="54"/>
      <c r="B1041" s="180"/>
    </row>
    <row r="1042" spans="1:2" ht="12.75" customHeight="1" x14ac:dyDescent="0.2">
      <c r="A1042" s="54"/>
      <c r="B1042" s="180"/>
    </row>
    <row r="1043" spans="1:2" ht="12.75" customHeight="1" x14ac:dyDescent="0.2"/>
    <row r="1044" spans="1:2" ht="12.75" customHeight="1" x14ac:dyDescent="0.2">
      <c r="A1044" s="48"/>
      <c r="B1044" s="178"/>
    </row>
    <row r="1045" spans="1:2" ht="12.75" customHeight="1" x14ac:dyDescent="0.2"/>
    <row r="1046" spans="1:2" ht="12.75" customHeight="1" x14ac:dyDescent="0.2">
      <c r="A1046" s="48"/>
      <c r="B1046" s="178"/>
    </row>
    <row r="1047" spans="1:2" ht="12.75" customHeight="1" x14ac:dyDescent="0.2"/>
    <row r="1048" spans="1:2" ht="12.75" customHeight="1" x14ac:dyDescent="0.2">
      <c r="A1048" s="53"/>
      <c r="B1048" s="179"/>
    </row>
    <row r="1049" spans="1:2" ht="12.75" customHeight="1" x14ac:dyDescent="0.2">
      <c r="A1049" s="54"/>
      <c r="B1049" s="180"/>
    </row>
    <row r="1050" spans="1:2" ht="12.75" customHeight="1" x14ac:dyDescent="0.2">
      <c r="A1050" s="54"/>
      <c r="B1050" s="180"/>
    </row>
    <row r="1051" spans="1:2" ht="12.75" customHeight="1" x14ac:dyDescent="0.2">
      <c r="A1051" s="54"/>
      <c r="B1051" s="180"/>
    </row>
    <row r="1052" spans="1:2" ht="12.75" customHeight="1" x14ac:dyDescent="0.2"/>
    <row r="1053" spans="1:2" ht="12.75" customHeight="1" x14ac:dyDescent="0.2"/>
    <row r="1054" spans="1:2" ht="12.75" customHeight="1" x14ac:dyDescent="0.2">
      <c r="A1054" s="48"/>
      <c r="B1054" s="178"/>
    </row>
    <row r="1055" spans="1:2" ht="12.75" customHeight="1" x14ac:dyDescent="0.2"/>
    <row r="1056" spans="1:2" ht="12.75" customHeight="1" x14ac:dyDescent="0.2">
      <c r="A1056" s="48"/>
      <c r="B1056" s="178"/>
    </row>
    <row r="1057" spans="1:2" ht="12.75" customHeight="1" x14ac:dyDescent="0.2"/>
    <row r="1058" spans="1:2" ht="12.75" customHeight="1" x14ac:dyDescent="0.2">
      <c r="A1058" s="53"/>
      <c r="B1058" s="179"/>
    </row>
    <row r="1059" spans="1:2" ht="12.75" customHeight="1" x14ac:dyDescent="0.2">
      <c r="A1059" s="54"/>
      <c r="B1059" s="180"/>
    </row>
    <row r="1060" spans="1:2" ht="12.75" customHeight="1" x14ac:dyDescent="0.2"/>
    <row r="1061" spans="1:2" ht="12.75" customHeight="1" x14ac:dyDescent="0.2">
      <c r="A1061" s="48"/>
      <c r="B1061" s="178"/>
    </row>
    <row r="1062" spans="1:2" ht="12.75" customHeight="1" x14ac:dyDescent="0.2"/>
    <row r="1063" spans="1:2" ht="12.75" customHeight="1" x14ac:dyDescent="0.2">
      <c r="A1063" s="48"/>
      <c r="B1063" s="178"/>
    </row>
    <row r="1064" spans="1:2" ht="12.75" customHeight="1" x14ac:dyDescent="0.2"/>
    <row r="1065" spans="1:2" ht="12.75" customHeight="1" x14ac:dyDescent="0.2">
      <c r="A1065" s="53"/>
      <c r="B1065" s="179"/>
    </row>
    <row r="1066" spans="1:2" ht="12.75" customHeight="1" x14ac:dyDescent="0.2">
      <c r="A1066" s="54"/>
      <c r="B1066" s="180"/>
    </row>
    <row r="1067" spans="1:2" ht="12.75" customHeight="1" x14ac:dyDescent="0.2">
      <c r="A1067" s="54"/>
      <c r="B1067" s="180"/>
    </row>
    <row r="1068" spans="1:2" ht="12.75" customHeight="1" x14ac:dyDescent="0.2"/>
    <row r="1069" spans="1:2" ht="12.75" customHeight="1" x14ac:dyDescent="0.2">
      <c r="A1069" s="48"/>
      <c r="B1069" s="178"/>
    </row>
    <row r="1070" spans="1:2" ht="12.75" customHeight="1" x14ac:dyDescent="0.2"/>
    <row r="1071" spans="1:2" ht="12.75" customHeight="1" x14ac:dyDescent="0.2">
      <c r="A1071" s="48"/>
      <c r="B1071" s="178"/>
    </row>
    <row r="1072" spans="1:2" ht="12.75" customHeight="1" x14ac:dyDescent="0.2"/>
    <row r="1073" spans="1:2" ht="12.75" customHeight="1" x14ac:dyDescent="0.2">
      <c r="A1073" s="53"/>
      <c r="B1073" s="179"/>
    </row>
    <row r="1074" spans="1:2" ht="12.75" customHeight="1" x14ac:dyDescent="0.2">
      <c r="A1074" s="54"/>
      <c r="B1074" s="180"/>
    </row>
    <row r="1075" spans="1:2" ht="12.75" customHeight="1" x14ac:dyDescent="0.2">
      <c r="A1075" s="54"/>
      <c r="B1075" s="180"/>
    </row>
    <row r="1076" spans="1:2" ht="12.75" customHeight="1" x14ac:dyDescent="0.2">
      <c r="A1076" s="54"/>
      <c r="B1076" s="180"/>
    </row>
    <row r="1077" spans="1:2" ht="12.75" customHeight="1" x14ac:dyDescent="0.2">
      <c r="A1077" s="54"/>
      <c r="B1077" s="180"/>
    </row>
    <row r="1078" spans="1:2" ht="12.75" customHeight="1" x14ac:dyDescent="0.2">
      <c r="A1078" s="54"/>
      <c r="B1078" s="180"/>
    </row>
    <row r="1079" spans="1:2" ht="12.75" customHeight="1" x14ac:dyDescent="0.2">
      <c r="A1079" s="54"/>
      <c r="B1079" s="180"/>
    </row>
    <row r="1080" spans="1:2" ht="12.75" customHeight="1" x14ac:dyDescent="0.2">
      <c r="A1080" s="54"/>
      <c r="B1080" s="180"/>
    </row>
    <row r="1081" spans="1:2" ht="12.75" customHeight="1" x14ac:dyDescent="0.2">
      <c r="A1081" s="54"/>
      <c r="B1081" s="180"/>
    </row>
    <row r="1082" spans="1:2" ht="12.75" customHeight="1" x14ac:dyDescent="0.2">
      <c r="A1082" s="54"/>
      <c r="B1082" s="180"/>
    </row>
    <row r="1083" spans="1:2" ht="12.75" customHeight="1" x14ac:dyDescent="0.2">
      <c r="A1083" s="54"/>
      <c r="B1083" s="180"/>
    </row>
    <row r="1084" spans="1:2" ht="12.75" customHeight="1" x14ac:dyDescent="0.2">
      <c r="A1084" s="54"/>
      <c r="B1084" s="180"/>
    </row>
    <row r="1085" spans="1:2" ht="12.75" customHeight="1" x14ac:dyDescent="0.2"/>
    <row r="1086" spans="1:2" ht="12.75" customHeight="1" x14ac:dyDescent="0.2"/>
    <row r="1087" spans="1:2" ht="12.75" customHeight="1" x14ac:dyDescent="0.2">
      <c r="A1087" s="48"/>
      <c r="B1087" s="178"/>
    </row>
    <row r="1088" spans="1:2" ht="12.75" customHeight="1" x14ac:dyDescent="0.2"/>
    <row r="1089" spans="1:2" ht="12.75" customHeight="1" x14ac:dyDescent="0.2">
      <c r="A1089" s="48"/>
      <c r="B1089" s="178"/>
    </row>
  </sheetData>
  <mergeCells count="3">
    <mergeCell ref="A1:E1"/>
    <mergeCell ref="A3:B3"/>
    <mergeCell ref="A2:B2"/>
  </mergeCells>
  <phoneticPr fontId="0" type="noConversion"/>
  <printOptions horizontalCentered="1"/>
  <pageMargins left="0.19685039370078741" right="0.19685039370078741" top="0.59055118110236227" bottom="0.59055118110236227" header="0.51181102362204722" footer="0.39370078740157483"/>
  <pageSetup paperSize="9" scale="90" firstPageNumber="485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mfkor</cp:lastModifiedBy>
  <cp:lastPrinted>2018-05-02T07:57:04Z</cp:lastPrinted>
  <dcterms:created xsi:type="dcterms:W3CDTF">2001-11-29T15:00:47Z</dcterms:created>
  <dcterms:modified xsi:type="dcterms:W3CDTF">2018-05-02T08:04:34Z</dcterms:modified>
</cp:coreProperties>
</file>