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980" windowWidth="15135" windowHeight="7440"/>
  </bookViews>
  <sheets>
    <sheet name="HNB_Jamstva B " sheetId="14" r:id="rId1"/>
  </sheets>
  <definedNames>
    <definedName name="_xlnm._FilterDatabase" localSheetId="0" hidden="1">'HNB_Jamstva B '!$B$4:$V$180</definedName>
    <definedName name="_xlnm.Print_Titles" localSheetId="0">'HNB_Jamstva B '!$2:$4</definedName>
    <definedName name="_xlnm.Print_Area" localSheetId="0">'HNB_Jamstva B '!$A$1:$V$192</definedName>
  </definedNames>
  <calcPr calcId="145621"/>
</workbook>
</file>

<file path=xl/calcChain.xml><?xml version="1.0" encoding="utf-8"?>
<calcChain xmlns="http://schemas.openxmlformats.org/spreadsheetml/2006/main">
  <c r="O5" i="14" l="1"/>
  <c r="R5" i="14"/>
  <c r="O6" i="14"/>
  <c r="R6" i="14"/>
  <c r="O7" i="14"/>
  <c r="R7" i="14"/>
  <c r="O8" i="14"/>
  <c r="R8" i="14"/>
  <c r="O9" i="14"/>
  <c r="R9" i="14"/>
  <c r="O10" i="14"/>
  <c r="R10" i="14"/>
  <c r="O11" i="14"/>
  <c r="R11" i="14"/>
  <c r="O12" i="14"/>
  <c r="R12" i="14"/>
  <c r="O13" i="14"/>
  <c r="R13" i="14"/>
  <c r="O14" i="14"/>
  <c r="R14" i="14"/>
  <c r="O15" i="14"/>
  <c r="R15" i="14"/>
  <c r="O16" i="14"/>
  <c r="R16" i="14"/>
  <c r="O17" i="14"/>
  <c r="R17" i="14"/>
  <c r="O18" i="14"/>
  <c r="R18" i="14"/>
  <c r="O19" i="14"/>
  <c r="R19" i="14"/>
  <c r="O20" i="14"/>
  <c r="R20" i="14"/>
  <c r="O21" i="14"/>
  <c r="R21" i="14"/>
  <c r="O22" i="14"/>
  <c r="R22" i="14"/>
  <c r="O23" i="14"/>
  <c r="R23" i="14"/>
  <c r="O24" i="14"/>
  <c r="R24" i="14"/>
  <c r="O25" i="14"/>
  <c r="R25" i="14"/>
  <c r="O26" i="14"/>
  <c r="R26" i="14"/>
  <c r="O27" i="14"/>
  <c r="R27" i="14"/>
  <c r="O28" i="14"/>
  <c r="R28" i="14"/>
  <c r="O29" i="14"/>
  <c r="R29" i="14"/>
  <c r="O30" i="14"/>
  <c r="R30" i="14"/>
  <c r="O31" i="14"/>
  <c r="R31" i="14"/>
  <c r="O32" i="14"/>
  <c r="R32" i="14"/>
  <c r="O33" i="14"/>
  <c r="R33" i="14"/>
  <c r="O34" i="14"/>
  <c r="R34" i="14"/>
  <c r="O35" i="14"/>
  <c r="R35" i="14"/>
  <c r="O36" i="14"/>
  <c r="R36" i="14"/>
  <c r="O37" i="14"/>
  <c r="R37" i="14"/>
  <c r="O38" i="14"/>
  <c r="R38" i="14"/>
  <c r="O39" i="14"/>
  <c r="R39" i="14"/>
  <c r="O40" i="14"/>
  <c r="R40" i="14"/>
  <c r="O41" i="14"/>
  <c r="R41" i="14"/>
  <c r="O42" i="14"/>
  <c r="R42" i="14"/>
  <c r="O43" i="14"/>
  <c r="R43" i="14"/>
  <c r="O44" i="14"/>
  <c r="R44" i="14"/>
  <c r="O45" i="14"/>
  <c r="R45" i="14"/>
  <c r="O46" i="14"/>
  <c r="R46" i="14"/>
  <c r="O47" i="14"/>
  <c r="R47" i="14"/>
  <c r="O48" i="14"/>
  <c r="R48" i="14"/>
  <c r="R49" i="14"/>
  <c r="O50" i="14"/>
  <c r="R50" i="14"/>
  <c r="O51" i="14"/>
  <c r="R51" i="14"/>
  <c r="R52" i="14"/>
  <c r="O53" i="14"/>
  <c r="R53" i="14"/>
  <c r="O54" i="14"/>
  <c r="R54" i="14"/>
  <c r="R55" i="14"/>
  <c r="O56" i="14"/>
  <c r="R56" i="14"/>
  <c r="O57" i="14"/>
  <c r="R57" i="14"/>
  <c r="O58" i="14"/>
  <c r="R58" i="14"/>
  <c r="O59" i="14"/>
  <c r="R59" i="14"/>
  <c r="O60" i="14"/>
  <c r="R60" i="14"/>
  <c r="O61" i="14"/>
  <c r="R61" i="14"/>
  <c r="O62" i="14"/>
  <c r="R62" i="14"/>
  <c r="O63" i="14"/>
  <c r="R63" i="14"/>
  <c r="O64" i="14"/>
  <c r="R64" i="14"/>
  <c r="R65" i="14"/>
  <c r="O66" i="14"/>
  <c r="R66" i="14"/>
  <c r="O67" i="14"/>
  <c r="R67" i="14"/>
  <c r="O68" i="14"/>
  <c r="R68" i="14"/>
  <c r="O69" i="14"/>
  <c r="R69" i="14"/>
  <c r="O70" i="14"/>
  <c r="R70" i="14"/>
  <c r="R71" i="14"/>
  <c r="R72" i="14"/>
  <c r="R73" i="14"/>
  <c r="O74" i="14"/>
  <c r="R74" i="14"/>
  <c r="O75" i="14"/>
  <c r="R75" i="14"/>
  <c r="R76" i="14"/>
  <c r="R77" i="14"/>
  <c r="O78" i="14"/>
  <c r="R78" i="14"/>
  <c r="O79" i="14"/>
  <c r="R79" i="14"/>
  <c r="O80" i="14"/>
  <c r="R80" i="14"/>
  <c r="O81" i="14"/>
  <c r="R81" i="14"/>
  <c r="R82" i="14"/>
  <c r="O83" i="14"/>
  <c r="R83" i="14"/>
  <c r="R84" i="14"/>
  <c r="O85" i="14"/>
  <c r="R85" i="14"/>
  <c r="R86" i="14"/>
  <c r="O87" i="14"/>
  <c r="R87" i="14"/>
  <c r="R88" i="14"/>
  <c r="O89" i="14"/>
  <c r="R89" i="14"/>
  <c r="R90" i="14"/>
  <c r="O91" i="14"/>
  <c r="R91" i="14"/>
  <c r="O92" i="14"/>
  <c r="R92" i="14"/>
  <c r="R93" i="14"/>
  <c r="O94" i="14"/>
  <c r="R94" i="14"/>
  <c r="R95" i="14"/>
  <c r="R96" i="14"/>
  <c r="R97" i="14"/>
  <c r="R98" i="14"/>
  <c r="R99" i="14"/>
  <c r="R101" i="14"/>
  <c r="R103" i="14"/>
  <c r="R104" i="14"/>
  <c r="R105" i="14"/>
  <c r="R106" i="14"/>
  <c r="R107" i="14"/>
  <c r="R108" i="14"/>
  <c r="R109" i="14"/>
  <c r="O110" i="14"/>
  <c r="R110" i="14"/>
  <c r="R111" i="14"/>
  <c r="R112" i="14"/>
  <c r="R113" i="14"/>
  <c r="R114" i="14"/>
  <c r="R115" i="14"/>
  <c r="R116" i="14"/>
  <c r="R117" i="14"/>
  <c r="R118" i="14"/>
  <c r="R119" i="14"/>
  <c r="R120" i="14"/>
  <c r="R121" i="14"/>
  <c r="R122" i="14"/>
  <c r="R123" i="14"/>
  <c r="R124" i="14"/>
  <c r="R125" i="14"/>
  <c r="R126" i="14"/>
  <c r="R127" i="14"/>
  <c r="R128" i="14"/>
  <c r="R129" i="14"/>
  <c r="R130" i="14"/>
  <c r="R131" i="14"/>
  <c r="R132" i="14"/>
  <c r="R133" i="14"/>
  <c r="R134" i="14"/>
  <c r="R135" i="14"/>
  <c r="R136" i="14"/>
  <c r="R137" i="14"/>
  <c r="R138" i="14"/>
  <c r="R139" i="14"/>
  <c r="R140" i="14"/>
  <c r="R141" i="14"/>
  <c r="R142" i="14"/>
  <c r="R143" i="14"/>
  <c r="R14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O157" i="14"/>
  <c r="R157" i="14"/>
  <c r="R158" i="14"/>
  <c r="R159" i="14"/>
  <c r="R160" i="14"/>
  <c r="R161" i="14"/>
  <c r="R162" i="14"/>
  <c r="R163" i="14"/>
  <c r="R164" i="14"/>
  <c r="R165" i="14"/>
  <c r="R166" i="14"/>
  <c r="R167" i="14"/>
  <c r="R168" i="14"/>
  <c r="R169" i="14"/>
  <c r="R170" i="14"/>
  <c r="R171" i="14"/>
  <c r="R172" i="14"/>
  <c r="R173" i="14"/>
  <c r="R174" i="14"/>
  <c r="R175" i="14"/>
  <c r="R179" i="14" l="1"/>
</calcChain>
</file>

<file path=xl/comments1.xml><?xml version="1.0" encoding="utf-8"?>
<comments xmlns="http://schemas.openxmlformats.org/spreadsheetml/2006/main">
  <authors>
    <author>MinFin</author>
    <author>tgeric</author>
    <author>mfkor</author>
  </authors>
  <commentList>
    <comment ref="E24" authorId="0">
      <text>
        <r>
          <rPr>
            <b/>
            <sz val="8"/>
            <color indexed="81"/>
            <rFont val="Tahoma"/>
            <family val="2"/>
            <charset val="238"/>
          </rPr>
          <t>MinFin:</t>
        </r>
        <r>
          <rPr>
            <sz val="8"/>
            <color indexed="81"/>
            <rFont val="Tahoma"/>
            <family val="2"/>
            <charset val="238"/>
          </rPr>
          <t xml:space="preserve">
projekt podijeljen u 2 faze; j faza  EUR 42.900.000,00 24.12.2010.GOD.
</t>
        </r>
      </text>
    </comment>
    <comment ref="E33" authorId="0">
      <text>
        <r>
          <rPr>
            <b/>
            <sz val="10"/>
            <color indexed="81"/>
            <rFont val="Tahoma"/>
            <family val="2"/>
            <charset val="238"/>
          </rPr>
          <t>MinFin:</t>
        </r>
        <r>
          <rPr>
            <sz val="10"/>
            <color indexed="81"/>
            <rFont val="Tahoma"/>
            <family val="2"/>
            <charset val="238"/>
          </rPr>
          <t xml:space="preserve">
ZAJAM SMANJEN NA eur 33.347.054,02 09.09.2010. god.</t>
        </r>
      </text>
    </comment>
    <comment ref="J36" authorId="0">
      <text>
        <r>
          <rPr>
            <b/>
            <sz val="11"/>
            <color indexed="81"/>
            <rFont val="Tahoma"/>
            <family val="2"/>
            <charset val="238"/>
          </rPr>
          <t>MinFin:</t>
        </r>
        <r>
          <rPr>
            <sz val="11"/>
            <color indexed="81"/>
            <rFont val="Tahoma"/>
            <family val="2"/>
            <charset val="238"/>
          </rPr>
          <t xml:space="preserve">
dio nepovučen, pa je NOMINALA EUR 19.045.288,89
</t>
        </r>
      </text>
    </comment>
    <comment ref="E38" authorId="0">
      <text>
        <r>
          <rPr>
            <b/>
            <sz val="8"/>
            <color indexed="81"/>
            <rFont val="Tahoma"/>
            <family val="2"/>
            <charset val="238"/>
          </rPr>
          <t>MinFin:</t>
        </r>
        <r>
          <rPr>
            <sz val="8"/>
            <color indexed="81"/>
            <rFont val="Tahoma"/>
            <family val="2"/>
            <charset val="238"/>
          </rPr>
          <t xml:space="preserve">
30.12.2012. prva otplata glavnice</t>
        </r>
      </text>
    </comment>
    <comment ref="J40" authorId="0">
      <text>
        <r>
          <rPr>
            <b/>
            <sz val="8"/>
            <color indexed="81"/>
            <rFont val="Tahoma"/>
            <family val="2"/>
            <charset val="238"/>
          </rPr>
          <t>MinFin:</t>
        </r>
        <r>
          <rPr>
            <sz val="8"/>
            <color indexed="81"/>
            <rFont val="Tahoma"/>
            <family val="2"/>
            <charset val="238"/>
          </rPr>
          <t xml:space="preserve">
AC Ri-ZG vodi  EUR 133.500.000,00
</t>
        </r>
      </text>
    </comment>
    <comment ref="G52" authorId="1">
      <text>
        <r>
          <rPr>
            <b/>
            <sz val="9"/>
            <color indexed="81"/>
            <rFont val="Tahoma"/>
            <family val="2"/>
            <charset val="238"/>
          </rPr>
          <t>tgeric:</t>
        </r>
        <r>
          <rPr>
            <sz val="9"/>
            <color indexed="81"/>
            <rFont val="Tahoma"/>
            <family val="2"/>
            <charset val="238"/>
          </rPr>
          <t xml:space="preserve">
Jamstvo izdano Deutsche Bank, preuzeo HBOR</t>
        </r>
      </text>
    </comment>
    <comment ref="E53" authorId="0">
      <text>
        <r>
          <rPr>
            <b/>
            <sz val="8"/>
            <color indexed="81"/>
            <rFont val="Tahoma"/>
            <family val="2"/>
            <charset val="238"/>
          </rPr>
          <t>MinFin:</t>
        </r>
        <r>
          <rPr>
            <sz val="8"/>
            <color indexed="81"/>
            <rFont val="Tahoma"/>
            <family val="2"/>
            <charset val="238"/>
          </rPr>
          <t xml:space="preserve">
povučeno EUR 11.007.762,87
</t>
        </r>
      </text>
    </comment>
    <comment ref="N56" authorId="0">
      <text>
        <r>
          <rPr>
            <b/>
            <sz val="10"/>
            <color indexed="81"/>
            <rFont val="Tahoma"/>
            <family val="2"/>
            <charset val="238"/>
          </rPr>
          <t>MinFin:</t>
        </r>
        <r>
          <rPr>
            <sz val="10"/>
            <color indexed="81"/>
            <rFont val="Tahoma"/>
            <family val="2"/>
            <charset val="238"/>
          </rPr>
          <t xml:space="preserve">
vezano uz F-002-05
</t>
        </r>
      </text>
    </comment>
    <comment ref="Q56" authorId="0">
      <text>
        <r>
          <rPr>
            <b/>
            <sz val="10"/>
            <color indexed="81"/>
            <rFont val="Tahoma"/>
            <family val="2"/>
            <charset val="238"/>
          </rPr>
          <t>MinFin:</t>
        </r>
        <r>
          <rPr>
            <sz val="10"/>
            <color indexed="81"/>
            <rFont val="Tahoma"/>
            <family val="2"/>
            <charset val="238"/>
          </rPr>
          <t xml:space="preserve">
vezano uz F-002-05
</t>
        </r>
      </text>
    </comment>
    <comment ref="J64" authorId="2">
      <text>
        <r>
          <rPr>
            <b/>
            <sz val="9"/>
            <color indexed="81"/>
            <rFont val="Tahoma"/>
            <family val="2"/>
            <charset val="238"/>
          </rPr>
          <t>mfkor: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otkazano je 3.012.438,94 eur, tako da je nominala zajma 46.987.561,06 eur (koliko je i povučeno) (iznos od 566.019,22 eur koji je iskazan kao otplata zapravo je povrat neutrošenih sredstava)</t>
        </r>
      </text>
    </comment>
    <comment ref="J84" authorId="2">
      <text>
        <r>
          <rPr>
            <b/>
            <sz val="9"/>
            <color indexed="81"/>
            <rFont val="Tahoma"/>
            <family val="2"/>
            <charset val="238"/>
          </rPr>
          <t>mfkor: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Odlukom VRH od 24. rujna 2015. godine MF preuzelo dio jamstva u iznosu od 516.000.000,00 kn tj. 67.663.904,99 eur i ta iznos je prebačen u jamstva van snage.
Preostali izos jamstva ostaje i dalje pod jamstvom u iznosu od 300.216.000,00 kn tj. 39.367.804,07 eur </t>
        </r>
      </text>
    </comment>
    <comment ref="H126" authorId="2">
      <text>
        <r>
          <rPr>
            <b/>
            <sz val="12"/>
            <color indexed="81"/>
            <rFont val="Tahoma"/>
            <family val="2"/>
            <charset val="238"/>
          </rPr>
          <t>mfkor:</t>
        </r>
        <r>
          <rPr>
            <sz val="12"/>
            <color indexed="81"/>
            <rFont val="Tahoma"/>
            <family val="2"/>
            <charset val="238"/>
          </rPr>
          <t xml:space="preserve">
jamstva F-001-13 i F-039-15, MFI iskazuju zbirno. Kad budu povlačenja presla iznos od 18.800.000,00 EUR, onda počinju povlačenja po jamstvu F-039-15</t>
        </r>
      </text>
    </comment>
  </commentList>
</comments>
</file>

<file path=xl/sharedStrings.xml><?xml version="1.0" encoding="utf-8"?>
<sst xmlns="http://schemas.openxmlformats.org/spreadsheetml/2006/main" count="2065" uniqueCount="839">
  <si>
    <t>Red.
broj</t>
  </si>
  <si>
    <t xml:space="preserve">Zaklj./Odluka Vlade RH </t>
  </si>
  <si>
    <t>Riznični 
broj jamstva</t>
  </si>
  <si>
    <t>Datum izdavanja</t>
  </si>
  <si>
    <t>U korist</t>
  </si>
  <si>
    <t>Dužnik</t>
  </si>
  <si>
    <t>Valuta</t>
  </si>
  <si>
    <t xml:space="preserve"> Nominalni iznos jamstva</t>
  </si>
  <si>
    <t>Iznos  jamstva u kunama</t>
  </si>
  <si>
    <t>Krajnji rok dospijeća</t>
  </si>
  <si>
    <t>Datum</t>
  </si>
  <si>
    <t>Klasa; Ur.broj</t>
  </si>
  <si>
    <t>u HRK</t>
  </si>
  <si>
    <t>1.</t>
  </si>
  <si>
    <t>HBOR</t>
  </si>
  <si>
    <t>EUR</t>
  </si>
  <si>
    <t>N</t>
  </si>
  <si>
    <t>d</t>
  </si>
  <si>
    <t>HRK</t>
  </si>
  <si>
    <t>P</t>
  </si>
  <si>
    <t>2.</t>
  </si>
  <si>
    <t>3.</t>
  </si>
  <si>
    <t>25.10.2001.</t>
  </si>
  <si>
    <t>340-03/01-01/03
5030115-01-4</t>
  </si>
  <si>
    <t>R-JHD-978-JA</t>
  </si>
  <si>
    <t>29.10.2001.</t>
  </si>
  <si>
    <t>EIB</t>
  </si>
  <si>
    <t xml:space="preserve">HRVATSKE CESTE d.o.o. </t>
  </si>
  <si>
    <t>2027.</t>
  </si>
  <si>
    <t>i</t>
  </si>
  <si>
    <t>4.</t>
  </si>
  <si>
    <t>22.12.2000.</t>
  </si>
  <si>
    <t>441-03/96-01/17
5030114-00-2</t>
  </si>
  <si>
    <t>R- 840-ACA-JJ</t>
  </si>
  <si>
    <t>19.02.2001.</t>
  </si>
  <si>
    <t>EXIM Korea</t>
  </si>
  <si>
    <t xml:space="preserve">LUČKA UPRAVA  RIJEKA </t>
  </si>
  <si>
    <t>USD</t>
  </si>
  <si>
    <t>2026.</t>
  </si>
  <si>
    <t>5.</t>
  </si>
  <si>
    <t>03.07.2002.</t>
  </si>
  <si>
    <t>R-JHC-978-JA</t>
  </si>
  <si>
    <t>22.10.2001.</t>
  </si>
  <si>
    <t>EBRD</t>
  </si>
  <si>
    <t xml:space="preserve">AUTOCESTA RIJEKA - ZAGREB </t>
  </si>
  <si>
    <t>2019.</t>
  </si>
  <si>
    <t>6.</t>
  </si>
  <si>
    <t>27.7.2001.</t>
  </si>
  <si>
    <t>Zakon o potvrđivanju Ugovora; NN br. 9/01</t>
  </si>
  <si>
    <t>R-JHF-978-JA</t>
  </si>
  <si>
    <t>04.08.2001.</t>
  </si>
  <si>
    <t>CEB</t>
  </si>
  <si>
    <t>HBOR- malo i srednje poduzetništvo</t>
  </si>
  <si>
    <t>2018.</t>
  </si>
  <si>
    <t>Privredna banka Zagreb d.d.</t>
  </si>
  <si>
    <t>14.03.2002.</t>
  </si>
  <si>
    <t>403-01/02-01/03
5030120-02-1</t>
  </si>
  <si>
    <t>R-JCF-978-JB</t>
  </si>
  <si>
    <t>23.05.2002.</t>
  </si>
  <si>
    <t>Zagrebačka banka d.d.</t>
  </si>
  <si>
    <t>GRAD VRBOVEC</t>
  </si>
  <si>
    <t>2022.</t>
  </si>
  <si>
    <t>11.07.2002.</t>
  </si>
  <si>
    <t>441-03/98-01/51
5030120-02-3</t>
  </si>
  <si>
    <t>R-JIA-978-JB</t>
  </si>
  <si>
    <t>26.07.2002.</t>
  </si>
  <si>
    <t>GRAD SVETI IVAN ZELINA</t>
  </si>
  <si>
    <t>12.12.2002.</t>
  </si>
  <si>
    <t>29.08.2002.</t>
  </si>
  <si>
    <t>343-08/02-01/02
5030115-02-9</t>
  </si>
  <si>
    <t>R-ADG-978-JB</t>
  </si>
  <si>
    <t>11.09.2002.</t>
  </si>
  <si>
    <t xml:space="preserve">HRVATSKA KONTROLA ZRAČNE PLOVIDBE d.o.o. </t>
  </si>
  <si>
    <t>2025.</t>
  </si>
  <si>
    <t>HRVATSKE AUTOCESTE d.o.o.</t>
  </si>
  <si>
    <t>13.08.2002.</t>
  </si>
  <si>
    <t>Zakon o potvrđivanju Ugovora; NN br. 10/02</t>
  </si>
  <si>
    <t>R-ADF-978-JB</t>
  </si>
  <si>
    <t>21.08.2002.</t>
  </si>
  <si>
    <t>Kreditanstalt für Wiederaufbau</t>
  </si>
  <si>
    <t>10.10.2003.</t>
  </si>
  <si>
    <t xml:space="preserve">HRVATSKE AUTOCESTE d.o.o. </t>
  </si>
  <si>
    <t>17.10.2002.</t>
  </si>
  <si>
    <t>340-03/02-03/02
5030115-02-20</t>
  </si>
  <si>
    <t>F-046-03</t>
  </si>
  <si>
    <t>09.07.2003.</t>
  </si>
  <si>
    <t>2017.</t>
  </si>
  <si>
    <t>22.05.2003.</t>
  </si>
  <si>
    <t>342-01/03-03/03
5030115-03-3</t>
  </si>
  <si>
    <t>F-047-03</t>
  </si>
  <si>
    <t xml:space="preserve">IBRD </t>
  </si>
  <si>
    <t>342-01/03-03/03
5030115-03-5</t>
  </si>
  <si>
    <t>HRVATSKE CESTE d.o.o.</t>
  </si>
  <si>
    <t>342-01/03-03/03
5030115-03-7</t>
  </si>
  <si>
    <t>7.</t>
  </si>
  <si>
    <t>340-03/02-03/02
5030115-02-22</t>
  </si>
  <si>
    <t>F-048-03</t>
  </si>
  <si>
    <t>08.05.2003.</t>
  </si>
  <si>
    <t>2021.</t>
  </si>
  <si>
    <t>19.06.2004.</t>
  </si>
  <si>
    <t>340-03/04-02/01
5030116-04-5</t>
  </si>
  <si>
    <t>F-010-04</t>
  </si>
  <si>
    <t>28.06.2004.</t>
  </si>
  <si>
    <t>Private Export Funding Corporation (PEFCO)</t>
  </si>
  <si>
    <t>30.06.2004.</t>
  </si>
  <si>
    <t>340-03/03-01/03
5030115-04-6</t>
  </si>
  <si>
    <t>F-012-04</t>
  </si>
  <si>
    <t>21.09.2004.</t>
  </si>
  <si>
    <t>2031.</t>
  </si>
  <si>
    <t>16.12.2003.</t>
  </si>
  <si>
    <t>310-05/02-02/03
5030115-03-5</t>
  </si>
  <si>
    <t>F-015-04</t>
  </si>
  <si>
    <t>16.04.2004.</t>
  </si>
  <si>
    <t>PLINACRO d.o.o.</t>
  </si>
  <si>
    <t xml:space="preserve">EUR </t>
  </si>
  <si>
    <t>10.11.2003.
02.07.2004.</t>
  </si>
  <si>
    <t>340-03/03-01/03
5030115-03-4
Zakon o potvrđ.Ug.; NN br. 6/04</t>
  </si>
  <si>
    <t>F-019-04</t>
  </si>
  <si>
    <t>10.07.2004.</t>
  </si>
  <si>
    <t>24.02.2005.</t>
  </si>
  <si>
    <t>340-03/05-02/01
5030120-05-4</t>
  </si>
  <si>
    <t>F-004-05</t>
  </si>
  <si>
    <t>02.03.2005.</t>
  </si>
  <si>
    <t>PBZ, RBA, ZABA</t>
  </si>
  <si>
    <t>Erste&amp;Steiermärkische Bank d.d.</t>
  </si>
  <si>
    <t>14.07.2005.</t>
  </si>
  <si>
    <t>340-03/05-02/01
5030120-05-8</t>
  </si>
  <si>
    <t>F-010-05</t>
  </si>
  <si>
    <t>20.07.2005.</t>
  </si>
  <si>
    <t>PBZ, ZABA</t>
  </si>
  <si>
    <t>2020.</t>
  </si>
  <si>
    <t>23.06.2005.</t>
  </si>
  <si>
    <t>340-03/05-02/02
5030105-05-5</t>
  </si>
  <si>
    <t>F-011-05</t>
  </si>
  <si>
    <t>2032.</t>
  </si>
  <si>
    <t xml:space="preserve">HŽ CARGO d.o.o. </t>
  </si>
  <si>
    <t>28.03.2006.</t>
  </si>
  <si>
    <t>340-03/06-02/01
5030120-06-4</t>
  </si>
  <si>
    <t>F-007-06</t>
  </si>
  <si>
    <t>04.04.2006.</t>
  </si>
  <si>
    <t>13.04.2006.</t>
  </si>
  <si>
    <t>340-03/06-02/02
5030120-03-1</t>
  </si>
  <si>
    <t>F-008-06</t>
  </si>
  <si>
    <t>21.04.2006.</t>
  </si>
  <si>
    <t xml:space="preserve">01.12.2005.   </t>
  </si>
  <si>
    <t>340-03/04-02/10
5030116-05-3
Zakon o potvrđ.Ug.; NN br. 8/06</t>
  </si>
  <si>
    <t>F-009-06</t>
  </si>
  <si>
    <t>09.03.2006.</t>
  </si>
  <si>
    <t>2034.</t>
  </si>
  <si>
    <t>09.06.2006.</t>
  </si>
  <si>
    <t>340-03/06-02/01
5030120-03-5</t>
  </si>
  <si>
    <t>F-016-06</t>
  </si>
  <si>
    <t xml:space="preserve">25.05.2006.   </t>
  </si>
  <si>
    <t>340-03/04-02/10
5030122-06-6
Zakon o potvrđ.Ug.; NN br. 11/06</t>
  </si>
  <si>
    <t>F-019-06</t>
  </si>
  <si>
    <t>26.07.2006.</t>
  </si>
  <si>
    <t>07.11.2006.</t>
  </si>
  <si>
    <t>340-03/06-02/01
5030105-06-7</t>
  </si>
  <si>
    <t>F-028-06</t>
  </si>
  <si>
    <t>15.11.2006.</t>
  </si>
  <si>
    <t>8.</t>
  </si>
  <si>
    <t>20.07.2006.</t>
  </si>
  <si>
    <t>342-21/06-02/02
5030114-06-7</t>
  </si>
  <si>
    <t>F-029-06</t>
  </si>
  <si>
    <t>20.11.2006.</t>
  </si>
  <si>
    <t>IBRD</t>
  </si>
  <si>
    <t>LUČKA UPRAVA PLOČE</t>
  </si>
  <si>
    <t>9.</t>
  </si>
  <si>
    <t>10.</t>
  </si>
  <si>
    <t>25.05.2006.</t>
  </si>
  <si>
    <t>340-03/06-02/02
5030122-06-10</t>
  </si>
  <si>
    <t>F-031-06</t>
  </si>
  <si>
    <t>12.12.2006.</t>
  </si>
  <si>
    <t>2030.</t>
  </si>
  <si>
    <t>11.</t>
  </si>
  <si>
    <t>340-03/06-02/02
5030122-06-6</t>
  </si>
  <si>
    <t>F-032-06</t>
  </si>
  <si>
    <t>25.01.2007.</t>
  </si>
  <si>
    <t>340-03/07-01/02
5030120-07-1</t>
  </si>
  <si>
    <t>F-002-07</t>
  </si>
  <si>
    <t>01.02.2007.</t>
  </si>
  <si>
    <t>04.05.2007.</t>
  </si>
  <si>
    <t>340-03/07-01/02
5030120-07-3</t>
  </si>
  <si>
    <t>F-021-07</t>
  </si>
  <si>
    <t>15.05.2007.</t>
  </si>
  <si>
    <t>DEPFA Investment Bank Ltd.</t>
  </si>
  <si>
    <t>26.04.2007.</t>
  </si>
  <si>
    <t>342-01/03-03/03
5030114-07-3</t>
  </si>
  <si>
    <t>F-024-07</t>
  </si>
  <si>
    <t>03.07.2007.</t>
  </si>
  <si>
    <t>02.08.2007.</t>
  </si>
  <si>
    <t>340-03/07-01/11
5030120-07-1</t>
  </si>
  <si>
    <t>F-027-07</t>
  </si>
  <si>
    <t>20.08.2007.</t>
  </si>
  <si>
    <t>PBZ, ZABA, Societe Generale- Splitska banka</t>
  </si>
  <si>
    <t>30.08.2007.</t>
  </si>
  <si>
    <t>342-21/07-02/04
5030114-07-8</t>
  </si>
  <si>
    <t>07.09.2007.</t>
  </si>
  <si>
    <t xml:space="preserve">LUČKA UPRAVA ZADAR </t>
  </si>
  <si>
    <t>2024.</t>
  </si>
  <si>
    <t>19.07.2007.</t>
  </si>
  <si>
    <t>340-03/07-01/09
5030114-07-1</t>
  </si>
  <si>
    <t>F-033-07</t>
  </si>
  <si>
    <t>24.09.2007.</t>
  </si>
  <si>
    <t>F-034-07</t>
  </si>
  <si>
    <t>342-21/07-02/04
5030114-07-1</t>
  </si>
  <si>
    <t>F-036-07</t>
  </si>
  <si>
    <t>LUČKA UPRAVA ZADAR</t>
  </si>
  <si>
    <t>2036.</t>
  </si>
  <si>
    <t>28.06.2007.</t>
  </si>
  <si>
    <t>310-05/02-02/03
5030114-07-1</t>
  </si>
  <si>
    <t>F-037-07</t>
  </si>
  <si>
    <t>12.10.2007.</t>
  </si>
  <si>
    <t xml:space="preserve">PLINACRO d.o.o. </t>
  </si>
  <si>
    <t>2029.</t>
  </si>
  <si>
    <t>29.11.2007.</t>
  </si>
  <si>
    <t>340-03/07-01/09
5030105-07-8</t>
  </si>
  <si>
    <t>F-057-07</t>
  </si>
  <si>
    <t>10.12.2007.</t>
  </si>
  <si>
    <t>DEXIA Kommunalkredit Bank AG</t>
  </si>
  <si>
    <t>21.02.2008.</t>
  </si>
  <si>
    <t>340-03/08-01/04
5030105-08-3</t>
  </si>
  <si>
    <t>F-008-08</t>
  </si>
  <si>
    <t>11.03.2008.</t>
  </si>
  <si>
    <t>DEXIA Kommunalkredit Bank AG i Banca Infrastrutture Innovazione  e Sviluppo S.p.A.</t>
  </si>
  <si>
    <t>02.05.2008.</t>
  </si>
  <si>
    <t>340-03/08-01/02
5030105-08-5</t>
  </si>
  <si>
    <t>F-017-08</t>
  </si>
  <si>
    <t>14.05.2008.</t>
  </si>
  <si>
    <t xml:space="preserve">DEXIA Kommunalkredit Bank AG </t>
  </si>
  <si>
    <t>2023.</t>
  </si>
  <si>
    <t>20.06.2008.</t>
  </si>
  <si>
    <t>340-03/08-01/03
5030105-08-5</t>
  </si>
  <si>
    <t>F-022-08</t>
  </si>
  <si>
    <t>27.06.2008.</t>
  </si>
  <si>
    <t>28.08.2008.</t>
  </si>
  <si>
    <t>340-03/08-01/02
5030105-08-11</t>
  </si>
  <si>
    <t>F-029-08</t>
  </si>
  <si>
    <t>08.09.2008.</t>
  </si>
  <si>
    <t>14.11.2008.</t>
  </si>
  <si>
    <t>340-03/08-01/03
5030105-08-13</t>
  </si>
  <si>
    <t>24.11.2008.</t>
  </si>
  <si>
    <t>24.10.2008.</t>
  </si>
  <si>
    <t>342-01/03-03/03
5030105-08-1</t>
  </si>
  <si>
    <t>F-018-09</t>
  </si>
  <si>
    <t>30.06.2009.</t>
  </si>
  <si>
    <t>LUČKA UPRAVA SPLIT</t>
  </si>
  <si>
    <t xml:space="preserve">HŽ INFRASTRUKTURA d.o.o. </t>
  </si>
  <si>
    <t>02.07.2009.</t>
  </si>
  <si>
    <t>441-03/09-01/09
5030120-09-1</t>
  </si>
  <si>
    <t>F-028-09</t>
  </si>
  <si>
    <t>06.11.2009.</t>
  </si>
  <si>
    <t>HBOR - Kreditni program financiranja izvoza</t>
  </si>
  <si>
    <t>2037.</t>
  </si>
  <si>
    <t>10.12.2009.</t>
  </si>
  <si>
    <t>03.08.2009.</t>
  </si>
  <si>
    <t>510-08/08-01/03
5030104-09-1</t>
  </si>
  <si>
    <t>F-001-10</t>
  </si>
  <si>
    <t>11.01.2010.</t>
  </si>
  <si>
    <t>24.03.2010.</t>
  </si>
  <si>
    <t>310-14/10-02/04
5030120-10-9</t>
  </si>
  <si>
    <t>F-013-10</t>
  </si>
  <si>
    <t>28.04.2010.</t>
  </si>
  <si>
    <t xml:space="preserve">Deutsche Bank AG London </t>
  </si>
  <si>
    <t>11.03.2010.</t>
  </si>
  <si>
    <t>441-03/10-01/03
5030105-10-1</t>
  </si>
  <si>
    <t>F-014-10</t>
  </si>
  <si>
    <t>15.05.2010.</t>
  </si>
  <si>
    <t xml:space="preserve">LUČKA UPRAVA ŠIBENIK </t>
  </si>
  <si>
    <t>Credit Suisse International/Credit Suisse, London Branch</t>
  </si>
  <si>
    <t>340-03/09-01/02
5030116-09-12</t>
  </si>
  <si>
    <t>F-019-10</t>
  </si>
  <si>
    <t>09.07.2010.</t>
  </si>
  <si>
    <t>08.07.2010.</t>
  </si>
  <si>
    <t>817-01/06-02/01
5030120-10-3</t>
  </si>
  <si>
    <t>F-020-10</t>
  </si>
  <si>
    <t>16.08.2010.</t>
  </si>
  <si>
    <t>Hrvatska poštanska banka d.d.</t>
  </si>
  <si>
    <t>12.</t>
  </si>
  <si>
    <t>13.</t>
  </si>
  <si>
    <t>24.06.2010.</t>
  </si>
  <si>
    <t>342-21/04-02/09
5030105-10-1</t>
  </si>
  <si>
    <t>F-025-10</t>
  </si>
  <si>
    <t>28.07.2010.</t>
  </si>
  <si>
    <t xml:space="preserve">LUČKA UPRAVA DUBROVNIK </t>
  </si>
  <si>
    <t>14.</t>
  </si>
  <si>
    <t>11.11.2010.</t>
  </si>
  <si>
    <t>325-01/10-05/05
5030112-10-1</t>
  </si>
  <si>
    <t>F-028 -10</t>
  </si>
  <si>
    <t>24.11.2010.</t>
  </si>
  <si>
    <t>HRVATSKE VODE</t>
  </si>
  <si>
    <t>15.</t>
  </si>
  <si>
    <t>340-03/10-01/03
5030120-10-14</t>
  </si>
  <si>
    <t>20.12.2010.</t>
  </si>
  <si>
    <t xml:space="preserve">HRVATSKE AUTOCESTE d.o.o.  </t>
  </si>
  <si>
    <t>PBZ d.d., ZABA d.d.,( Banca Infrastrutture Innovazione e Sviluppo SpA,  BAWAG P.S.K. Bank für Arbeit und Wirtschaft und Österreichische Postsparkasse AG )</t>
  </si>
  <si>
    <t>23.09.2010.</t>
  </si>
  <si>
    <t>340-03/10-01/08
5030105-10-3</t>
  </si>
  <si>
    <t>F-002-11</t>
  </si>
  <si>
    <t>17.02.2011.</t>
  </si>
  <si>
    <t>28.04.2011.</t>
  </si>
  <si>
    <t>02.06.2011.</t>
  </si>
  <si>
    <t>340-03/11-01/01
5030120-11-5</t>
  </si>
  <si>
    <t>F-008-11</t>
  </si>
  <si>
    <t>03.06.2011.</t>
  </si>
  <si>
    <t>340-03/11-01/01
5030120-11-11</t>
  </si>
  <si>
    <t>F-009-11</t>
  </si>
  <si>
    <t>09.06.2011.</t>
  </si>
  <si>
    <t>KFW IPEX-Bank</t>
  </si>
  <si>
    <t>28.07.2011.</t>
  </si>
  <si>
    <t>340-03/11-01/01
5030120-11-13</t>
  </si>
  <si>
    <t>F-010-11</t>
  </si>
  <si>
    <t>03.08.2011.</t>
  </si>
  <si>
    <t>14.07.2011.</t>
  </si>
  <si>
    <t>340-03/11-01/04
5030120-11-3</t>
  </si>
  <si>
    <t>(Banca Infrastrutture Innovazione e Sviluppo SpA), PBZ d.d., ZABA d.d., Erste&amp;Steirmärkische Bank d.d., HPB d.d., Hypo Alpe -Adria -Bank d.d.</t>
  </si>
  <si>
    <t>342-21/06-02/02
5030105-11-1</t>
  </si>
  <si>
    <t>F-015-11</t>
  </si>
  <si>
    <t>11.11.2011.</t>
  </si>
  <si>
    <t>27.10.2011.</t>
  </si>
  <si>
    <t>340-03/11-01/01
5030120-11-21</t>
  </si>
  <si>
    <t>F-019-11</t>
  </si>
  <si>
    <t>25.11.2011.</t>
  </si>
  <si>
    <t>Erste&amp;Steiermärkische Bank d.d., HPB d.d.,Hypo Alpe-Adria-Bank d.d., PBZ d.d., Societe Generale - Splitska banka d.d., ZABA d.d.</t>
  </si>
  <si>
    <t>343-01/11-02/08
5030105-11-3</t>
  </si>
  <si>
    <t>F-020-11</t>
  </si>
  <si>
    <t>340-03/10-01/08
5030105-11-4</t>
  </si>
  <si>
    <t>F-021-11</t>
  </si>
  <si>
    <t>29.02.2012.</t>
  </si>
  <si>
    <t>340-03/12-01/01
5030120-12-3</t>
  </si>
  <si>
    <t>F-001-12</t>
  </si>
  <si>
    <t>01.03.2012.</t>
  </si>
  <si>
    <t>PBZ d.d., ZABA d.d., Erste&amp;Steirmärkische Bank d.d., HPB d.d., Hypo Alpe -Adria -Bank d.d., Raiffeisenbank Austria d.d.</t>
  </si>
  <si>
    <t>20.06.2012.</t>
  </si>
  <si>
    <t>340-03/12-01/02
5030120-12-5</t>
  </si>
  <si>
    <t>F-004-12</t>
  </si>
  <si>
    <t>21.06.2012.</t>
  </si>
  <si>
    <t xml:space="preserve"> BAWAG P.S.K., Bank für Arbeit und Wirtschaft und Österreichische Postsparkasse AG, Beč, Credit Suisse Int.,London,Erste&amp;Steiermärkische Bank d.d.,  Hypo Alpe -Adria -Bank d.d., PBZ d.d., ZABA d.d.</t>
  </si>
  <si>
    <t>05.07.2012.</t>
  </si>
  <si>
    <t>310-14/12-01/05
5030120-12-1</t>
  </si>
  <si>
    <t>F-005-12</t>
  </si>
  <si>
    <t>27.07.2012.</t>
  </si>
  <si>
    <t>26.07.2012.</t>
  </si>
  <si>
    <t>310-14/12-01/10
5030120-12-1</t>
  </si>
  <si>
    <t>F-006-12</t>
  </si>
  <si>
    <t xml:space="preserve">ULJANIK PLOVIDBA d.d. i/ili UNITED SHIPPING SERVICES SEVENTEEN Inc. </t>
  </si>
  <si>
    <t>12.07.2012.</t>
  </si>
  <si>
    <t>510-08/12-01/01
5030120-12-1</t>
  </si>
  <si>
    <t>F-007-12</t>
  </si>
  <si>
    <t>IMUNOLOŠKI ZAVOD d.d.</t>
  </si>
  <si>
    <t>310-14/12-01/09
5030120-12-1</t>
  </si>
  <si>
    <t>F-009-12</t>
  </si>
  <si>
    <t>03.08.2012.</t>
  </si>
  <si>
    <t>20.09.2012.</t>
  </si>
  <si>
    <t>340-03/12-01/01
50301-05/20-12-12</t>
  </si>
  <si>
    <t>F-011-12</t>
  </si>
  <si>
    <t>03.10.2012.</t>
  </si>
  <si>
    <t>PBZ d.d., ZABA d.d., Erste&amp;Steiermärkische Bank d.d.,  Hypo Alpe -Adria -Bank d.d., Societe Generale-Splitska banka d.d.</t>
  </si>
  <si>
    <t>HŽ PUTNIČKI PRIJEVOZ d.o.o.</t>
  </si>
  <si>
    <t>12.12.2012.</t>
  </si>
  <si>
    <t>340-03/12-01/12
50301-05/20-12-2</t>
  </si>
  <si>
    <t>F-018-12</t>
  </si>
  <si>
    <t>17.12.2012.</t>
  </si>
  <si>
    <t>Croatia banka d.d., Erste&amp;Steiermärkische Bank d.d., Hypo Alpe Adria Bank d.d., OTP Banka Hrvatska d.d., PBZ d.d., Societe Generale-Splitska  banka d.d.</t>
  </si>
  <si>
    <t>08.11.2012.</t>
  </si>
  <si>
    <t>022-03/13-04/29
50301-05/20-13-2</t>
  </si>
  <si>
    <t>F-001-13</t>
  </si>
  <si>
    <t>26.04.2013.</t>
  </si>
  <si>
    <t>06.02.2013.</t>
  </si>
  <si>
    <t>F-002-13</t>
  </si>
  <si>
    <t>20.02.2013.</t>
  </si>
  <si>
    <t>PBZ d.d. i Societe-Generale-Splitska banka d.d.</t>
  </si>
  <si>
    <t>09.05.2013.</t>
  </si>
  <si>
    <t>022-03/13-04/210
50301-05/20-13-4</t>
  </si>
  <si>
    <t>F-005-13</t>
  </si>
  <si>
    <t>21.05.2013.</t>
  </si>
  <si>
    <t>Credit Suisse Int., Croatia banka d.d.,  Istarska kreditna banka Umag d.d., OTP Banka Hrvatska d.d., PBZ d.d., Societe Generale-Splitska  banka d.d., ZABA d.d.</t>
  </si>
  <si>
    <t>27.06.2013.</t>
  </si>
  <si>
    <t>022-03/13-04/278
50301-05/20-13-4</t>
  </si>
  <si>
    <t>F-006-13</t>
  </si>
  <si>
    <t>18.07.2013.</t>
  </si>
  <si>
    <t>022-03/13-04/323
50301-05/20-13-2</t>
  </si>
  <si>
    <t>F-007-13</t>
  </si>
  <si>
    <t>24.07.2013.</t>
  </si>
  <si>
    <t>Hypo Alpe-Adria-Bank d.d., OTP banka d.d., ZABA d.d.</t>
  </si>
  <si>
    <t>26.09.2013.</t>
  </si>
  <si>
    <t>022-03/13-04/417
50301-05/20-13-4</t>
  </si>
  <si>
    <t>F-010-13</t>
  </si>
  <si>
    <t>01.10.2013.</t>
  </si>
  <si>
    <t>BKS Bank d.d., Croatia banka d.d.,  Hypo Alpe-Adria-Bank d.d., Istarska kreditna banka Umag d.d., OTP Banka Hrvatska d.d., Zagrebačka  banka d.d.</t>
  </si>
  <si>
    <t>Valuta stanja</t>
  </si>
  <si>
    <t>27.12.2013.</t>
  </si>
  <si>
    <t>23.01.2014.</t>
  </si>
  <si>
    <t>022-03/14-04/14
50301-05/05-14-4</t>
  </si>
  <si>
    <t>F-001-14</t>
  </si>
  <si>
    <t>28.01.2014.</t>
  </si>
  <si>
    <t>F-002-14</t>
  </si>
  <si>
    <t>21.02.2014.</t>
  </si>
  <si>
    <t>Croatia banka d.d., Hypo-Alpe-Adria Bank d.d., Istarska kreditna banka Umag d.d., PBZ</t>
  </si>
  <si>
    <t>022-03/13-04/566
50301-05/05-13-4</t>
  </si>
  <si>
    <t>022-03/14-04/117
50301-05/18-14-3</t>
  </si>
  <si>
    <t>10.10.2013.</t>
  </si>
  <si>
    <t>F-005-14</t>
  </si>
  <si>
    <t>24.04.2014.</t>
  </si>
  <si>
    <t>2028.</t>
  </si>
  <si>
    <t>11.12.2014.</t>
  </si>
  <si>
    <t>022-03/14-04/473
50301-05/18-14-4</t>
  </si>
  <si>
    <t>F-007-14</t>
  </si>
  <si>
    <t>04.12.2014.</t>
  </si>
  <si>
    <t xml:space="preserve">
ERSTE&amp;STEIERMÄRKISCHE BANK d.d.,
SOCIETE GENERALE-SPLITSKA BANKA d.d.,
OTP banka d.d
</t>
  </si>
  <si>
    <t>17.12.2014.</t>
  </si>
  <si>
    <t>022-03/14-04/503
50301-05/18-14-4</t>
  </si>
  <si>
    <t>F-008-14</t>
  </si>
  <si>
    <t>19.12.2014.</t>
  </si>
  <si>
    <t>Croatia banka d.d., Privredna banka Zagreb d.d. i Zagrebačka banka d.d.</t>
  </si>
  <si>
    <t>04.09.2014.</t>
  </si>
  <si>
    <t>022-03/14-04/310
50301-05/18-14-2</t>
  </si>
  <si>
    <t>F-012-14</t>
  </si>
  <si>
    <t>19.09.2014.</t>
  </si>
  <si>
    <t>022-03/14-04/311
50301-05/18-14-2</t>
  </si>
  <si>
    <t>F-013-14</t>
  </si>
  <si>
    <t>23.09.2014.</t>
  </si>
  <si>
    <t>06.11.2014.</t>
  </si>
  <si>
    <t>022-03/14-04/423
50301-05/18-14-4</t>
  </si>
  <si>
    <t>F-016-14</t>
  </si>
  <si>
    <t>17.11.2014.</t>
  </si>
  <si>
    <t>31.07.2014.</t>
  </si>
  <si>
    <t>CENTAR ZA RESTRUKTURIRANJE I PRODAJU</t>
  </si>
  <si>
    <t>16.</t>
  </si>
  <si>
    <t>17.07.2014.</t>
  </si>
  <si>
    <t>022-03/14-04/291
50301-05/18-14-4</t>
  </si>
  <si>
    <t>F-006-14</t>
  </si>
  <si>
    <t>Erste&amp;Steiermärkische Bank d.d., Privredna banka Zagreb d.d., Sberbank d.d., Societe Generale-Splitska Banka d.d. i Zagrebačka banka d.d.</t>
  </si>
  <si>
    <t>022-03/14-04/471
50301-05/18-14-4</t>
  </si>
  <si>
    <t>F-017-14</t>
  </si>
  <si>
    <t>22.12.2014.</t>
  </si>
  <si>
    <t>Istarska kreditna banka Umag d.d.,
OTP banka d.d.
Privredna banka Zagreb d.d.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</si>
  <si>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</si>
  <si>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</si>
  <si>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</si>
  <si>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</si>
  <si>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</si>
  <si>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</si>
  <si>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</si>
  <si>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</si>
  <si>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</si>
  <si>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</si>
  <si>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</si>
  <si>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</si>
  <si>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</si>
  <si>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</si>
  <si>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</si>
  <si>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</si>
  <si>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</si>
  <si>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</si>
  <si>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</si>
  <si>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</si>
  <si>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</si>
  <si>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</si>
  <si>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</si>
  <si>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</si>
  <si>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</si>
  <si>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</si>
  <si>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</si>
  <si>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</si>
  <si>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</si>
  <si>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</si>
  <si>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</si>
  <si>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</si>
  <si>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</si>
  <si>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</si>
  <si>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</si>
  <si>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</si>
  <si>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</si>
  <si>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</si>
  <si>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</si>
  <si>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</si>
  <si>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</si>
  <si>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63.</t>
  </si>
  <si>
    <t>65.</t>
  </si>
  <si>
    <t>66.</t>
  </si>
  <si>
    <t>68.</t>
  </si>
  <si>
    <t>69.</t>
  </si>
  <si>
    <t>70.</t>
  </si>
  <si>
    <t>71.</t>
  </si>
  <si>
    <t>72.</t>
  </si>
  <si>
    <t>75.</t>
  </si>
  <si>
    <t>76.</t>
  </si>
  <si>
    <t>78.</t>
  </si>
  <si>
    <t>79.</t>
  </si>
  <si>
    <t>82.</t>
  </si>
  <si>
    <t>85.</t>
  </si>
  <si>
    <t>87.</t>
  </si>
  <si>
    <t>88.</t>
  </si>
  <si>
    <t>90.</t>
  </si>
  <si>
    <t>93.</t>
  </si>
  <si>
    <t>95.</t>
  </si>
  <si>
    <t>97.</t>
  </si>
  <si>
    <t>98.</t>
  </si>
  <si>
    <t>100.</t>
  </si>
  <si>
    <t>101.</t>
  </si>
  <si>
    <t>102.</t>
  </si>
  <si>
    <t>103.</t>
  </si>
  <si>
    <t>104.</t>
  </si>
  <si>
    <t>105.</t>
  </si>
  <si>
    <t>107.</t>
  </si>
  <si>
    <t>108.</t>
  </si>
  <si>
    <t>110.</t>
  </si>
  <si>
    <t>113.</t>
  </si>
  <si>
    <t>115.</t>
  </si>
  <si>
    <t>116.</t>
  </si>
  <si>
    <t>117.</t>
  </si>
  <si>
    <t>118.</t>
  </si>
  <si>
    <t>119.</t>
  </si>
  <si>
    <t>120.</t>
  </si>
  <si>
    <t>122.</t>
  </si>
  <si>
    <t>123.</t>
  </si>
  <si>
    <t>Korištenje instrumenta duga u tromjesečju</t>
  </si>
  <si>
    <t>Plaćanje dužnika po instrumentu duga u tromjesečju</t>
  </si>
  <si>
    <t>domaće 
ili 
ino</t>
  </si>
  <si>
    <t>Stanje na kraju izvještajnog tromjesečja</t>
  </si>
  <si>
    <t>P 
ili
 N</t>
  </si>
  <si>
    <t>Povrati dužnika davatelju jamstva u tromjesečju</t>
  </si>
  <si>
    <t xml:space="preserve">F-037-08
</t>
  </si>
  <si>
    <t xml:space="preserve">F-030-10 </t>
  </si>
  <si>
    <t xml:space="preserve">F-011-11 </t>
  </si>
  <si>
    <t>UKUPNO</t>
  </si>
  <si>
    <t>USD 1</t>
  </si>
  <si>
    <t>EUR 1</t>
  </si>
  <si>
    <t>022-03/14-04/472
50301-05/18-14-2</t>
  </si>
  <si>
    <t>F-001-15</t>
  </si>
  <si>
    <t>29.01.2015.</t>
  </si>
  <si>
    <t>LUČKA UPRAVA SLAVONSKI BROD</t>
  </si>
  <si>
    <t>022-03/15-04/30
50301-05/18-15-2</t>
  </si>
  <si>
    <t>30.01.2015.</t>
  </si>
  <si>
    <t>ULJANIK d.d.</t>
  </si>
  <si>
    <t>F-003-15</t>
  </si>
  <si>
    <t>F-004-15</t>
  </si>
  <si>
    <t>19.02.2015.</t>
  </si>
  <si>
    <t>F-006-15</t>
  </si>
  <si>
    <t>F-007-15</t>
  </si>
  <si>
    <t>04.07.2014.</t>
  </si>
  <si>
    <t>022-03/14-04/263
50301-05/05-14-1</t>
  </si>
  <si>
    <t>F-009-15</t>
  </si>
  <si>
    <t>03.03.2015.</t>
  </si>
  <si>
    <t>022-03/14-04/293
50301-05/05-14-2</t>
  </si>
  <si>
    <t>F-010-15</t>
  </si>
  <si>
    <t>KBC BANK NV, Belgium</t>
  </si>
  <si>
    <t xml:space="preserve">3. MAJ BRODOGRADILIŠTE d.d. </t>
  </si>
  <si>
    <t>127.</t>
  </si>
  <si>
    <t>128.</t>
  </si>
  <si>
    <t>129.</t>
  </si>
  <si>
    <t>130.</t>
  </si>
  <si>
    <t>131.</t>
  </si>
  <si>
    <t>u valuti stanja</t>
  </si>
  <si>
    <t>Zakon o potvrđivanju Ug.; NN br. 8/02</t>
  </si>
  <si>
    <t>F-032-07</t>
  </si>
  <si>
    <t>07.03.2013.</t>
  </si>
  <si>
    <t>022-03/13-04/70
50301-04/04-13-2</t>
  </si>
  <si>
    <t>F-016-15</t>
  </si>
  <si>
    <t>06.05.2015.</t>
  </si>
  <si>
    <t>23.12.2014.</t>
  </si>
  <si>
    <t>022-03/14-04/508
50301-05/18-14-2</t>
  </si>
  <si>
    <t>F-017-15</t>
  </si>
  <si>
    <t>26.05.2015.</t>
  </si>
  <si>
    <t>21.05.2015.</t>
  </si>
  <si>
    <t>022-03/15-04/195
50301-05/18-15-2</t>
  </si>
  <si>
    <t>F-018-15</t>
  </si>
  <si>
    <t>25.05.2015.</t>
  </si>
  <si>
    <t>Croatia banka d.d., HBP, ZABA</t>
  </si>
  <si>
    <t>18.03.2015.</t>
  </si>
  <si>
    <t>022-03/15-04/97
50301-05/18-15-2</t>
  </si>
  <si>
    <t>F-019-15</t>
  </si>
  <si>
    <t>02.06.2015.</t>
  </si>
  <si>
    <t>F-020-15</t>
  </si>
  <si>
    <t>F-021-15</t>
  </si>
  <si>
    <t>F-022-15</t>
  </si>
  <si>
    <t>11.06.2015.</t>
  </si>
  <si>
    <t>022-03/15-04/240
50301-05/18-15-4</t>
  </si>
  <si>
    <t>F-023-15</t>
  </si>
  <si>
    <t>18.06.2015.</t>
  </si>
  <si>
    <t>ERSTE, PBZ, SGS, ZABA</t>
  </si>
  <si>
    <t>HRVATSKA BRODOGRADNJA TROGIR d.o.o.</t>
  </si>
  <si>
    <t xml:space="preserve">OPĆA BOLNICA PULA </t>
  </si>
  <si>
    <t>30.04.2015.</t>
  </si>
  <si>
    <t>022-03/15-04/159
50301-05/18-15-2</t>
  </si>
  <si>
    <t>F-024-15</t>
  </si>
  <si>
    <t>14.07.2015.</t>
  </si>
  <si>
    <t>F-025-15</t>
  </si>
  <si>
    <t>022-03/15-04/196
50301-05/18-15-2</t>
  </si>
  <si>
    <t>F-026-15</t>
  </si>
  <si>
    <t>15.07.2015.</t>
  </si>
  <si>
    <t>PBZ, SGS, ZABA</t>
  </si>
  <si>
    <t>30.07.2015.</t>
  </si>
  <si>
    <t>022-03/15-04/314
50301-05/18-15-5</t>
  </si>
  <si>
    <t>F-027-15</t>
  </si>
  <si>
    <t>03.08.2015.</t>
  </si>
  <si>
    <t>BRODARSKI INSTITUT d.o.o.</t>
  </si>
  <si>
    <t>94.</t>
  </si>
  <si>
    <t>121.</t>
  </si>
  <si>
    <t>ĐURO ĐAKOVIĆ SPECIJALNA VOZILA DD</t>
  </si>
  <si>
    <t>132.</t>
  </si>
  <si>
    <t>133.</t>
  </si>
  <si>
    <t>134.</t>
  </si>
  <si>
    <t>F-028-15</t>
  </si>
  <si>
    <t xml:space="preserve"> HRVATSKI ZAVOD ZA TRANSFUZIJSKU MEDICINU</t>
  </si>
  <si>
    <t>F-029-15</t>
  </si>
  <si>
    <t>F-030-15</t>
  </si>
  <si>
    <t>06.08.2015.</t>
  </si>
  <si>
    <t xml:space="preserve">022-03/15-11/18                                           50301-05/18-15-2
022-03/15-11/18
 50301-05/18-15-4       </t>
  </si>
  <si>
    <t>2035.</t>
  </si>
  <si>
    <t xml:space="preserve">022-03/15-11/19                      
   50301-05/18-15-2
 022-03/15-11/19
50301-05/18-15-4                  </t>
  </si>
  <si>
    <t>03.09.2015.</t>
  </si>
  <si>
    <t>022-03/15-04/360
50301-05/16-15-4</t>
  </si>
  <si>
    <t>F-040-15</t>
  </si>
  <si>
    <t>03.11.2015.</t>
  </si>
  <si>
    <t>Deutsche Bank AG, London Branch</t>
  </si>
  <si>
    <t>16.07.2015.</t>
  </si>
  <si>
    <t>022-03/15-04/282
50301-05/18-15-2</t>
  </si>
  <si>
    <t>F-035-15</t>
  </si>
  <si>
    <t>29.10.2015.</t>
  </si>
  <si>
    <t>F-036-15</t>
  </si>
  <si>
    <t>F-037-15</t>
  </si>
  <si>
    <t>F-038-15</t>
  </si>
  <si>
    <t>10.07.2014.</t>
  </si>
  <si>
    <t>022-03/14-11/71
50301-05/05-14-2
022-03/14-11/71
50301-05/05-14-4</t>
  </si>
  <si>
    <t>F-039-15</t>
  </si>
  <si>
    <t>02.04.2015.</t>
  </si>
  <si>
    <t>24.09.2015.</t>
  </si>
  <si>
    <t>022-03/15-04/413
50301-05/16-15-2</t>
  </si>
  <si>
    <t>F-041-15</t>
  </si>
  <si>
    <t>16.11.2015.</t>
  </si>
  <si>
    <t>022-03/15-04/416
50301-05/18-15-2</t>
  </si>
  <si>
    <t>F-042-15</t>
  </si>
  <si>
    <t>05.11.2015.</t>
  </si>
  <si>
    <t>F-043-15</t>
  </si>
  <si>
    <t>022-03/15-04/417
50301-05/18-15-2</t>
  </si>
  <si>
    <t>F-044-15</t>
  </si>
  <si>
    <t>04.11.2015.</t>
  </si>
  <si>
    <t>F-045-15</t>
  </si>
  <si>
    <t>F-046-15</t>
  </si>
  <si>
    <t>F-047-15</t>
  </si>
  <si>
    <t>F-048-15</t>
  </si>
  <si>
    <t>F-049-15</t>
  </si>
  <si>
    <t>F-050-15</t>
  </si>
  <si>
    <t>F-051-15</t>
  </si>
  <si>
    <t>F-052-15</t>
  </si>
  <si>
    <t>F-053-15</t>
  </si>
  <si>
    <t>F-054-15</t>
  </si>
  <si>
    <t>F-055-15</t>
  </si>
  <si>
    <t>022-03/15-04/220
50301-05/18-15-2</t>
  </si>
  <si>
    <t>F-056-15</t>
  </si>
  <si>
    <t>23.12.2015.</t>
  </si>
  <si>
    <t>UBS LIMITED</t>
  </si>
  <si>
    <t>139.</t>
  </si>
  <si>
    <t>140.</t>
  </si>
  <si>
    <t>141.</t>
  </si>
  <si>
    <t>17.09.2015.</t>
  </si>
  <si>
    <t>022-03/15-04/400
50301-05/18-15-2</t>
  </si>
  <si>
    <t>F-031-15</t>
  </si>
  <si>
    <t>F-032-15</t>
  </si>
  <si>
    <t>F-033-15</t>
  </si>
  <si>
    <t>F-034-15</t>
  </si>
  <si>
    <t>124.</t>
  </si>
  <si>
    <t>125.</t>
  </si>
  <si>
    <t>126.</t>
  </si>
  <si>
    <t>135.</t>
  </si>
  <si>
    <t>136.</t>
  </si>
  <si>
    <t>137.</t>
  </si>
  <si>
    <t>138.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</si>
  <si>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</si>
  <si>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</si>
  <si>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</si>
  <si>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</si>
  <si>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</si>
  <si>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</si>
  <si>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</si>
  <si>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</si>
  <si>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</si>
  <si>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</si>
  <si>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</si>
  <si>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</si>
  <si>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</si>
  <si>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</si>
  <si>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</si>
  <si>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PBZ, ZABA,
(Banca Infrastrutture Innovazione e Sviluppo SpA)</t>
  </si>
  <si>
    <t xml:space="preserve">LUČKA UPRAVA SPLIT </t>
  </si>
  <si>
    <t>BRODOSPLIT- HOLDING d.o.o.</t>
  </si>
  <si>
    <t xml:space="preserve">ULJANIK BRODOGRADILIŠTE d.d.  </t>
  </si>
  <si>
    <t xml:space="preserve"> 022-03/15-11/17  
50301-05/18-15-2 
022-03/15-11/17
 50301-05/18-15-4          </t>
  </si>
  <si>
    <t>441-03/12-01/07
5030116-12-3
441-03/12-01/07
5030116-12-1</t>
  </si>
  <si>
    <t>25.01.2013.</t>
  </si>
  <si>
    <t>HBOR - Dodatno financiranje kreditnog programa financiranja izvoza</t>
  </si>
  <si>
    <t>2040.</t>
  </si>
  <si>
    <t>Plaćanje od strane MF po jamstvu</t>
  </si>
  <si>
    <t>F-002-16</t>
  </si>
  <si>
    <t>12.04.2016.</t>
  </si>
  <si>
    <t>F-003-16</t>
  </si>
  <si>
    <t>12.05.2016.</t>
  </si>
  <si>
    <t>022-03/16-04/97
50301-05/18-16-4</t>
  </si>
  <si>
    <t>F-004-16</t>
  </si>
  <si>
    <t>16.05.2016.</t>
  </si>
  <si>
    <t>ZABA, PBZ, ERSTE</t>
  </si>
  <si>
    <t>022-03/16-04/96
50301-05/18-16-4</t>
  </si>
  <si>
    <t>F-005-16</t>
  </si>
  <si>
    <t>ZABA, PBZ, HPB</t>
  </si>
  <si>
    <t>022-03/16-04/102
50301-05/18-16-4</t>
  </si>
  <si>
    <t>F-006-16</t>
  </si>
  <si>
    <t>25.05.2016.</t>
  </si>
  <si>
    <t>18.05.2016.</t>
  </si>
  <si>
    <t>022-03/16-04/118
50301-05/18-16-4</t>
  </si>
  <si>
    <t>F-007-16</t>
  </si>
  <si>
    <t>09.06.2016.</t>
  </si>
  <si>
    <t>022-03/16-04/113
50301-05/18-16-2</t>
  </si>
  <si>
    <t>F-008-16</t>
  </si>
  <si>
    <t>10.06.2016.</t>
  </si>
  <si>
    <t>F-009-16</t>
  </si>
  <si>
    <t>F-010-16</t>
  </si>
  <si>
    <t>F-011-16</t>
  </si>
  <si>
    <t>114.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</si>
  <si>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</si>
  <si>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</si>
  <si>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</si>
  <si>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</si>
  <si>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</si>
  <si>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</si>
  <si>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</si>
  <si>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</si>
  <si>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</si>
  <si>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10.03.2016.</t>
  </si>
  <si>
    <t xml:space="preserve">022-03/15-04/467                                           50301-05/18-16-16         
 022-09/15-04/467            50301-05/18-16-14  </t>
  </si>
  <si>
    <t>F-001-16</t>
  </si>
  <si>
    <t>07.07.2016.</t>
  </si>
  <si>
    <t>022-03/16-04/110
50301-05/18-16-2</t>
  </si>
  <si>
    <t>F-012-16</t>
  </si>
  <si>
    <t>01.07.2016.</t>
  </si>
  <si>
    <t>F-013-16</t>
  </si>
  <si>
    <t>27.06.2016.</t>
  </si>
  <si>
    <t>022-03/16-04/179
50301-05/18-16-4</t>
  </si>
  <si>
    <t>F-014-16</t>
  </si>
  <si>
    <t>18.07.2016.</t>
  </si>
  <si>
    <t>HRVATSKA POŠTANSKA BANKA, dioničko društvo,
CROATIA BANKA d.d.</t>
  </si>
  <si>
    <t>08.06.2016.</t>
  </si>
  <si>
    <t>022-03/16-04/69
50301-05/18-16-4</t>
  </si>
  <si>
    <t>F-015-16</t>
  </si>
  <si>
    <t>19.07.2016.</t>
  </si>
  <si>
    <t>F-016-16</t>
  </si>
  <si>
    <t>04.08.2016.</t>
  </si>
  <si>
    <t>F-017-16</t>
  </si>
  <si>
    <t>31.08.2016.</t>
  </si>
  <si>
    <t>022-03/16-04/262
50301-05/18-16-2</t>
  </si>
  <si>
    <t>F-018-16</t>
  </si>
  <si>
    <t>08.09.2016.</t>
  </si>
  <si>
    <t>F-019-16</t>
  </si>
  <si>
    <t>05.09.2016.</t>
  </si>
  <si>
    <t>21.09.2016.</t>
  </si>
  <si>
    <t>022-03/16-04/279
50301-05/18-16-1</t>
  </si>
  <si>
    <t>F-020-16</t>
  </si>
  <si>
    <t>23.09.2016.</t>
  </si>
  <si>
    <t>JADROPLOV d.d.</t>
  </si>
  <si>
    <t>PETROKEMIJA d.d.</t>
  </si>
  <si>
    <t>166.</t>
  </si>
  <si>
    <t>111.</t>
  </si>
  <si>
    <t>14.12.2016.</t>
  </si>
  <si>
    <t>022-03/16-04/352
50301-25/18-16-4</t>
  </si>
  <si>
    <t>F-021-16</t>
  </si>
  <si>
    <t>20.12.2016.</t>
  </si>
  <si>
    <t>ERSTE, HPB, PBZ, SGS, ZABA</t>
  </si>
  <si>
    <t>F-022-16</t>
  </si>
  <si>
    <t>21.12.2016.</t>
  </si>
  <si>
    <t>31.03.2017.</t>
  </si>
  <si>
    <t>48.</t>
  </si>
  <si>
    <t>77.</t>
  </si>
  <si>
    <t>106.</t>
  </si>
  <si>
    <t>109.</t>
  </si>
  <si>
    <t>167.</t>
  </si>
  <si>
    <t>168.</t>
  </si>
  <si>
    <t>169.</t>
  </si>
  <si>
    <t>F-001-17</t>
  </si>
  <si>
    <t>30.03.2017.</t>
  </si>
  <si>
    <t>04.05.2017.</t>
  </si>
  <si>
    <t>022-03/17-04/136
50301-25/20-17-2</t>
  </si>
  <si>
    <t>F-002-17</t>
  </si>
  <si>
    <t>09.05.2017.</t>
  </si>
  <si>
    <t>022-03/17-04/138
50301-25/20-17-2</t>
  </si>
  <si>
    <t>F-003-17</t>
  </si>
  <si>
    <t>10.05.2017.</t>
  </si>
  <si>
    <t>022-03/17-04/140
50301-25/20-17-2</t>
  </si>
  <si>
    <t>F-004-17</t>
  </si>
  <si>
    <t>PBZ, CROATIA BANKA, ERSTE, HPB, OTP, SGS, ZABA</t>
  </si>
  <si>
    <t>13.07.2017.</t>
  </si>
  <si>
    <t>022-03/17-04/246
50301-26/09-17-4</t>
  </si>
  <si>
    <t>F-006-17</t>
  </si>
  <si>
    <t>19.07.2017.</t>
  </si>
  <si>
    <t>F-007-17</t>
  </si>
  <si>
    <t>18.09.2017.</t>
  </si>
  <si>
    <t>Istarska kreditna banka Umag d.d.</t>
  </si>
  <si>
    <t>21.06.2017.</t>
  </si>
  <si>
    <t>022-03/17-04/228
50301-25/20-17-2</t>
  </si>
  <si>
    <t>F-005-17</t>
  </si>
  <si>
    <t>11.08.2017.</t>
  </si>
  <si>
    <t>62.</t>
  </si>
  <si>
    <t>112.</t>
  </si>
  <si>
    <t>91.</t>
  </si>
  <si>
    <t>86.</t>
  </si>
  <si>
    <t>83.</t>
  </si>
  <si>
    <t>81.</t>
  </si>
  <si>
    <t>80.</t>
  </si>
  <si>
    <t>74.</t>
  </si>
  <si>
    <t>73.</t>
  </si>
  <si>
    <t>67.</t>
  </si>
  <si>
    <t>64.</t>
  </si>
  <si>
    <t>DEPFA  Bank Plc Nicosia Branch</t>
  </si>
  <si>
    <t>Zagrebačka banka d.d., Privredna banka Zagreb d.d., HBOR, Splitska banka d.d., Hrvatska poštanska banka d.d., Erste&amp;Steiermarkische bank d.d.</t>
  </si>
  <si>
    <t>022-03/17-04/348             50301-27/20-17-2</t>
  </si>
  <si>
    <t>F-010-17</t>
  </si>
  <si>
    <t>FOND ZA ZAŠTITU OKOLIŠA I ENERGETSKU UČINKOVITOST</t>
  </si>
  <si>
    <t>Splitska banka d.d., OTP banka d.d.</t>
  </si>
  <si>
    <t>022-03/17-04/422             50301-25/18-17-2</t>
  </si>
  <si>
    <t>F-011-17</t>
  </si>
  <si>
    <t>F-009-17</t>
  </si>
  <si>
    <t>13.10.2017.</t>
  </si>
  <si>
    <t>03.06.2015.</t>
  </si>
  <si>
    <t>F-008-17</t>
  </si>
  <si>
    <t>022-03/15-03/434
50301-04/12-15-4</t>
  </si>
  <si>
    <t>09.10.2017.</t>
  </si>
  <si>
    <t>KLINIČKI BOLNIČKI CENTAR RIJEKA</t>
  </si>
  <si>
    <t>2033.</t>
  </si>
  <si>
    <t>SREDNJI TEČAJ HNB-a 31.12.2017.</t>
  </si>
  <si>
    <t xml:space="preserve"> </t>
  </si>
  <si>
    <t>39.</t>
  </si>
  <si>
    <t>47.</t>
  </si>
  <si>
    <t>52.</t>
  </si>
  <si>
    <t>84.</t>
  </si>
  <si>
    <t>89.</t>
  </si>
  <si>
    <t>92.</t>
  </si>
  <si>
    <t>96.</t>
  </si>
  <si>
    <t>99.</t>
  </si>
  <si>
    <t>AKTIVNA  DRŽAVNA  JAMSTVA  od  1.7.1999. 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</si>
</sst>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6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Arial"/>
      <family val="2"/>
      <charset val="238"/>
    </font>
    <font>
      <sz val="10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sz val="12"/>
      <color rgb="FFFF0000"/>
      <name val="Times New Roman CE"/>
      <charset val="238"/>
    </font>
    <font>
      <sz val="12"/>
      <color rgb="FFFF0000"/>
      <name val="Times New Roman"/>
      <family val="1"/>
      <charset val="238"/>
    </font>
    <font>
      <sz val="14"/>
      <name val="Times New Roman CE"/>
      <family val="1"/>
      <charset val="238"/>
    </font>
    <font>
      <sz val="12"/>
      <color theme="3" tint="0.39997558519241921"/>
      <name val="Times New Roman"/>
      <family val="1"/>
      <charset val="238"/>
    </font>
    <font>
      <sz val="12"/>
      <color theme="3" tint="0.39997558519241921"/>
      <name val="Times New Roman CE"/>
      <family val="1"/>
      <charset val="238"/>
    </font>
    <font>
      <sz val="10"/>
      <color theme="3" tint="0.39997558519241921"/>
      <name val="Times New Roman CE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Times New Roman CE"/>
      <charset val="238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6"/>
      <color rgb="FFFF0000"/>
      <name val="Times New Roman CE"/>
      <charset val="238"/>
    </font>
    <font>
      <sz val="16"/>
      <color rgb="FFFF0000"/>
      <name val="Times New Roman CE"/>
      <family val="1"/>
      <charset val="238"/>
    </font>
    <font>
      <sz val="16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 CE"/>
      <family val="1"/>
      <charset val="238"/>
    </font>
    <font>
      <b/>
      <sz val="12"/>
      <color rgb="FF00B050"/>
      <name val="Times New Roman CE"/>
      <family val="1"/>
      <charset val="238"/>
    </font>
    <font>
      <b/>
      <sz val="10"/>
      <color rgb="FF00B050"/>
      <name val="Times New Roman CE"/>
      <family val="1"/>
      <charset val="238"/>
    </font>
    <font>
      <sz val="12"/>
      <color rgb="FF00B050"/>
      <name val="Times New Roman CE"/>
      <family val="1"/>
      <charset val="238"/>
    </font>
    <font>
      <sz val="10"/>
      <color rgb="FF00B050"/>
      <name val="Times New Roman CE"/>
      <family val="1"/>
      <charset val="238"/>
    </font>
    <font>
      <sz val="14"/>
      <color theme="1"/>
      <name val="Times New Roman CE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 New Roman CE"/>
      <family val="1"/>
      <charset val="238"/>
    </font>
    <font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sz val="12"/>
      <color theme="1"/>
      <name val="Times New Roman CE"/>
      <charset val="238"/>
    </font>
    <font>
      <b/>
      <sz val="20"/>
      <name val="Times New Roman CE"/>
      <charset val="238"/>
    </font>
    <font>
      <sz val="36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6" fillId="0" borderId="0"/>
    <xf numFmtId="0" fontId="1" fillId="20" borderId="1" applyNumberFormat="0" applyFon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0">
    <xf numFmtId="0" fontId="0" fillId="0" borderId="0" xfId="0"/>
    <xf numFmtId="14" fontId="28" fillId="0" borderId="0" xfId="46" applyNumberFormat="1" applyFont="1" applyBorder="1" applyAlignment="1">
      <alignment horizontal="center" vertical="center"/>
    </xf>
    <xf numFmtId="0" fontId="28" fillId="0" borderId="0" xfId="46" applyFont="1" applyBorder="1" applyAlignment="1">
      <alignment horizontal="center" vertical="center" wrapText="1"/>
    </xf>
    <xf numFmtId="0" fontId="36" fillId="0" borderId="0" xfId="46" applyFont="1" applyBorder="1" applyAlignment="1">
      <alignment horizontal="center" vertical="center"/>
    </xf>
    <xf numFmtId="1" fontId="36" fillId="0" borderId="0" xfId="46" applyNumberFormat="1" applyFont="1" applyBorder="1" applyAlignment="1">
      <alignment horizontal="center" vertical="center"/>
    </xf>
    <xf numFmtId="4" fontId="36" fillId="0" borderId="0" xfId="46" applyNumberFormat="1" applyFont="1" applyBorder="1" applyAlignment="1">
      <alignment vertical="center"/>
    </xf>
    <xf numFmtId="4" fontId="36" fillId="0" borderId="0" xfId="46" applyNumberFormat="1" applyFont="1" applyBorder="1" applyAlignment="1">
      <alignment horizontal="right" vertical="center"/>
    </xf>
    <xf numFmtId="4" fontId="36" fillId="0" borderId="0" xfId="46" applyNumberFormat="1" applyFont="1" applyBorder="1" applyAlignment="1">
      <alignment horizontal="center" vertical="center"/>
    </xf>
    <xf numFmtId="4" fontId="28" fillId="0" borderId="0" xfId="46" applyNumberFormat="1" applyFont="1" applyBorder="1" applyAlignment="1"/>
    <xf numFmtId="4" fontId="28" fillId="0" borderId="0" xfId="46" applyNumberFormat="1" applyFont="1" applyBorder="1" applyAlignment="1">
      <alignment vertical="center"/>
    </xf>
    <xf numFmtId="4" fontId="37" fillId="0" borderId="0" xfId="0" applyNumberFormat="1" applyFont="1" applyBorder="1" applyAlignment="1">
      <alignment vertical="center"/>
    </xf>
    <xf numFmtId="0" fontId="19" fillId="0" borderId="0" xfId="46" applyFont="1" applyFill="1"/>
    <xf numFmtId="0" fontId="31" fillId="0" borderId="0" xfId="46" applyFont="1" applyFill="1"/>
    <xf numFmtId="4" fontId="28" fillId="0" borderId="0" xfId="46" applyNumberFormat="1" applyFont="1" applyBorder="1" applyAlignment="1">
      <alignment horizontal="right"/>
    </xf>
    <xf numFmtId="4" fontId="42" fillId="0" borderId="0" xfId="0" applyNumberFormat="1" applyFont="1" applyFill="1" applyBorder="1" applyAlignment="1">
      <alignment vertical="center"/>
    </xf>
    <xf numFmtId="4" fontId="31" fillId="0" borderId="0" xfId="46" applyNumberFormat="1" applyFont="1" applyBorder="1" applyAlignment="1">
      <alignment horizontal="center"/>
    </xf>
    <xf numFmtId="4" fontId="31" fillId="0" borderId="0" xfId="46" applyNumberFormat="1" applyFont="1" applyBorder="1" applyAlignment="1">
      <alignment horizontal="right"/>
    </xf>
    <xf numFmtId="4" fontId="29" fillId="0" borderId="0" xfId="46" applyNumberFormat="1" applyFont="1" applyBorder="1" applyAlignment="1">
      <alignment horizontal="center"/>
    </xf>
    <xf numFmtId="0" fontId="28" fillId="0" borderId="0" xfId="46" applyFont="1" applyAlignment="1">
      <alignment vertical="center"/>
    </xf>
    <xf numFmtId="0" fontId="27" fillId="0" borderId="0" xfId="46" applyFont="1"/>
    <xf numFmtId="0" fontId="56" fillId="0" borderId="0" xfId="46" applyFont="1" applyAlignment="1">
      <alignment vertical="center"/>
    </xf>
    <xf numFmtId="0" fontId="56" fillId="0" borderId="0" xfId="46" applyFont="1"/>
    <xf numFmtId="0" fontId="56" fillId="0" borderId="0" xfId="46" applyFont="1" applyFill="1"/>
    <xf numFmtId="0" fontId="57" fillId="0" borderId="0" xfId="46" applyFont="1"/>
    <xf numFmtId="0" fontId="56" fillId="0" borderId="0" xfId="46" applyFont="1" applyBorder="1" applyAlignment="1">
      <alignment vertical="center"/>
    </xf>
    <xf numFmtId="0" fontId="57" fillId="0" borderId="0" xfId="46" applyFont="1" applyFill="1"/>
    <xf numFmtId="4" fontId="53" fillId="0" borderId="10" xfId="46" applyNumberFormat="1" applyFont="1" applyBorder="1" applyAlignment="1">
      <alignment horizontal="center" vertical="center"/>
    </xf>
    <xf numFmtId="4" fontId="53" fillId="0" borderId="13" xfId="46" applyNumberFormat="1" applyFont="1" applyBorder="1" applyAlignment="1">
      <alignment horizontal="center" vertical="center"/>
    </xf>
    <xf numFmtId="0" fontId="28" fillId="0" borderId="0" xfId="46" applyFont="1" applyBorder="1" applyAlignment="1">
      <alignment horizontal="center" vertical="center"/>
    </xf>
    <xf numFmtId="4" fontId="27" fillId="0" borderId="0" xfId="46" applyNumberFormat="1" applyFont="1" applyAlignment="1">
      <alignment horizontal="center" vertical="center"/>
    </xf>
    <xf numFmtId="4" fontId="27" fillId="0" borderId="0" xfId="46" applyNumberFormat="1" applyFont="1"/>
    <xf numFmtId="4" fontId="27" fillId="0" borderId="0" xfId="46" applyNumberFormat="1" applyFont="1" applyAlignment="1">
      <alignment horizontal="right"/>
    </xf>
    <xf numFmtId="4" fontId="27" fillId="0" borderId="0" xfId="46" applyNumberFormat="1" applyFont="1" applyAlignment="1">
      <alignment horizontal="center"/>
    </xf>
    <xf numFmtId="4" fontId="36" fillId="0" borderId="0" xfId="46" applyNumberFormat="1" applyFont="1" applyAlignment="1">
      <alignment horizontal="center" vertical="center"/>
    </xf>
    <xf numFmtId="4" fontId="19" fillId="0" borderId="0" xfId="46" applyNumberFormat="1" applyFont="1" applyAlignment="1">
      <alignment horizontal="center"/>
    </xf>
    <xf numFmtId="4" fontId="19" fillId="0" borderId="0" xfId="46" applyNumberFormat="1" applyFont="1" applyAlignment="1">
      <alignment horizontal="right"/>
    </xf>
    <xf numFmtId="0" fontId="19" fillId="0" borderId="0" xfId="46" applyFont="1"/>
    <xf numFmtId="0" fontId="41" fillId="0" borderId="0" xfId="46" applyFont="1" applyAlignment="1">
      <alignment horizontal="center"/>
    </xf>
    <xf numFmtId="0" fontId="19" fillId="0" borderId="0" xfId="46" applyFont="1" applyAlignment="1">
      <alignment wrapText="1"/>
    </xf>
    <xf numFmtId="0" fontId="19" fillId="0" borderId="0" xfId="46" applyFont="1" applyAlignment="1">
      <alignment horizontal="center"/>
    </xf>
    <xf numFmtId="0" fontId="27" fillId="0" borderId="0" xfId="46" applyFont="1" applyAlignment="1">
      <alignment horizontal="center"/>
    </xf>
    <xf numFmtId="0" fontId="19" fillId="0" borderId="0" xfId="46" applyFont="1" applyAlignment="1"/>
    <xf numFmtId="0" fontId="38" fillId="0" borderId="0" xfId="46" applyFont="1" applyAlignment="1">
      <alignment horizontal="center"/>
    </xf>
    <xf numFmtId="4" fontId="27" fillId="0" borderId="0" xfId="46" applyNumberFormat="1" applyFont="1" applyFill="1" applyBorder="1" applyAlignment="1">
      <alignment horizontal="right"/>
    </xf>
    <xf numFmtId="4" fontId="42" fillId="0" borderId="0" xfId="48" applyNumberFormat="1" applyFont="1" applyFill="1" applyBorder="1" applyAlignment="1">
      <alignment vertical="center"/>
    </xf>
    <xf numFmtId="0" fontId="19" fillId="0" borderId="0" xfId="46" applyFont="1" applyFill="1" applyAlignment="1">
      <alignment vertical="center"/>
    </xf>
    <xf numFmtId="4" fontId="27" fillId="0" borderId="0" xfId="46" applyNumberFormat="1" applyFont="1" applyAlignment="1">
      <alignment vertical="center"/>
    </xf>
    <xf numFmtId="4" fontId="27" fillId="0" borderId="0" xfId="46" applyNumberFormat="1" applyFont="1" applyAlignment="1">
      <alignment horizontal="right" vertical="center"/>
    </xf>
    <xf numFmtId="4" fontId="27" fillId="0" borderId="0" xfId="46" applyNumberFormat="1" applyFont="1" applyFill="1" applyBorder="1" applyAlignment="1">
      <alignment horizontal="right" vertical="center"/>
    </xf>
    <xf numFmtId="4" fontId="19" fillId="0" borderId="0" xfId="46" applyNumberFormat="1" applyFont="1" applyAlignment="1">
      <alignment horizontal="center" vertical="center"/>
    </xf>
    <xf numFmtId="4" fontId="19" fillId="0" borderId="0" xfId="46" applyNumberFormat="1" applyFont="1" applyAlignment="1">
      <alignment horizontal="right" vertical="center"/>
    </xf>
    <xf numFmtId="0" fontId="19" fillId="0" borderId="0" xfId="46" applyFont="1" applyAlignment="1">
      <alignment vertical="center"/>
    </xf>
    <xf numFmtId="0" fontId="41" fillId="0" borderId="0" xfId="46" applyFont="1" applyAlignment="1">
      <alignment horizontal="center" vertical="center"/>
    </xf>
    <xf numFmtId="0" fontId="19" fillId="0" borderId="0" xfId="46" applyFont="1" applyAlignment="1">
      <alignment vertical="center" wrapText="1"/>
    </xf>
    <xf numFmtId="0" fontId="19" fillId="0" borderId="0" xfId="46" applyFont="1" applyAlignment="1">
      <alignment horizontal="center" vertical="center"/>
    </xf>
    <xf numFmtId="0" fontId="38" fillId="0" borderId="0" xfId="46" applyFont="1" applyAlignment="1">
      <alignment horizontal="center" vertical="center"/>
    </xf>
    <xf numFmtId="4" fontId="63" fillId="0" borderId="0" xfId="46" applyNumberFormat="1" applyFont="1" applyFill="1" applyBorder="1" applyAlignment="1">
      <alignment horizontal="right" vertical="center"/>
    </xf>
    <xf numFmtId="4" fontId="29" fillId="0" borderId="0" xfId="46" applyNumberFormat="1" applyFont="1" applyAlignment="1">
      <alignment horizontal="center"/>
    </xf>
    <xf numFmtId="4" fontId="43" fillId="0" borderId="0" xfId="46" applyNumberFormat="1" applyFont="1" applyFill="1" applyBorder="1" applyAlignment="1">
      <alignment horizontal="right" vertical="center"/>
    </xf>
    <xf numFmtId="4" fontId="43" fillId="0" borderId="0" xfId="46" applyNumberFormat="1" applyFont="1" applyAlignment="1">
      <alignment horizontal="center" vertical="center"/>
    </xf>
    <xf numFmtId="4" fontId="46" fillId="0" borderId="0" xfId="46" applyNumberFormat="1" applyFont="1" applyAlignment="1">
      <alignment horizontal="center" vertical="center"/>
    </xf>
    <xf numFmtId="0" fontId="31" fillId="0" borderId="0" xfId="46" applyFont="1" applyFill="1" applyAlignment="1">
      <alignment vertical="center"/>
    </xf>
    <xf numFmtId="4" fontId="28" fillId="0" borderId="0" xfId="46" applyNumberFormat="1" applyFont="1" applyAlignment="1">
      <alignment horizontal="center" vertical="center"/>
    </xf>
    <xf numFmtId="4" fontId="28" fillId="0" borderId="0" xfId="46" applyNumberFormat="1" applyFont="1" applyAlignment="1">
      <alignment vertical="center"/>
    </xf>
    <xf numFmtId="4" fontId="28" fillId="0" borderId="0" xfId="46" applyNumberFormat="1" applyFont="1" applyAlignment="1">
      <alignment horizontal="right" vertical="center"/>
    </xf>
    <xf numFmtId="4" fontId="28" fillId="0" borderId="0" xfId="46" applyNumberFormat="1" applyFont="1" applyFill="1" applyBorder="1" applyAlignment="1">
      <alignment horizontal="right" vertical="center"/>
    </xf>
    <xf numFmtId="4" fontId="48" fillId="0" borderId="0" xfId="48" applyNumberFormat="1" applyFont="1" applyFill="1" applyBorder="1" applyAlignment="1">
      <alignment vertical="center"/>
    </xf>
    <xf numFmtId="4" fontId="47" fillId="0" borderId="0" xfId="46" applyNumberFormat="1" applyFont="1" applyAlignment="1">
      <alignment horizontal="center" vertical="center"/>
    </xf>
    <xf numFmtId="4" fontId="31" fillId="0" borderId="0" xfId="46" applyNumberFormat="1" applyFont="1" applyAlignment="1">
      <alignment horizontal="center" vertical="center"/>
    </xf>
    <xf numFmtId="4" fontId="31" fillId="0" borderId="0" xfId="46" applyNumberFormat="1" applyFont="1" applyAlignment="1">
      <alignment horizontal="right" vertical="center"/>
    </xf>
    <xf numFmtId="0" fontId="31" fillId="0" borderId="0" xfId="46" applyFont="1" applyAlignment="1">
      <alignment vertical="center"/>
    </xf>
    <xf numFmtId="0" fontId="40" fillId="0" borderId="0" xfId="46" applyFont="1" applyAlignment="1">
      <alignment horizontal="center" vertical="center"/>
    </xf>
    <xf numFmtId="0" fontId="31" fillId="0" borderId="0" xfId="46" applyFont="1" applyAlignment="1">
      <alignment vertical="center" wrapText="1"/>
    </xf>
    <xf numFmtId="0" fontId="31" fillId="0" borderId="0" xfId="46" applyFont="1" applyAlignment="1">
      <alignment horizontal="center" vertical="center"/>
    </xf>
    <xf numFmtId="4" fontId="29" fillId="0" borderId="0" xfId="46" applyNumberFormat="1" applyFont="1" applyFill="1" applyBorder="1" applyAlignment="1">
      <alignment horizontal="right" vertical="center"/>
    </xf>
    <xf numFmtId="4" fontId="28" fillId="0" borderId="0" xfId="46" applyNumberFormat="1" applyFont="1" applyBorder="1" applyAlignment="1">
      <alignment horizontal="right" vertical="center"/>
    </xf>
    <xf numFmtId="4" fontId="49" fillId="0" borderId="0" xfId="48" applyNumberFormat="1" applyFont="1" applyFill="1" applyBorder="1" applyAlignment="1">
      <alignment vertical="center"/>
    </xf>
    <xf numFmtId="0" fontId="28" fillId="0" borderId="0" xfId="46" applyFont="1" applyFill="1" applyAlignment="1">
      <alignment vertical="center"/>
    </xf>
    <xf numFmtId="0" fontId="28" fillId="0" borderId="0" xfId="46" applyFont="1" applyAlignment="1">
      <alignment vertical="center" wrapText="1"/>
    </xf>
    <xf numFmtId="0" fontId="49" fillId="0" borderId="14" xfId="46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" fontId="43" fillId="0" borderId="12" xfId="46" applyNumberFormat="1" applyFont="1" applyBorder="1" applyAlignment="1">
      <alignment horizontal="right" vertical="center"/>
    </xf>
    <xf numFmtId="4" fontId="43" fillId="0" borderId="12" xfId="46" applyNumberFormat="1" applyFont="1" applyBorder="1" applyAlignment="1">
      <alignment horizontal="center" vertical="center"/>
    </xf>
    <xf numFmtId="0" fontId="28" fillId="0" borderId="0" xfId="46" applyFont="1" applyFill="1" applyAlignment="1">
      <alignment horizontal="right" vertical="center"/>
    </xf>
    <xf numFmtId="0" fontId="28" fillId="0" borderId="0" xfId="46" applyFont="1" applyAlignment="1">
      <alignment horizontal="center" vertical="center"/>
    </xf>
    <xf numFmtId="0" fontId="28" fillId="0" borderId="0" xfId="46" applyFont="1" applyFill="1"/>
    <xf numFmtId="0" fontId="37" fillId="0" borderId="0" xfId="46" applyNumberFormat="1" applyFont="1" applyFill="1" applyBorder="1" applyAlignment="1">
      <alignment horizontal="center" vertical="center"/>
    </xf>
    <xf numFmtId="0" fontId="39" fillId="0" borderId="0" xfId="48" applyFont="1" applyBorder="1" applyAlignment="1">
      <alignment horizontal="center" vertical="center" wrapText="1"/>
    </xf>
    <xf numFmtId="0" fontId="31" fillId="0" borderId="0" xfId="46" applyFont="1" applyBorder="1" applyAlignment="1">
      <alignment horizontal="center" vertical="center"/>
    </xf>
    <xf numFmtId="0" fontId="53" fillId="0" borderId="14" xfId="46" applyFont="1" applyBorder="1" applyAlignment="1">
      <alignment horizontal="center" vertical="center"/>
    </xf>
    <xf numFmtId="0" fontId="52" fillId="0" borderId="14" xfId="46" applyNumberFormat="1" applyFont="1" applyFill="1" applyBorder="1" applyAlignment="1">
      <alignment horizontal="center" vertical="center"/>
    </xf>
    <xf numFmtId="4" fontId="53" fillId="0" borderId="14" xfId="46" applyNumberFormat="1" applyFont="1" applyBorder="1" applyAlignment="1">
      <alignment horizontal="center" vertical="center"/>
    </xf>
    <xf numFmtId="0" fontId="53" fillId="0" borderId="14" xfId="46" applyFont="1" applyBorder="1" applyAlignment="1">
      <alignment vertical="center"/>
    </xf>
    <xf numFmtId="4" fontId="53" fillId="0" borderId="14" xfId="46" applyNumberFormat="1" applyFont="1" applyBorder="1" applyAlignment="1">
      <alignment vertical="center"/>
    </xf>
    <xf numFmtId="4" fontId="61" fillId="0" borderId="14" xfId="46" applyNumberFormat="1" applyFont="1" applyBorder="1" applyAlignment="1">
      <alignment horizontal="right" vertical="center"/>
    </xf>
    <xf numFmtId="0" fontId="53" fillId="0" borderId="14" xfId="46" applyNumberFormat="1" applyFont="1" applyBorder="1" applyAlignment="1">
      <alignment horizontal="center" vertical="center"/>
    </xf>
    <xf numFmtId="3" fontId="53" fillId="0" borderId="14" xfId="46" applyNumberFormat="1" applyFont="1" applyBorder="1" applyAlignment="1">
      <alignment horizontal="center" vertical="center"/>
    </xf>
    <xf numFmtId="4" fontId="61" fillId="0" borderId="14" xfId="46" applyNumberFormat="1" applyFont="1" applyBorder="1" applyAlignment="1">
      <alignment horizontal="center" vertical="center"/>
    </xf>
    <xf numFmtId="1" fontId="53" fillId="0" borderId="14" xfId="46" applyNumberFormat="1" applyFont="1" applyBorder="1" applyAlignment="1">
      <alignment horizontal="center" vertical="center"/>
    </xf>
    <xf numFmtId="0" fontId="52" fillId="0" borderId="14" xfId="48" applyFont="1" applyBorder="1" applyAlignment="1">
      <alignment horizontal="center" vertical="center" wrapText="1"/>
    </xf>
    <xf numFmtId="0" fontId="53" fillId="0" borderId="14" xfId="46" applyFont="1" applyBorder="1" applyAlignment="1">
      <alignment horizontal="center" vertical="center" wrapText="1"/>
    </xf>
    <xf numFmtId="14" fontId="53" fillId="0" borderId="14" xfId="46" applyNumberFormat="1" applyFont="1" applyBorder="1" applyAlignment="1">
      <alignment horizontal="center" vertical="center"/>
    </xf>
    <xf numFmtId="0" fontId="61" fillId="0" borderId="15" xfId="46" applyFont="1" applyBorder="1" applyAlignment="1">
      <alignment horizontal="center" vertical="center" wrapText="1"/>
    </xf>
    <xf numFmtId="14" fontId="53" fillId="0" borderId="15" xfId="46" applyNumberFormat="1" applyFont="1" applyBorder="1" applyAlignment="1">
      <alignment horizontal="center" vertical="center"/>
    </xf>
    <xf numFmtId="0" fontId="53" fillId="0" borderId="15" xfId="46" applyFont="1" applyBorder="1" applyAlignment="1">
      <alignment horizontal="center" vertical="center"/>
    </xf>
    <xf numFmtId="0" fontId="53" fillId="0" borderId="15" xfId="46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vertical="center"/>
    </xf>
    <xf numFmtId="0" fontId="61" fillId="0" borderId="14" xfId="46" applyFont="1" applyBorder="1" applyAlignment="1">
      <alignment horizontal="center" vertical="center"/>
    </xf>
    <xf numFmtId="2" fontId="53" fillId="0" borderId="14" xfId="46" applyNumberFormat="1" applyFont="1" applyBorder="1" applyAlignment="1">
      <alignment horizontal="center" vertical="center"/>
    </xf>
    <xf numFmtId="4" fontId="61" fillId="0" borderId="14" xfId="0" applyNumberFormat="1" applyFont="1" applyBorder="1" applyAlignment="1">
      <alignment vertical="center"/>
    </xf>
    <xf numFmtId="0" fontId="61" fillId="0" borderId="14" xfId="46" applyFont="1" applyBorder="1" applyAlignment="1">
      <alignment horizontal="center" vertical="center" wrapText="1"/>
    </xf>
    <xf numFmtId="4" fontId="53" fillId="0" borderId="16" xfId="46" applyNumberFormat="1" applyFont="1" applyBorder="1" applyAlignment="1">
      <alignment horizontal="center" vertical="center"/>
    </xf>
    <xf numFmtId="0" fontId="53" fillId="0" borderId="17" xfId="46" applyFont="1" applyBorder="1" applyAlignment="1">
      <alignment horizontal="center" vertical="center"/>
    </xf>
    <xf numFmtId="4" fontId="53" fillId="0" borderId="14" xfId="46" applyNumberFormat="1" applyFont="1" applyFill="1" applyBorder="1" applyAlignment="1">
      <alignment horizontal="center" vertical="center"/>
    </xf>
    <xf numFmtId="14" fontId="53" fillId="0" borderId="14" xfId="46" applyNumberFormat="1" applyFont="1" applyFill="1" applyBorder="1" applyAlignment="1">
      <alignment horizontal="center" vertical="center"/>
    </xf>
    <xf numFmtId="0" fontId="52" fillId="0" borderId="18" xfId="46" applyNumberFormat="1" applyFont="1" applyFill="1" applyBorder="1" applyAlignment="1">
      <alignment horizontal="center" vertical="center"/>
    </xf>
    <xf numFmtId="4" fontId="53" fillId="0" borderId="15" xfId="46" applyNumberFormat="1" applyFont="1" applyBorder="1" applyAlignment="1">
      <alignment horizontal="center" vertical="center"/>
    </xf>
    <xf numFmtId="0" fontId="53" fillId="0" borderId="15" xfId="46" applyFont="1" applyBorder="1" applyAlignment="1">
      <alignment vertical="center"/>
    </xf>
    <xf numFmtId="4" fontId="53" fillId="0" borderId="15" xfId="46" applyNumberFormat="1" applyFont="1" applyBorder="1" applyAlignment="1">
      <alignment vertical="center"/>
    </xf>
    <xf numFmtId="4" fontId="61" fillId="0" borderId="15" xfId="46" applyNumberFormat="1" applyFont="1" applyBorder="1" applyAlignment="1">
      <alignment horizontal="right" vertical="center"/>
    </xf>
    <xf numFmtId="0" fontId="53" fillId="0" borderId="15" xfId="46" applyNumberFormat="1" applyFont="1" applyBorder="1" applyAlignment="1">
      <alignment horizontal="center" vertical="center"/>
    </xf>
    <xf numFmtId="3" fontId="53" fillId="0" borderId="15" xfId="46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vertical="center"/>
    </xf>
    <xf numFmtId="4" fontId="61" fillId="0" borderId="15" xfId="46" applyNumberFormat="1" applyFont="1" applyBorder="1" applyAlignment="1">
      <alignment horizontal="center" vertical="center"/>
    </xf>
    <xf numFmtId="1" fontId="53" fillId="0" borderId="15" xfId="46" applyNumberFormat="1" applyFont="1" applyBorder="1" applyAlignment="1">
      <alignment horizontal="center" vertical="center"/>
    </xf>
    <xf numFmtId="0" fontId="53" fillId="0" borderId="18" xfId="46" applyFont="1" applyBorder="1" applyAlignment="1">
      <alignment horizontal="center" vertical="center"/>
    </xf>
    <xf numFmtId="0" fontId="52" fillId="0" borderId="17" xfId="46" applyNumberFormat="1" applyFont="1" applyFill="1" applyBorder="1" applyAlignment="1">
      <alignment horizontal="center" vertical="center"/>
    </xf>
    <xf numFmtId="4" fontId="52" fillId="0" borderId="14" xfId="48" applyNumberFormat="1" applyFont="1" applyBorder="1" applyAlignment="1">
      <alignment vertical="center"/>
    </xf>
    <xf numFmtId="14" fontId="61" fillId="0" borderId="14" xfId="46" applyNumberFormat="1" applyFont="1" applyBorder="1" applyAlignment="1">
      <alignment horizontal="center" vertical="center"/>
    </xf>
    <xf numFmtId="3" fontId="53" fillId="0" borderId="14" xfId="46" applyNumberFormat="1" applyFont="1" applyBorder="1" applyAlignment="1">
      <alignment horizontal="right" vertical="center"/>
    </xf>
    <xf numFmtId="1" fontId="61" fillId="0" borderId="14" xfId="46" applyNumberFormat="1" applyFont="1" applyBorder="1" applyAlignment="1">
      <alignment horizontal="center" vertical="center"/>
    </xf>
    <xf numFmtId="4" fontId="53" fillId="0" borderId="14" xfId="46" applyNumberFormat="1" applyFont="1" applyBorder="1" applyAlignment="1">
      <alignment horizontal="right" vertical="center"/>
    </xf>
    <xf numFmtId="0" fontId="56" fillId="0" borderId="0" xfId="46" applyFont="1" applyFill="1" applyAlignment="1">
      <alignment vertical="center"/>
    </xf>
    <xf numFmtId="0" fontId="55" fillId="0" borderId="0" xfId="48" applyFont="1" applyFill="1"/>
    <xf numFmtId="0" fontId="54" fillId="0" borderId="0" xfId="48" applyFont="1" applyFill="1" applyAlignment="1">
      <alignment vertical="center"/>
    </xf>
    <xf numFmtId="4" fontId="61" fillId="0" borderId="14" xfId="46" applyNumberFormat="1" applyFont="1" applyBorder="1" applyAlignment="1">
      <alignment vertical="center"/>
    </xf>
    <xf numFmtId="4" fontId="53" fillId="0" borderId="14" xfId="46" applyNumberFormat="1" applyFont="1" applyBorder="1" applyAlignment="1">
      <alignment vertical="center" wrapText="1"/>
    </xf>
    <xf numFmtId="4" fontId="53" fillId="0" borderId="14" xfId="46" applyNumberFormat="1" applyFont="1" applyFill="1" applyBorder="1" applyAlignment="1">
      <alignment vertical="center"/>
    </xf>
    <xf numFmtId="2" fontId="52" fillId="0" borderId="14" xfId="48" applyNumberFormat="1" applyFont="1" applyBorder="1" applyAlignment="1">
      <alignment horizontal="center" vertical="center"/>
    </xf>
    <xf numFmtId="4" fontId="52" fillId="0" borderId="14" xfId="0" applyNumberFormat="1" applyFont="1" applyFill="1" applyBorder="1" applyAlignment="1">
      <alignment vertical="center"/>
    </xf>
    <xf numFmtId="0" fontId="52" fillId="0" borderId="14" xfId="48" applyFont="1" applyBorder="1" applyAlignment="1">
      <alignment horizontal="center" vertical="center"/>
    </xf>
    <xf numFmtId="164" fontId="52" fillId="0" borderId="14" xfId="48" applyNumberFormat="1" applyFont="1" applyFill="1" applyBorder="1" applyAlignment="1">
      <alignment horizontal="right" vertical="center"/>
    </xf>
    <xf numFmtId="4" fontId="52" fillId="0" borderId="14" xfId="48" applyNumberFormat="1" applyFont="1" applyFill="1" applyBorder="1" applyAlignment="1">
      <alignment vertical="center"/>
    </xf>
    <xf numFmtId="4" fontId="52" fillId="0" borderId="14" xfId="48" applyNumberFormat="1" applyFont="1" applyBorder="1" applyAlignment="1">
      <alignment horizontal="center" vertical="center"/>
    </xf>
    <xf numFmtId="4" fontId="52" fillId="0" borderId="14" xfId="48" quotePrefix="1" applyNumberFormat="1" applyFont="1" applyBorder="1" applyAlignment="1">
      <alignment horizontal="right" vertical="center"/>
    </xf>
    <xf numFmtId="0" fontId="54" fillId="0" borderId="0" xfId="46" applyFont="1" applyFill="1" applyAlignment="1">
      <alignment vertical="center"/>
    </xf>
    <xf numFmtId="0" fontId="60" fillId="0" borderId="14" xfId="46" applyFont="1" applyBorder="1" applyAlignment="1">
      <alignment horizontal="center" vertical="center"/>
    </xf>
    <xf numFmtId="4" fontId="60" fillId="0" borderId="14" xfId="46" applyNumberFormat="1" applyFont="1" applyBorder="1" applyAlignment="1">
      <alignment vertical="center"/>
    </xf>
    <xf numFmtId="0" fontId="61" fillId="0" borderId="14" xfId="46" applyFont="1" applyFill="1" applyBorder="1" applyAlignment="1">
      <alignment horizontal="center" vertical="center"/>
    </xf>
    <xf numFmtId="0" fontId="50" fillId="0" borderId="0" xfId="48" applyFont="1" applyFill="1" applyAlignment="1">
      <alignment vertical="center"/>
    </xf>
    <xf numFmtId="0" fontId="51" fillId="0" borderId="0" xfId="48" applyFont="1" applyFill="1"/>
    <xf numFmtId="4" fontId="54" fillId="0" borderId="0" xfId="48" applyNumberFormat="1" applyFont="1" applyFill="1" applyAlignment="1">
      <alignment vertical="center"/>
    </xf>
    <xf numFmtId="4" fontId="61" fillId="0" borderId="14" xfId="48" applyNumberFormat="1" applyFont="1" applyBorder="1" applyAlignment="1">
      <alignment horizontal="center" vertical="center"/>
    </xf>
    <xf numFmtId="0" fontId="52" fillId="0" borderId="14" xfId="48" applyFont="1" applyFill="1" applyBorder="1" applyAlignment="1">
      <alignment horizontal="center" vertical="center" wrapText="1"/>
    </xf>
    <xf numFmtId="0" fontId="52" fillId="0" borderId="14" xfId="48" applyFont="1" applyFill="1" applyBorder="1" applyAlignment="1">
      <alignment horizontal="center" vertical="center"/>
    </xf>
    <xf numFmtId="4" fontId="61" fillId="0" borderId="14" xfId="48" applyNumberFormat="1" applyFont="1" applyFill="1" applyBorder="1" applyAlignment="1">
      <alignment horizontal="center" vertical="center"/>
    </xf>
    <xf numFmtId="4" fontId="52" fillId="0" borderId="14" xfId="48" applyNumberFormat="1" applyFont="1" applyFill="1" applyBorder="1" applyAlignment="1">
      <alignment horizontal="center" vertical="center"/>
    </xf>
    <xf numFmtId="4" fontId="52" fillId="0" borderId="14" xfId="48" quotePrefix="1" applyNumberFormat="1" applyFont="1" applyFill="1" applyBorder="1" applyAlignment="1">
      <alignment horizontal="right" vertical="center"/>
    </xf>
    <xf numFmtId="4" fontId="59" fillId="0" borderId="14" xfId="48" applyNumberFormat="1" applyFont="1" applyBorder="1" applyAlignment="1">
      <alignment vertical="center"/>
    </xf>
    <xf numFmtId="4" fontId="61" fillId="0" borderId="14" xfId="48" applyNumberFormat="1" applyFont="1" applyBorder="1" applyAlignment="1">
      <alignment vertical="center"/>
    </xf>
    <xf numFmtId="14" fontId="62" fillId="0" borderId="0" xfId="48" applyNumberFormat="1" applyFont="1" applyFill="1"/>
    <xf numFmtId="4" fontId="60" fillId="0" borderId="14" xfId="48" applyNumberFormat="1" applyFont="1" applyFill="1" applyBorder="1" applyAlignment="1">
      <alignment vertical="center"/>
    </xf>
    <xf numFmtId="4" fontId="59" fillId="0" borderId="14" xfId="48" applyNumberFormat="1" applyFont="1" applyFill="1" applyBorder="1" applyAlignment="1">
      <alignment vertical="center"/>
    </xf>
    <xf numFmtId="0" fontId="58" fillId="0" borderId="14" xfId="46" applyFont="1" applyBorder="1" applyAlignment="1">
      <alignment horizontal="center" vertical="center"/>
    </xf>
    <xf numFmtId="0" fontId="58" fillId="0" borderId="0" xfId="46" applyFont="1" applyAlignment="1">
      <alignment horizontal="center" vertical="center"/>
    </xf>
    <xf numFmtId="0" fontId="31" fillId="0" borderId="0" xfId="48" applyFont="1" applyFill="1" applyAlignment="1">
      <alignment vertical="center"/>
    </xf>
    <xf numFmtId="0" fontId="30" fillId="0" borderId="0" xfId="48" applyFont="1" applyFill="1" applyAlignment="1"/>
    <xf numFmtId="1" fontId="29" fillId="26" borderId="14" xfId="48" applyNumberFormat="1" applyFont="1" applyFill="1" applyBorder="1" applyAlignment="1">
      <alignment horizontal="center" vertical="center"/>
    </xf>
    <xf numFmtId="0" fontId="29" fillId="26" borderId="14" xfId="48" applyFont="1" applyFill="1" applyBorder="1" applyAlignment="1">
      <alignment horizontal="center" vertical="center"/>
    </xf>
    <xf numFmtId="0" fontId="29" fillId="24" borderId="14" xfId="48" applyFont="1" applyFill="1" applyBorder="1" applyAlignment="1">
      <alignment horizontal="center" vertical="center"/>
    </xf>
    <xf numFmtId="3" fontId="43" fillId="24" borderId="14" xfId="48" applyNumberFormat="1" applyFont="1" applyFill="1" applyBorder="1" applyAlignment="1">
      <alignment horizontal="center" vertical="center"/>
    </xf>
    <xf numFmtId="0" fontId="29" fillId="26" borderId="14" xfId="48" applyFont="1" applyFill="1" applyBorder="1" applyAlignment="1">
      <alignment horizontal="center" vertical="center" wrapText="1"/>
    </xf>
    <xf numFmtId="0" fontId="30" fillId="0" borderId="0" xfId="48" applyFont="1" applyFill="1"/>
    <xf numFmtId="0" fontId="35" fillId="24" borderId="14" xfId="48" applyFont="1" applyFill="1" applyBorder="1" applyAlignment="1">
      <alignment horizontal="center" vertical="center" wrapText="1"/>
    </xf>
    <xf numFmtId="0" fontId="35" fillId="26" borderId="14" xfId="48" applyFont="1" applyFill="1" applyBorder="1" applyAlignment="1">
      <alignment horizontal="center" vertical="center" wrapText="1"/>
    </xf>
    <xf numFmtId="4" fontId="34" fillId="24" borderId="14" xfId="48" applyNumberFormat="1" applyFont="1" applyFill="1" applyBorder="1" applyAlignment="1">
      <alignment horizontal="center" vertical="center" wrapText="1"/>
    </xf>
    <xf numFmtId="0" fontId="31" fillId="26" borderId="14" xfId="48" applyFont="1" applyFill="1" applyBorder="1" applyAlignment="1">
      <alignment horizontal="center" vertical="center"/>
    </xf>
    <xf numFmtId="0" fontId="29" fillId="26" borderId="14" xfId="48" applyFont="1" applyFill="1" applyBorder="1" applyAlignment="1">
      <alignment vertical="center" wrapText="1"/>
    </xf>
    <xf numFmtId="4" fontId="29" fillId="24" borderId="14" xfId="48" applyNumberFormat="1" applyFont="1" applyFill="1" applyBorder="1" applyAlignment="1">
      <alignment horizontal="center" vertical="center" wrapText="1"/>
    </xf>
    <xf numFmtId="4" fontId="43" fillId="24" borderId="14" xfId="48" applyNumberFormat="1" applyFont="1" applyFill="1" applyBorder="1" applyAlignment="1">
      <alignment horizontal="center" vertical="center" wrapText="1"/>
    </xf>
    <xf numFmtId="4" fontId="29" fillId="0" borderId="0" xfId="46" applyNumberFormat="1" applyFont="1" applyFill="1" applyBorder="1" applyAlignment="1">
      <alignment horizontal="center" vertical="center"/>
    </xf>
    <xf numFmtId="4" fontId="43" fillId="0" borderId="0" xfId="46" applyNumberFormat="1" applyFont="1" applyFill="1" applyAlignment="1">
      <alignment horizontal="center" vertical="center"/>
    </xf>
    <xf numFmtId="4" fontId="29" fillId="0" borderId="0" xfId="46" applyNumberFormat="1" applyFont="1" applyFill="1" applyAlignment="1">
      <alignment horizontal="center"/>
    </xf>
    <xf numFmtId="4" fontId="29" fillId="0" borderId="0" xfId="46" applyNumberFormat="1" applyFont="1" applyFill="1" applyBorder="1" applyAlignment="1">
      <alignment horizontal="center"/>
    </xf>
    <xf numFmtId="4" fontId="31" fillId="0" borderId="0" xfId="46" applyNumberFormat="1" applyFont="1" applyFill="1" applyBorder="1" applyAlignment="1">
      <alignment horizontal="center"/>
    </xf>
    <xf numFmtId="0" fontId="65" fillId="0" borderId="19" xfId="48" applyFont="1" applyFill="1" applyBorder="1" applyAlignment="1">
      <alignment horizontal="center" vertical="center" textRotation="180"/>
    </xf>
    <xf numFmtId="0" fontId="65" fillId="0" borderId="0" xfId="48" applyFont="1" applyFill="1" applyAlignment="1">
      <alignment vertical="center" textRotation="180"/>
    </xf>
    <xf numFmtId="0" fontId="65" fillId="0" borderId="19" xfId="48" applyFont="1" applyFill="1" applyBorder="1" applyAlignment="1">
      <alignment vertical="center" textRotation="180"/>
    </xf>
    <xf numFmtId="0" fontId="65" fillId="0" borderId="19" xfId="48" applyFont="1" applyFill="1" applyBorder="1" applyAlignment="1">
      <alignment horizontal="center" vertical="center" textRotation="180"/>
    </xf>
    <xf numFmtId="4" fontId="28" fillId="0" borderId="0" xfId="46" applyNumberFormat="1" applyFont="1" applyBorder="1" applyAlignment="1">
      <alignment horizontal="center" vertical="center"/>
    </xf>
    <xf numFmtId="0" fontId="28" fillId="0" borderId="0" xfId="46" applyFont="1" applyBorder="1" applyAlignment="1">
      <alignment horizontal="center" vertical="center"/>
    </xf>
    <xf numFmtId="0" fontId="53" fillId="0" borderId="14" xfId="46" applyFont="1" applyBorder="1" applyAlignment="1">
      <alignment horizontal="center" vertical="center"/>
    </xf>
    <xf numFmtId="0" fontId="53" fillId="0" borderId="14" xfId="46" applyNumberFormat="1" applyFont="1" applyBorder="1" applyAlignment="1">
      <alignment horizontal="center" vertical="center"/>
    </xf>
    <xf numFmtId="0" fontId="52" fillId="0" borderId="14" xfId="46" applyNumberFormat="1" applyFont="1" applyFill="1" applyBorder="1" applyAlignment="1">
      <alignment horizontal="center" vertical="center"/>
    </xf>
    <xf numFmtId="4" fontId="53" fillId="0" borderId="14" xfId="46" applyNumberFormat="1" applyFont="1" applyBorder="1" applyAlignment="1">
      <alignment vertical="center"/>
    </xf>
    <xf numFmtId="4" fontId="61" fillId="0" borderId="14" xfId="46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1" fontId="53" fillId="0" borderId="14" xfId="46" applyNumberFormat="1" applyFont="1" applyBorder="1" applyAlignment="1">
      <alignment horizontal="center" vertical="center"/>
    </xf>
    <xf numFmtId="2" fontId="53" fillId="0" borderId="14" xfId="46" applyNumberFormat="1" applyFont="1" applyBorder="1" applyAlignment="1">
      <alignment horizontal="center" vertical="center"/>
    </xf>
    <xf numFmtId="4" fontId="53" fillId="0" borderId="14" xfId="46" applyNumberFormat="1" applyFont="1" applyBorder="1" applyAlignment="1">
      <alignment horizontal="right" vertical="center"/>
    </xf>
    <xf numFmtId="4" fontId="53" fillId="0" borderId="14" xfId="46" applyNumberFormat="1" applyFont="1" applyBorder="1" applyAlignment="1">
      <alignment horizontal="center" vertical="center"/>
    </xf>
    <xf numFmtId="14" fontId="61" fillId="0" borderId="14" xfId="46" applyNumberFormat="1" applyFont="1" applyBorder="1" applyAlignment="1">
      <alignment horizontal="center" vertical="center"/>
    </xf>
    <xf numFmtId="0" fontId="53" fillId="0" borderId="14" xfId="46" applyFont="1" applyBorder="1" applyAlignment="1">
      <alignment horizontal="center" vertical="center" wrapText="1"/>
    </xf>
    <xf numFmtId="0" fontId="61" fillId="0" borderId="14" xfId="46" applyFont="1" applyBorder="1" applyAlignment="1">
      <alignment horizontal="center" vertical="center" wrapText="1"/>
    </xf>
    <xf numFmtId="0" fontId="64" fillId="25" borderId="11" xfId="46" applyFont="1" applyFill="1" applyBorder="1" applyAlignment="1">
      <alignment horizontal="center" vertical="center"/>
    </xf>
    <xf numFmtId="0" fontId="29" fillId="26" borderId="14" xfId="48" applyFont="1" applyFill="1" applyBorder="1" applyAlignment="1">
      <alignment horizontal="center" vertical="center" wrapText="1"/>
    </xf>
    <xf numFmtId="4" fontId="29" fillId="26" borderId="14" xfId="48" applyNumberFormat="1" applyFont="1" applyFill="1" applyBorder="1" applyAlignment="1">
      <alignment horizontal="center" vertical="center" wrapText="1"/>
    </xf>
    <xf numFmtId="0" fontId="29" fillId="26" borderId="14" xfId="48" quotePrefix="1" applyFont="1" applyFill="1" applyBorder="1" applyAlignment="1">
      <alignment horizontal="center" vertical="center" wrapText="1"/>
    </xf>
    <xf numFmtId="0" fontId="29" fillId="26" borderId="14" xfId="48" applyFont="1" applyFill="1" applyBorder="1" applyAlignment="1">
      <alignment horizontal="center" vertical="center"/>
    </xf>
    <xf numFmtId="0" fontId="52" fillId="0" borderId="15" xfId="48" applyFont="1" applyBorder="1" applyAlignment="1">
      <alignment horizontal="center" vertical="center"/>
    </xf>
    <xf numFmtId="0" fontId="52" fillId="0" borderId="10" xfId="48" applyFont="1" applyBorder="1" applyAlignment="1">
      <alignment horizontal="center" vertical="center"/>
    </xf>
    <xf numFmtId="0" fontId="65" fillId="0" borderId="0" xfId="48" applyFont="1" applyFill="1" applyAlignment="1">
      <alignment horizontal="center" vertical="center" textRotation="180"/>
    </xf>
    <xf numFmtId="2" fontId="52" fillId="0" borderId="15" xfId="48" applyNumberFormat="1" applyFont="1" applyBorder="1" applyAlignment="1">
      <alignment horizontal="center" vertical="center"/>
    </xf>
    <xf numFmtId="2" fontId="52" fillId="0" borderId="10" xfId="48" applyNumberFormat="1" applyFont="1" applyBorder="1" applyAlignment="1">
      <alignment horizontal="center" vertical="center"/>
    </xf>
    <xf numFmtId="0" fontId="52" fillId="0" borderId="15" xfId="48" applyFont="1" applyBorder="1" applyAlignment="1">
      <alignment horizontal="center" vertical="center" wrapText="1"/>
    </xf>
    <xf numFmtId="0" fontId="52" fillId="0" borderId="10" xfId="48" applyFont="1" applyBorder="1" applyAlignment="1">
      <alignment horizontal="center" vertical="center" wrapText="1"/>
    </xf>
    <xf numFmtId="0" fontId="29" fillId="27" borderId="0" xfId="46" applyFont="1" applyFill="1" applyAlignment="1">
      <alignment horizontal="center" vertical="center"/>
    </xf>
    <xf numFmtId="0" fontId="61" fillId="0" borderId="14" xfId="46" applyFont="1" applyBorder="1" applyAlignment="1">
      <alignment horizontal="center" vertical="center"/>
    </xf>
    <xf numFmtId="4" fontId="52" fillId="0" borderId="15" xfId="48" quotePrefix="1" applyNumberFormat="1" applyFont="1" applyBorder="1" applyAlignment="1">
      <alignment horizontal="center" vertical="center"/>
    </xf>
    <xf numFmtId="4" fontId="52" fillId="0" borderId="10" xfId="48" quotePrefix="1" applyNumberFormat="1" applyFont="1" applyBorder="1" applyAlignment="1">
      <alignment horizontal="center" vertical="center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 2" xfId="38"/>
    <cellStyle name="Normalno" xfId="0" builtinId="0"/>
    <cellStyle name="Note" xfId="39"/>
    <cellStyle name="Obično 2" xfId="44"/>
    <cellStyle name="Obično 3" xfId="45"/>
    <cellStyle name="Obično_Aktivna jamstva 1998-30.06.2013" xfId="47"/>
    <cellStyle name="Obično_Aktivna jamstva 1998-31.12.2013 2" xfId="48"/>
    <cellStyle name="Obično_Izdana fin.jamstva 2003. 2" xfId="46"/>
    <cellStyle name="Output" xfId="40"/>
    <cellStyle name="Title" xfId="41"/>
    <cellStyle name="Total" xfId="42"/>
    <cellStyle name="Warning Text" xfId="43"/>
  </cellStyles>
  <dxfs count="0"/>
  <tableStyles count="0" defaultTableStyle="TableStyleMedium2" defaultPivotStyle="PivotStyleLight16"/>
  <colors>
    <mruColors>
      <color rgb="FF3399FF"/>
      <color rgb="FFCCFF99"/>
      <color rgb="FF3333FF"/>
      <color rgb="FFCC00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C200"/>
  <sheetViews>
    <sheetView tabSelected="1" view="pageBreakPreview" zoomScale="50" zoomScaleNormal="60" zoomScaleSheetLayoutView="50" workbookViewId="0">
      <pane ySplit="4" topLeftCell="A170" activePane="bottomLeft" state="frozen"/>
      <selection pane="bottomLeft" activeCell="A174" sqref="A174"/>
    </sheetView>
  </sheetViews>
  <sheetFormatPr defaultColWidth="9.140625" defaultRowHeight="15.75" x14ac:dyDescent="0.2"/>
  <cols>
    <col min="1" max="1" width="11.85546875" style="11" customWidth="1"/>
    <col min="2" max="2" width="5.85546875" style="36" customWidth="1"/>
    <col min="3" max="3" width="15" style="41" customWidth="1"/>
    <col min="4" max="4" width="33" style="39" customWidth="1"/>
    <col min="5" max="5" width="16.42578125" style="40" customWidth="1"/>
    <col min="6" max="6" width="16" style="39" customWidth="1"/>
    <col min="7" max="7" width="45.42578125" style="38" customWidth="1"/>
    <col min="8" max="8" width="42.5703125" style="37" customWidth="1"/>
    <col min="9" max="9" width="9.42578125" style="36" customWidth="1"/>
    <col min="10" max="10" width="19.140625" style="35" customWidth="1"/>
    <col min="11" max="11" width="22.140625" style="35" customWidth="1"/>
    <col min="12" max="12" width="13.140625" style="34" customWidth="1"/>
    <col min="13" max="13" width="20.85546875" style="33" customWidth="1"/>
    <col min="14" max="14" width="25" style="32" bestFit="1" customWidth="1"/>
    <col min="15" max="15" width="23.42578125" style="29" bestFit="1" customWidth="1"/>
    <col min="16" max="16" width="20.28515625" style="32" customWidth="1"/>
    <col min="17" max="17" width="22.42578125" style="31" customWidth="1"/>
    <col min="18" max="19" width="20.7109375" style="31" customWidth="1"/>
    <col min="20" max="20" width="23.42578125" style="30" customWidth="1"/>
    <col min="21" max="21" width="7.85546875" style="30" bestFit="1" customWidth="1"/>
    <col min="22" max="22" width="12.5703125" style="29" bestFit="1" customWidth="1"/>
    <col min="23" max="23" width="17.5703125" style="11" bestFit="1" customWidth="1"/>
    <col min="24" max="28" width="9.140625" style="11"/>
    <col min="29" max="29" width="10.85546875" style="11" bestFit="1" customWidth="1"/>
    <col min="30" max="16384" width="9.140625" style="11"/>
  </cols>
  <sheetData>
    <row r="1" spans="2:29" s="45" customFormat="1" ht="33" customHeight="1" x14ac:dyDescent="0.2">
      <c r="B1" s="204" t="s">
        <v>838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AC1" s="11"/>
    </row>
    <row r="2" spans="2:29" s="165" customFormat="1" ht="73.5" customHeight="1" x14ac:dyDescent="0.25">
      <c r="B2" s="177" t="s">
        <v>0</v>
      </c>
      <c r="C2" s="207" t="s">
        <v>1</v>
      </c>
      <c r="D2" s="207"/>
      <c r="E2" s="205" t="s">
        <v>2</v>
      </c>
      <c r="F2" s="205" t="s">
        <v>3</v>
      </c>
      <c r="G2" s="205" t="s">
        <v>4</v>
      </c>
      <c r="H2" s="208" t="s">
        <v>5</v>
      </c>
      <c r="I2" s="205" t="s">
        <v>6</v>
      </c>
      <c r="J2" s="205" t="s">
        <v>7</v>
      </c>
      <c r="K2" s="206" t="s">
        <v>8</v>
      </c>
      <c r="L2" s="206" t="s">
        <v>390</v>
      </c>
      <c r="M2" s="179" t="s">
        <v>517</v>
      </c>
      <c r="N2" s="178" t="s">
        <v>518</v>
      </c>
      <c r="O2" s="178" t="s">
        <v>518</v>
      </c>
      <c r="P2" s="178" t="s">
        <v>694</v>
      </c>
      <c r="Q2" s="171" t="s">
        <v>520</v>
      </c>
      <c r="R2" s="171" t="s">
        <v>520</v>
      </c>
      <c r="S2" s="178" t="s">
        <v>522</v>
      </c>
      <c r="T2" s="205" t="s">
        <v>9</v>
      </c>
      <c r="U2" s="205" t="s">
        <v>521</v>
      </c>
      <c r="V2" s="205" t="s">
        <v>519</v>
      </c>
      <c r="AC2" s="172"/>
    </row>
    <row r="3" spans="2:29" s="165" customFormat="1" ht="22.5" customHeight="1" x14ac:dyDescent="0.25">
      <c r="B3" s="177"/>
      <c r="C3" s="176" t="s">
        <v>10</v>
      </c>
      <c r="D3" s="176" t="s">
        <v>11</v>
      </c>
      <c r="E3" s="205"/>
      <c r="F3" s="205"/>
      <c r="G3" s="205"/>
      <c r="H3" s="208"/>
      <c r="I3" s="205"/>
      <c r="J3" s="205"/>
      <c r="K3" s="206"/>
      <c r="L3" s="206"/>
      <c r="M3" s="175" t="s">
        <v>554</v>
      </c>
      <c r="N3" s="173" t="s">
        <v>554</v>
      </c>
      <c r="O3" s="173" t="s">
        <v>12</v>
      </c>
      <c r="P3" s="173" t="s">
        <v>554</v>
      </c>
      <c r="Q3" s="174" t="s">
        <v>554</v>
      </c>
      <c r="R3" s="174" t="s">
        <v>12</v>
      </c>
      <c r="S3" s="173" t="s">
        <v>12</v>
      </c>
      <c r="T3" s="205"/>
      <c r="U3" s="205"/>
      <c r="V3" s="205"/>
      <c r="AC3" s="172"/>
    </row>
    <row r="4" spans="2:29" s="165" customFormat="1" ht="21.75" customHeight="1" x14ac:dyDescent="0.25">
      <c r="B4" s="168">
        <v>1</v>
      </c>
      <c r="C4" s="168">
        <v>2</v>
      </c>
      <c r="D4" s="168">
        <v>3</v>
      </c>
      <c r="E4" s="168">
        <v>4</v>
      </c>
      <c r="F4" s="168">
        <v>5</v>
      </c>
      <c r="G4" s="171">
        <v>6</v>
      </c>
      <c r="H4" s="168">
        <v>7</v>
      </c>
      <c r="I4" s="168">
        <v>8</v>
      </c>
      <c r="J4" s="168">
        <v>9</v>
      </c>
      <c r="K4" s="167">
        <v>10</v>
      </c>
      <c r="L4" s="168">
        <v>11</v>
      </c>
      <c r="M4" s="170">
        <v>12</v>
      </c>
      <c r="N4" s="169">
        <v>13</v>
      </c>
      <c r="O4" s="169">
        <v>14</v>
      </c>
      <c r="P4" s="169">
        <v>15</v>
      </c>
      <c r="Q4" s="167">
        <v>16</v>
      </c>
      <c r="R4" s="168">
        <v>17</v>
      </c>
      <c r="S4" s="169">
        <v>18</v>
      </c>
      <c r="T4" s="167">
        <v>19</v>
      </c>
      <c r="U4" s="168">
        <v>20</v>
      </c>
      <c r="V4" s="167">
        <v>21</v>
      </c>
      <c r="AC4" s="166"/>
    </row>
    <row r="5" spans="2:29" s="134" customFormat="1" ht="49.5" customHeight="1" x14ac:dyDescent="0.2">
      <c r="B5" s="138" t="s">
        <v>13</v>
      </c>
      <c r="C5" s="140" t="s">
        <v>22</v>
      </c>
      <c r="D5" s="99" t="s">
        <v>23</v>
      </c>
      <c r="E5" s="140" t="s">
        <v>24</v>
      </c>
      <c r="F5" s="140" t="s">
        <v>25</v>
      </c>
      <c r="G5" s="99" t="s">
        <v>26</v>
      </c>
      <c r="H5" s="99" t="s">
        <v>27</v>
      </c>
      <c r="I5" s="140" t="s">
        <v>15</v>
      </c>
      <c r="J5" s="144">
        <v>60000000</v>
      </c>
      <c r="K5" s="144">
        <v>445288320</v>
      </c>
      <c r="L5" s="143" t="s">
        <v>15</v>
      </c>
      <c r="M5" s="164"/>
      <c r="N5" s="127">
        <v>1941154.06</v>
      </c>
      <c r="O5" s="127">
        <f>N5*$E$181</f>
        <v>14585148.320610881</v>
      </c>
      <c r="P5" s="127"/>
      <c r="Q5" s="127">
        <v>35555169.799999997</v>
      </c>
      <c r="R5" s="142">
        <f>Q5*$E$181</f>
        <v>267149030.45743036</v>
      </c>
      <c r="S5" s="141"/>
      <c r="T5" s="140" t="s">
        <v>28</v>
      </c>
      <c r="U5" s="140" t="s">
        <v>16</v>
      </c>
      <c r="V5" s="140" t="s">
        <v>29</v>
      </c>
      <c r="AC5" s="160">
        <v>40543</v>
      </c>
    </row>
    <row r="6" spans="2:29" s="134" customFormat="1" ht="49.5" customHeight="1" x14ac:dyDescent="0.2">
      <c r="B6" s="138" t="s">
        <v>20</v>
      </c>
      <c r="C6" s="140" t="s">
        <v>31</v>
      </c>
      <c r="D6" s="99" t="s">
        <v>32</v>
      </c>
      <c r="E6" s="140" t="s">
        <v>33</v>
      </c>
      <c r="F6" s="140" t="s">
        <v>34</v>
      </c>
      <c r="G6" s="99" t="s">
        <v>35</v>
      </c>
      <c r="H6" s="99" t="s">
        <v>36</v>
      </c>
      <c r="I6" s="140" t="s">
        <v>37</v>
      </c>
      <c r="J6" s="144">
        <v>34540000</v>
      </c>
      <c r="K6" s="144">
        <v>288617725.22000003</v>
      </c>
      <c r="L6" s="143" t="s">
        <v>37</v>
      </c>
      <c r="M6" s="163"/>
      <c r="N6" s="127">
        <v>0</v>
      </c>
      <c r="O6" s="127">
        <f>N6*E180</f>
        <v>0</v>
      </c>
      <c r="P6" s="127"/>
      <c r="Q6" s="127">
        <v>16307485.449999999</v>
      </c>
      <c r="R6" s="127">
        <f>Q6*$E$180</f>
        <v>102243579.67288484</v>
      </c>
      <c r="S6" s="141"/>
      <c r="T6" s="140" t="s">
        <v>38</v>
      </c>
      <c r="U6" s="140" t="s">
        <v>16</v>
      </c>
      <c r="V6" s="140" t="s">
        <v>29</v>
      </c>
      <c r="AC6" s="160">
        <v>40633</v>
      </c>
    </row>
    <row r="7" spans="2:29" s="134" customFormat="1" ht="49.5" customHeight="1" x14ac:dyDescent="0.2">
      <c r="B7" s="138" t="s">
        <v>21</v>
      </c>
      <c r="C7" s="140" t="s">
        <v>40</v>
      </c>
      <c r="D7" s="99" t="s">
        <v>555</v>
      </c>
      <c r="E7" s="140" t="s">
        <v>41</v>
      </c>
      <c r="F7" s="140" t="s">
        <v>42</v>
      </c>
      <c r="G7" s="99" t="s">
        <v>43</v>
      </c>
      <c r="H7" s="99" t="s">
        <v>44</v>
      </c>
      <c r="I7" s="140" t="s">
        <v>15</v>
      </c>
      <c r="J7" s="144">
        <v>60000000</v>
      </c>
      <c r="K7" s="144">
        <v>445839000</v>
      </c>
      <c r="L7" s="143" t="s">
        <v>15</v>
      </c>
      <c r="M7" s="127"/>
      <c r="N7" s="127">
        <v>2000000</v>
      </c>
      <c r="O7" s="127">
        <f t="shared" ref="O7:O12" si="0">N7*$E$181</f>
        <v>15027296</v>
      </c>
      <c r="P7" s="127"/>
      <c r="Q7" s="127">
        <v>8000000</v>
      </c>
      <c r="R7" s="142">
        <f t="shared" ref="R7:R12" si="1">Q7*$E$181</f>
        <v>60109184</v>
      </c>
      <c r="S7" s="141"/>
      <c r="T7" s="140" t="s">
        <v>45</v>
      </c>
      <c r="U7" s="140" t="s">
        <v>16</v>
      </c>
      <c r="V7" s="140" t="s">
        <v>29</v>
      </c>
      <c r="AC7" s="160">
        <v>40724</v>
      </c>
    </row>
    <row r="8" spans="2:29" s="134" customFormat="1" ht="49.5" customHeight="1" x14ac:dyDescent="0.2">
      <c r="B8" s="138" t="s">
        <v>30</v>
      </c>
      <c r="C8" s="140" t="s">
        <v>47</v>
      </c>
      <c r="D8" s="99" t="s">
        <v>48</v>
      </c>
      <c r="E8" s="140" t="s">
        <v>49</v>
      </c>
      <c r="F8" s="140" t="s">
        <v>50</v>
      </c>
      <c r="G8" s="99" t="s">
        <v>51</v>
      </c>
      <c r="H8" s="99" t="s">
        <v>52</v>
      </c>
      <c r="I8" s="140" t="s">
        <v>15</v>
      </c>
      <c r="J8" s="144">
        <v>8000000</v>
      </c>
      <c r="K8" s="144">
        <v>57605400</v>
      </c>
      <c r="L8" s="143" t="s">
        <v>15</v>
      </c>
      <c r="M8" s="127"/>
      <c r="N8" s="127">
        <v>0</v>
      </c>
      <c r="O8" s="127">
        <f t="shared" si="0"/>
        <v>0</v>
      </c>
      <c r="P8" s="127"/>
      <c r="Q8" s="127">
        <v>125000</v>
      </c>
      <c r="R8" s="142">
        <f t="shared" si="1"/>
        <v>939206</v>
      </c>
      <c r="S8" s="141"/>
      <c r="T8" s="140" t="s">
        <v>53</v>
      </c>
      <c r="U8" s="140" t="s">
        <v>16</v>
      </c>
      <c r="V8" s="140" t="s">
        <v>29</v>
      </c>
      <c r="AC8" s="160">
        <v>40816</v>
      </c>
    </row>
    <row r="9" spans="2:29" s="134" customFormat="1" ht="49.5" customHeight="1" x14ac:dyDescent="0.2">
      <c r="B9" s="138" t="s">
        <v>39</v>
      </c>
      <c r="C9" s="140" t="s">
        <v>55</v>
      </c>
      <c r="D9" s="140" t="s">
        <v>56</v>
      </c>
      <c r="E9" s="140" t="s">
        <v>57</v>
      </c>
      <c r="F9" s="140" t="s">
        <v>58</v>
      </c>
      <c r="G9" s="99" t="s">
        <v>59</v>
      </c>
      <c r="H9" s="99" t="s">
        <v>60</v>
      </c>
      <c r="I9" s="140" t="s">
        <v>15</v>
      </c>
      <c r="J9" s="144">
        <v>4440000</v>
      </c>
      <c r="K9" s="144">
        <v>32599074.960000001</v>
      </c>
      <c r="L9" s="143" t="s">
        <v>15</v>
      </c>
      <c r="M9" s="127"/>
      <c r="N9" s="127">
        <v>1431985.84</v>
      </c>
      <c r="O9" s="127">
        <f t="shared" si="0"/>
        <v>10759437.54274432</v>
      </c>
      <c r="P9" s="127"/>
      <c r="Q9" s="127">
        <v>12152.64</v>
      </c>
      <c r="R9" s="142">
        <f t="shared" si="1"/>
        <v>91310.65923071999</v>
      </c>
      <c r="S9" s="141"/>
      <c r="T9" s="140" t="s">
        <v>61</v>
      </c>
      <c r="U9" s="140" t="s">
        <v>16</v>
      </c>
      <c r="V9" s="140" t="s">
        <v>17</v>
      </c>
      <c r="AC9" s="160">
        <v>40908</v>
      </c>
    </row>
    <row r="10" spans="2:29" s="134" customFormat="1" ht="49.5" customHeight="1" x14ac:dyDescent="0.2">
      <c r="B10" s="138" t="s">
        <v>46</v>
      </c>
      <c r="C10" s="140" t="s">
        <v>62</v>
      </c>
      <c r="D10" s="140" t="s">
        <v>63</v>
      </c>
      <c r="E10" s="140" t="s">
        <v>64</v>
      </c>
      <c r="F10" s="140" t="s">
        <v>65</v>
      </c>
      <c r="G10" s="99" t="s">
        <v>59</v>
      </c>
      <c r="H10" s="99" t="s">
        <v>66</v>
      </c>
      <c r="I10" s="140" t="s">
        <v>15</v>
      </c>
      <c r="J10" s="144">
        <v>2710000</v>
      </c>
      <c r="K10" s="144">
        <v>19897183.140000001</v>
      </c>
      <c r="L10" s="143" t="s">
        <v>15</v>
      </c>
      <c r="M10" s="127"/>
      <c r="N10" s="127">
        <v>33875</v>
      </c>
      <c r="O10" s="127">
        <f t="shared" si="0"/>
        <v>254524.826</v>
      </c>
      <c r="P10" s="127"/>
      <c r="Q10" s="127">
        <v>643625</v>
      </c>
      <c r="R10" s="142">
        <f t="shared" si="1"/>
        <v>4835971.6940000001</v>
      </c>
      <c r="S10" s="141"/>
      <c r="T10" s="140" t="s">
        <v>61</v>
      </c>
      <c r="U10" s="140" t="s">
        <v>16</v>
      </c>
      <c r="V10" s="140" t="s">
        <v>17</v>
      </c>
      <c r="AC10" s="160">
        <v>40999</v>
      </c>
    </row>
    <row r="11" spans="2:29" s="134" customFormat="1" ht="49.5" customHeight="1" x14ac:dyDescent="0.2">
      <c r="B11" s="138" t="s">
        <v>94</v>
      </c>
      <c r="C11" s="140" t="s">
        <v>68</v>
      </c>
      <c r="D11" s="99" t="s">
        <v>69</v>
      </c>
      <c r="E11" s="140" t="s">
        <v>70</v>
      </c>
      <c r="F11" s="140" t="s">
        <v>71</v>
      </c>
      <c r="G11" s="99" t="s">
        <v>26</v>
      </c>
      <c r="H11" s="99" t="s">
        <v>72</v>
      </c>
      <c r="I11" s="140" t="s">
        <v>15</v>
      </c>
      <c r="J11" s="144">
        <v>20000000</v>
      </c>
      <c r="K11" s="144">
        <v>148623560</v>
      </c>
      <c r="L11" s="143" t="s">
        <v>15</v>
      </c>
      <c r="M11" s="127"/>
      <c r="N11" s="127">
        <v>798611.49</v>
      </c>
      <c r="O11" s="142">
        <f t="shared" si="0"/>
        <v>6000485.6246155202</v>
      </c>
      <c r="P11" s="127"/>
      <c r="Q11" s="127">
        <v>1041666.76</v>
      </c>
      <c r="R11" s="142">
        <f t="shared" si="1"/>
        <v>7826717.3679404799</v>
      </c>
      <c r="S11" s="141"/>
      <c r="T11" s="140" t="s">
        <v>73</v>
      </c>
      <c r="U11" s="140" t="s">
        <v>16</v>
      </c>
      <c r="V11" s="140" t="s">
        <v>29</v>
      </c>
      <c r="AC11" s="160">
        <v>41090</v>
      </c>
    </row>
    <row r="12" spans="2:29" s="134" customFormat="1" ht="49.5" customHeight="1" x14ac:dyDescent="0.2">
      <c r="B12" s="138" t="s">
        <v>160</v>
      </c>
      <c r="C12" s="140" t="s">
        <v>75</v>
      </c>
      <c r="D12" s="99" t="s">
        <v>76</v>
      </c>
      <c r="E12" s="140" t="s">
        <v>77</v>
      </c>
      <c r="F12" s="140" t="s">
        <v>78</v>
      </c>
      <c r="G12" s="99" t="s">
        <v>26</v>
      </c>
      <c r="H12" s="99" t="s">
        <v>44</v>
      </c>
      <c r="I12" s="140" t="s">
        <v>15</v>
      </c>
      <c r="J12" s="144">
        <v>60000000</v>
      </c>
      <c r="K12" s="144">
        <v>441544860</v>
      </c>
      <c r="L12" s="143" t="s">
        <v>15</v>
      </c>
      <c r="M12" s="127"/>
      <c r="N12" s="127">
        <v>200000</v>
      </c>
      <c r="O12" s="127">
        <f t="shared" si="0"/>
        <v>1502729.5999999999</v>
      </c>
      <c r="P12" s="127"/>
      <c r="Q12" s="127">
        <v>24551669.289999999</v>
      </c>
      <c r="R12" s="142">
        <f t="shared" si="1"/>
        <v>184472600.85746992</v>
      </c>
      <c r="S12" s="141"/>
      <c r="T12" s="140" t="s">
        <v>28</v>
      </c>
      <c r="U12" s="140" t="s">
        <v>16</v>
      </c>
      <c r="V12" s="140" t="s">
        <v>29</v>
      </c>
      <c r="AC12" s="160">
        <v>41364</v>
      </c>
    </row>
    <row r="13" spans="2:29" s="134" customFormat="1" ht="49.5" customHeight="1" x14ac:dyDescent="0.2">
      <c r="B13" s="138" t="s">
        <v>167</v>
      </c>
      <c r="C13" s="140" t="s">
        <v>82</v>
      </c>
      <c r="D13" s="99" t="s">
        <v>83</v>
      </c>
      <c r="E13" s="140" t="s">
        <v>84</v>
      </c>
      <c r="F13" s="140" t="s">
        <v>85</v>
      </c>
      <c r="G13" s="99" t="s">
        <v>43</v>
      </c>
      <c r="H13" s="99" t="s">
        <v>74</v>
      </c>
      <c r="I13" s="140" t="s">
        <v>15</v>
      </c>
      <c r="J13" s="144">
        <v>46500000</v>
      </c>
      <c r="K13" s="144">
        <v>348785805</v>
      </c>
      <c r="L13" s="143" t="s">
        <v>15</v>
      </c>
      <c r="M13" s="127"/>
      <c r="N13" s="127">
        <v>1883346</v>
      </c>
      <c r="O13" s="127">
        <f>N13*$E$183</f>
        <v>0</v>
      </c>
      <c r="P13" s="127"/>
      <c r="Q13" s="127">
        <v>0</v>
      </c>
      <c r="R13" s="142">
        <f>Q13*$E$183</f>
        <v>0</v>
      </c>
      <c r="S13" s="141"/>
      <c r="T13" s="140" t="s">
        <v>86</v>
      </c>
      <c r="U13" s="140" t="s">
        <v>16</v>
      </c>
      <c r="V13" s="140" t="s">
        <v>29</v>
      </c>
      <c r="AC13" s="160"/>
    </row>
    <row r="14" spans="2:29" s="134" customFormat="1" ht="49.5" customHeight="1" x14ac:dyDescent="0.2">
      <c r="B14" s="138" t="s">
        <v>168</v>
      </c>
      <c r="C14" s="140" t="s">
        <v>87</v>
      </c>
      <c r="D14" s="99" t="s">
        <v>88</v>
      </c>
      <c r="E14" s="140" t="s">
        <v>89</v>
      </c>
      <c r="F14" s="140" t="s">
        <v>80</v>
      </c>
      <c r="G14" s="99" t="s">
        <v>90</v>
      </c>
      <c r="H14" s="99" t="s">
        <v>36</v>
      </c>
      <c r="I14" s="140" t="s">
        <v>37</v>
      </c>
      <c r="J14" s="144">
        <v>55100000</v>
      </c>
      <c r="K14" s="144">
        <v>354173873.80000001</v>
      </c>
      <c r="L14" s="143" t="s">
        <v>37</v>
      </c>
      <c r="M14" s="143"/>
      <c r="N14" s="127">
        <v>2755000</v>
      </c>
      <c r="O14" s="127">
        <f>N14*E180</f>
        <v>17273114.414999999</v>
      </c>
      <c r="P14" s="127"/>
      <c r="Q14" s="127">
        <v>2755000</v>
      </c>
      <c r="R14" s="142">
        <f>Q14*$E$180</f>
        <v>17273114.414999999</v>
      </c>
      <c r="S14" s="141"/>
      <c r="T14" s="140" t="s">
        <v>53</v>
      </c>
      <c r="U14" s="140" t="s">
        <v>16</v>
      </c>
      <c r="V14" s="140" t="s">
        <v>29</v>
      </c>
      <c r="AC14" s="160">
        <v>41729</v>
      </c>
    </row>
    <row r="15" spans="2:29" s="134" customFormat="1" ht="49.5" customHeight="1" x14ac:dyDescent="0.2">
      <c r="B15" s="138" t="s">
        <v>174</v>
      </c>
      <c r="C15" s="140" t="s">
        <v>87</v>
      </c>
      <c r="D15" s="99" t="s">
        <v>91</v>
      </c>
      <c r="E15" s="140" t="s">
        <v>89</v>
      </c>
      <c r="F15" s="140" t="s">
        <v>80</v>
      </c>
      <c r="G15" s="99" t="s">
        <v>90</v>
      </c>
      <c r="H15" s="99" t="s">
        <v>92</v>
      </c>
      <c r="I15" s="140" t="s">
        <v>15</v>
      </c>
      <c r="J15" s="144">
        <v>76200000</v>
      </c>
      <c r="K15" s="144">
        <v>579581848.20000005</v>
      </c>
      <c r="L15" s="143" t="s">
        <v>15</v>
      </c>
      <c r="M15" s="127"/>
      <c r="N15" s="127">
        <v>3810000</v>
      </c>
      <c r="O15" s="127">
        <f>N15*$E$181</f>
        <v>28626998.879999999</v>
      </c>
      <c r="P15" s="127"/>
      <c r="Q15" s="127">
        <v>3810000</v>
      </c>
      <c r="R15" s="142">
        <f>Q15*$E$181</f>
        <v>28626998.879999999</v>
      </c>
      <c r="S15" s="141"/>
      <c r="T15" s="140" t="s">
        <v>53</v>
      </c>
      <c r="U15" s="140" t="s">
        <v>16</v>
      </c>
      <c r="V15" s="140" t="s">
        <v>29</v>
      </c>
      <c r="AC15" s="160">
        <v>41820</v>
      </c>
    </row>
    <row r="16" spans="2:29" s="134" customFormat="1" ht="49.5" customHeight="1" x14ac:dyDescent="0.2">
      <c r="B16" s="138" t="s">
        <v>278</v>
      </c>
      <c r="C16" s="140" t="s">
        <v>87</v>
      </c>
      <c r="D16" s="99" t="s">
        <v>93</v>
      </c>
      <c r="E16" s="140" t="s">
        <v>89</v>
      </c>
      <c r="F16" s="140" t="s">
        <v>80</v>
      </c>
      <c r="G16" s="99" t="s">
        <v>90</v>
      </c>
      <c r="H16" s="99" t="s">
        <v>74</v>
      </c>
      <c r="I16" s="140" t="s">
        <v>15</v>
      </c>
      <c r="J16" s="144">
        <v>15700000</v>
      </c>
      <c r="K16" s="144">
        <v>119415157.7</v>
      </c>
      <c r="L16" s="143" t="s">
        <v>15</v>
      </c>
      <c r="M16" s="127"/>
      <c r="N16" s="127">
        <v>395591</v>
      </c>
      <c r="O16" s="127">
        <f>N16*$E$181</f>
        <v>2972331.5259679998</v>
      </c>
      <c r="P16" s="127"/>
      <c r="Q16" s="127">
        <v>397411</v>
      </c>
      <c r="R16" s="142">
        <f>Q16*$E$181</f>
        <v>2986006.3653279999</v>
      </c>
      <c r="S16" s="141"/>
      <c r="T16" s="140" t="s">
        <v>53</v>
      </c>
      <c r="U16" s="140" t="s">
        <v>16</v>
      </c>
      <c r="V16" s="140" t="s">
        <v>29</v>
      </c>
      <c r="AC16" s="160">
        <v>41912</v>
      </c>
    </row>
    <row r="17" spans="1:29" s="134" customFormat="1" ht="49.5" customHeight="1" x14ac:dyDescent="0.2">
      <c r="B17" s="138" t="s">
        <v>279</v>
      </c>
      <c r="C17" s="140" t="s">
        <v>67</v>
      </c>
      <c r="D17" s="99" t="s">
        <v>95</v>
      </c>
      <c r="E17" s="140" t="s">
        <v>96</v>
      </c>
      <c r="F17" s="140" t="s">
        <v>97</v>
      </c>
      <c r="G17" s="99" t="s">
        <v>26</v>
      </c>
      <c r="H17" s="99" t="s">
        <v>74</v>
      </c>
      <c r="I17" s="140" t="s">
        <v>15</v>
      </c>
      <c r="J17" s="144">
        <v>50000000</v>
      </c>
      <c r="K17" s="144">
        <v>379824950</v>
      </c>
      <c r="L17" s="143" t="s">
        <v>15</v>
      </c>
      <c r="M17" s="127"/>
      <c r="N17" s="127">
        <v>749646.95</v>
      </c>
      <c r="O17" s="127">
        <f>N17*$E$181</f>
        <v>5632583.3065735996</v>
      </c>
      <c r="P17" s="127"/>
      <c r="Q17" s="127">
        <v>14164143.220000001</v>
      </c>
      <c r="R17" s="142">
        <f>Q17*$E$181</f>
        <v>106424386.37666656</v>
      </c>
      <c r="S17" s="141"/>
      <c r="T17" s="140" t="s">
        <v>98</v>
      </c>
      <c r="U17" s="140" t="s">
        <v>16</v>
      </c>
      <c r="V17" s="140" t="s">
        <v>29</v>
      </c>
      <c r="AC17" s="160">
        <v>42004</v>
      </c>
    </row>
    <row r="18" spans="1:29" s="134" customFormat="1" ht="49.5" customHeight="1" x14ac:dyDescent="0.2">
      <c r="A18" s="188">
        <v>416</v>
      </c>
      <c r="B18" s="138" t="s">
        <v>285</v>
      </c>
      <c r="C18" s="140" t="s">
        <v>99</v>
      </c>
      <c r="D18" s="99" t="s">
        <v>100</v>
      </c>
      <c r="E18" s="140" t="s">
        <v>101</v>
      </c>
      <c r="F18" s="140" t="s">
        <v>102</v>
      </c>
      <c r="G18" s="99" t="s">
        <v>103</v>
      </c>
      <c r="H18" s="99" t="s">
        <v>74</v>
      </c>
      <c r="I18" s="140" t="s">
        <v>37</v>
      </c>
      <c r="J18" s="144">
        <v>250000000</v>
      </c>
      <c r="K18" s="144">
        <v>1493273250</v>
      </c>
      <c r="L18" s="143" t="s">
        <v>37</v>
      </c>
      <c r="M18" s="143"/>
      <c r="N18" s="127">
        <v>8688237</v>
      </c>
      <c r="O18" s="127">
        <f>N18*$E$180</f>
        <v>54472926.230720997</v>
      </c>
      <c r="P18" s="162"/>
      <c r="Q18" s="127">
        <v>12500000</v>
      </c>
      <c r="R18" s="142">
        <f>Q18*$E$180</f>
        <v>78371662.5</v>
      </c>
      <c r="S18" s="141"/>
      <c r="T18" s="140" t="s">
        <v>53</v>
      </c>
      <c r="U18" s="140" t="s">
        <v>16</v>
      </c>
      <c r="V18" s="140" t="s">
        <v>29</v>
      </c>
      <c r="W18" s="151"/>
      <c r="AC18" s="160">
        <v>42094</v>
      </c>
    </row>
    <row r="19" spans="1:29" s="134" customFormat="1" ht="49.5" customHeight="1" x14ac:dyDescent="0.2">
      <c r="A19" s="188"/>
      <c r="B19" s="138" t="s">
        <v>291</v>
      </c>
      <c r="C19" s="140" t="s">
        <v>104</v>
      </c>
      <c r="D19" s="99" t="s">
        <v>105</v>
      </c>
      <c r="E19" s="140" t="s">
        <v>106</v>
      </c>
      <c r="F19" s="140" t="s">
        <v>107</v>
      </c>
      <c r="G19" s="99" t="s">
        <v>26</v>
      </c>
      <c r="H19" s="99" t="s">
        <v>74</v>
      </c>
      <c r="I19" s="140" t="s">
        <v>15</v>
      </c>
      <c r="J19" s="144">
        <v>45000000</v>
      </c>
      <c r="K19" s="144">
        <v>332095275</v>
      </c>
      <c r="L19" s="143" t="s">
        <v>15</v>
      </c>
      <c r="M19" s="127"/>
      <c r="N19" s="127">
        <v>463095.24</v>
      </c>
      <c r="O19" s="127">
        <f t="shared" ref="O19:O25" si="2">N19*$E$181</f>
        <v>3479534.6238355199</v>
      </c>
      <c r="P19" s="127"/>
      <c r="Q19" s="127">
        <v>29540476.16</v>
      </c>
      <c r="R19" s="142">
        <f t="shared" ref="R19:R25" si="3">Q19*$E$181</f>
        <v>221956739.61863169</v>
      </c>
      <c r="S19" s="141"/>
      <c r="T19" s="140" t="s">
        <v>108</v>
      </c>
      <c r="U19" s="140" t="s">
        <v>16</v>
      </c>
      <c r="V19" s="140" t="s">
        <v>29</v>
      </c>
      <c r="AC19" s="160">
        <v>42185</v>
      </c>
    </row>
    <row r="20" spans="1:29" s="134" customFormat="1" ht="49.5" customHeight="1" x14ac:dyDescent="0.2">
      <c r="B20" s="138" t="s">
        <v>428</v>
      </c>
      <c r="C20" s="140" t="s">
        <v>109</v>
      </c>
      <c r="D20" s="99" t="s">
        <v>110</v>
      </c>
      <c r="E20" s="140" t="s">
        <v>111</v>
      </c>
      <c r="F20" s="140" t="s">
        <v>112</v>
      </c>
      <c r="G20" s="99" t="s">
        <v>26</v>
      </c>
      <c r="H20" s="99" t="s">
        <v>113</v>
      </c>
      <c r="I20" s="140" t="s">
        <v>114</v>
      </c>
      <c r="J20" s="144">
        <v>90000000</v>
      </c>
      <c r="K20" s="144">
        <v>673616430</v>
      </c>
      <c r="L20" s="143" t="s">
        <v>15</v>
      </c>
      <c r="M20" s="127"/>
      <c r="N20" s="127">
        <v>3000000</v>
      </c>
      <c r="O20" s="127">
        <f t="shared" si="2"/>
        <v>22540944</v>
      </c>
      <c r="P20" s="127"/>
      <c r="Q20" s="127">
        <v>49333333.350000001</v>
      </c>
      <c r="R20" s="142">
        <f t="shared" si="3"/>
        <v>370673301.45856082</v>
      </c>
      <c r="S20" s="141"/>
      <c r="T20" s="140" t="s">
        <v>28</v>
      </c>
      <c r="U20" s="140" t="s">
        <v>16</v>
      </c>
      <c r="V20" s="140" t="s">
        <v>29</v>
      </c>
      <c r="AC20" s="160">
        <v>42277</v>
      </c>
    </row>
    <row r="21" spans="1:29" s="134" customFormat="1" ht="72.75" customHeight="1" x14ac:dyDescent="0.2">
      <c r="B21" s="138" t="s">
        <v>437</v>
      </c>
      <c r="C21" s="99" t="s">
        <v>115</v>
      </c>
      <c r="D21" s="99" t="s">
        <v>116</v>
      </c>
      <c r="E21" s="140" t="s">
        <v>117</v>
      </c>
      <c r="F21" s="140" t="s">
        <v>118</v>
      </c>
      <c r="G21" s="99" t="s">
        <v>43</v>
      </c>
      <c r="H21" s="99" t="s">
        <v>81</v>
      </c>
      <c r="I21" s="140" t="s">
        <v>15</v>
      </c>
      <c r="J21" s="144">
        <v>45000000</v>
      </c>
      <c r="K21" s="144">
        <v>331286715</v>
      </c>
      <c r="L21" s="143" t="s">
        <v>15</v>
      </c>
      <c r="M21" s="127"/>
      <c r="N21" s="127">
        <v>1502358</v>
      </c>
      <c r="O21" s="127">
        <f t="shared" si="2"/>
        <v>11288189.181984</v>
      </c>
      <c r="P21" s="127"/>
      <c r="Q21" s="127">
        <v>12018865</v>
      </c>
      <c r="R21" s="142">
        <f t="shared" si="3"/>
        <v>90305520.969520003</v>
      </c>
      <c r="S21" s="141"/>
      <c r="T21" s="140" t="s">
        <v>98</v>
      </c>
      <c r="U21" s="140" t="s">
        <v>16</v>
      </c>
      <c r="V21" s="140" t="s">
        <v>29</v>
      </c>
      <c r="W21" s="151"/>
      <c r="AC21" s="160">
        <v>42369</v>
      </c>
    </row>
    <row r="22" spans="1:29" s="134" customFormat="1" ht="49.5" customHeight="1" x14ac:dyDescent="0.2">
      <c r="B22" s="138" t="s">
        <v>438</v>
      </c>
      <c r="C22" s="140" t="s">
        <v>119</v>
      </c>
      <c r="D22" s="99" t="s">
        <v>120</v>
      </c>
      <c r="E22" s="140" t="s">
        <v>121</v>
      </c>
      <c r="F22" s="140" t="s">
        <v>122</v>
      </c>
      <c r="G22" s="99" t="s">
        <v>123</v>
      </c>
      <c r="H22" s="99" t="s">
        <v>74</v>
      </c>
      <c r="I22" s="140" t="s">
        <v>15</v>
      </c>
      <c r="J22" s="144">
        <v>150000000</v>
      </c>
      <c r="K22" s="144">
        <v>1125961800</v>
      </c>
      <c r="L22" s="143" t="s">
        <v>15</v>
      </c>
      <c r="M22" s="127"/>
      <c r="N22" s="127">
        <v>0</v>
      </c>
      <c r="O22" s="127">
        <f t="shared" si="2"/>
        <v>0</v>
      </c>
      <c r="P22" s="162"/>
      <c r="Q22" s="142">
        <v>21428571</v>
      </c>
      <c r="R22" s="142">
        <f t="shared" si="3"/>
        <v>161006739.63700801</v>
      </c>
      <c r="S22" s="141"/>
      <c r="T22" s="140" t="s">
        <v>45</v>
      </c>
      <c r="U22" s="140" t="s">
        <v>16</v>
      </c>
      <c r="V22" s="140" t="s">
        <v>17</v>
      </c>
      <c r="AC22" s="160">
        <v>42551</v>
      </c>
    </row>
    <row r="23" spans="1:29" s="134" customFormat="1" ht="49.5" customHeight="1" x14ac:dyDescent="0.2">
      <c r="B23" s="138" t="s">
        <v>439</v>
      </c>
      <c r="C23" s="140" t="s">
        <v>125</v>
      </c>
      <c r="D23" s="99" t="s">
        <v>126</v>
      </c>
      <c r="E23" s="140" t="s">
        <v>127</v>
      </c>
      <c r="F23" s="140" t="s">
        <v>128</v>
      </c>
      <c r="G23" s="99" t="s">
        <v>129</v>
      </c>
      <c r="H23" s="99" t="s">
        <v>74</v>
      </c>
      <c r="I23" s="140" t="s">
        <v>15</v>
      </c>
      <c r="J23" s="144">
        <v>100000000</v>
      </c>
      <c r="K23" s="144">
        <v>730385700</v>
      </c>
      <c r="L23" s="143" t="s">
        <v>15</v>
      </c>
      <c r="M23" s="127"/>
      <c r="N23" s="127">
        <v>0</v>
      </c>
      <c r="O23" s="127">
        <f t="shared" si="2"/>
        <v>0</v>
      </c>
      <c r="P23" s="142"/>
      <c r="Q23" s="142">
        <v>26086956</v>
      </c>
      <c r="R23" s="142">
        <f t="shared" si="3"/>
        <v>196008204.77548799</v>
      </c>
      <c r="S23" s="141"/>
      <c r="T23" s="140" t="s">
        <v>130</v>
      </c>
      <c r="U23" s="140" t="s">
        <v>16</v>
      </c>
      <c r="V23" s="140" t="s">
        <v>17</v>
      </c>
      <c r="W23" s="151"/>
      <c r="AC23" s="160" t="s">
        <v>770</v>
      </c>
    </row>
    <row r="24" spans="1:29" s="134" customFormat="1" ht="49.5" customHeight="1" x14ac:dyDescent="0.2">
      <c r="B24" s="138" t="s">
        <v>440</v>
      </c>
      <c r="C24" s="140" t="s">
        <v>131</v>
      </c>
      <c r="D24" s="99" t="s">
        <v>132</v>
      </c>
      <c r="E24" s="140" t="s">
        <v>133</v>
      </c>
      <c r="F24" s="140" t="s">
        <v>131</v>
      </c>
      <c r="G24" s="99" t="s">
        <v>26</v>
      </c>
      <c r="H24" s="99" t="s">
        <v>92</v>
      </c>
      <c r="I24" s="140" t="s">
        <v>15</v>
      </c>
      <c r="J24" s="144">
        <v>60000000</v>
      </c>
      <c r="K24" s="144">
        <v>439358700</v>
      </c>
      <c r="L24" s="143" t="s">
        <v>15</v>
      </c>
      <c r="M24" s="127"/>
      <c r="N24" s="127">
        <v>834304.91</v>
      </c>
      <c r="O24" s="127">
        <f t="shared" si="2"/>
        <v>6268673.4184116805</v>
      </c>
      <c r="P24" s="127"/>
      <c r="Q24" s="127">
        <v>35603323.240000002</v>
      </c>
      <c r="R24" s="142">
        <f t="shared" si="3"/>
        <v>267510838.45557952</v>
      </c>
      <c r="S24" s="141"/>
      <c r="T24" s="140" t="s">
        <v>134</v>
      </c>
      <c r="U24" s="140" t="s">
        <v>16</v>
      </c>
      <c r="V24" s="140" t="s">
        <v>29</v>
      </c>
      <c r="AC24" s="160">
        <v>42735</v>
      </c>
    </row>
    <row r="25" spans="1:29" s="134" customFormat="1" ht="49.5" customHeight="1" x14ac:dyDescent="0.2">
      <c r="B25" s="138" t="s">
        <v>441</v>
      </c>
      <c r="C25" s="140" t="s">
        <v>136</v>
      </c>
      <c r="D25" s="99" t="s">
        <v>137</v>
      </c>
      <c r="E25" s="140" t="s">
        <v>138</v>
      </c>
      <c r="F25" s="140" t="s">
        <v>139</v>
      </c>
      <c r="G25" s="99" t="s">
        <v>129</v>
      </c>
      <c r="H25" s="99" t="s">
        <v>74</v>
      </c>
      <c r="I25" s="140" t="s">
        <v>15</v>
      </c>
      <c r="J25" s="144">
        <v>70000000</v>
      </c>
      <c r="K25" s="144">
        <v>513625840</v>
      </c>
      <c r="L25" s="143" t="s">
        <v>15</v>
      </c>
      <c r="M25" s="127"/>
      <c r="N25" s="127">
        <v>3043478.14</v>
      </c>
      <c r="O25" s="127">
        <f t="shared" si="2"/>
        <v>22867623.439654719</v>
      </c>
      <c r="P25" s="162"/>
      <c r="Q25" s="142">
        <v>21304348</v>
      </c>
      <c r="R25" s="142">
        <f t="shared" si="3"/>
        <v>160073371.74150398</v>
      </c>
      <c r="S25" s="141"/>
      <c r="T25" s="140" t="s">
        <v>98</v>
      </c>
      <c r="U25" s="140" t="s">
        <v>16</v>
      </c>
      <c r="V25" s="140" t="s">
        <v>17</v>
      </c>
      <c r="W25" s="151"/>
      <c r="AC25" s="160">
        <v>42916</v>
      </c>
    </row>
    <row r="26" spans="1:29" s="134" customFormat="1" ht="49.5" customHeight="1" x14ac:dyDescent="0.2">
      <c r="B26" s="138" t="s">
        <v>442</v>
      </c>
      <c r="C26" s="140" t="s">
        <v>140</v>
      </c>
      <c r="D26" s="99" t="s">
        <v>141</v>
      </c>
      <c r="E26" s="140" t="s">
        <v>142</v>
      </c>
      <c r="F26" s="140" t="s">
        <v>143</v>
      </c>
      <c r="G26" s="99" t="s">
        <v>129</v>
      </c>
      <c r="H26" s="99" t="s">
        <v>92</v>
      </c>
      <c r="I26" s="140" t="s">
        <v>15</v>
      </c>
      <c r="J26" s="144">
        <v>66000000</v>
      </c>
      <c r="K26" s="144">
        <v>481986450</v>
      </c>
      <c r="L26" s="143" t="s">
        <v>15</v>
      </c>
      <c r="M26" s="127"/>
      <c r="N26" s="127">
        <v>34064516.100000001</v>
      </c>
      <c r="O26" s="127">
        <f>N26*$E$184</f>
        <v>0</v>
      </c>
      <c r="P26" s="127"/>
      <c r="Q26" s="127">
        <v>0</v>
      </c>
      <c r="R26" s="142">
        <f>Q26*$E$184</f>
        <v>0</v>
      </c>
      <c r="S26" s="141"/>
      <c r="T26" s="140" t="s">
        <v>73</v>
      </c>
      <c r="U26" s="140" t="s">
        <v>16</v>
      </c>
      <c r="V26" s="140" t="s">
        <v>17</v>
      </c>
      <c r="W26" s="151"/>
      <c r="AC26" s="160"/>
    </row>
    <row r="27" spans="1:29" s="134" customFormat="1" ht="67.5" customHeight="1" x14ac:dyDescent="0.2">
      <c r="B27" s="138" t="s">
        <v>443</v>
      </c>
      <c r="C27" s="140" t="s">
        <v>144</v>
      </c>
      <c r="D27" s="99" t="s">
        <v>145</v>
      </c>
      <c r="E27" s="140" t="s">
        <v>146</v>
      </c>
      <c r="F27" s="140" t="s">
        <v>147</v>
      </c>
      <c r="G27" s="99" t="s">
        <v>26</v>
      </c>
      <c r="H27" s="99" t="s">
        <v>44</v>
      </c>
      <c r="I27" s="140" t="s">
        <v>15</v>
      </c>
      <c r="J27" s="144">
        <v>210000000</v>
      </c>
      <c r="K27" s="144">
        <v>1538410020</v>
      </c>
      <c r="L27" s="143" t="s">
        <v>15</v>
      </c>
      <c r="M27" s="127"/>
      <c r="N27" s="127">
        <v>1775000</v>
      </c>
      <c r="O27" s="127">
        <f t="shared" ref="O27:O35" si="4">N27*$E$181</f>
        <v>13336725.199999999</v>
      </c>
      <c r="P27" s="127"/>
      <c r="Q27" s="127">
        <v>154324999.97999999</v>
      </c>
      <c r="R27" s="142">
        <f t="shared" ref="R27:R36" si="5">Q27*$E$181</f>
        <v>1159543727.4497271</v>
      </c>
      <c r="S27" s="141"/>
      <c r="T27" s="140" t="s">
        <v>148</v>
      </c>
      <c r="U27" s="140" t="s">
        <v>16</v>
      </c>
      <c r="V27" s="140" t="s">
        <v>29</v>
      </c>
      <c r="AC27" s="160">
        <v>43100</v>
      </c>
    </row>
    <row r="28" spans="1:29" s="134" customFormat="1" ht="49.5" customHeight="1" x14ac:dyDescent="0.2">
      <c r="B28" s="138" t="s">
        <v>444</v>
      </c>
      <c r="C28" s="140" t="s">
        <v>149</v>
      </c>
      <c r="D28" s="99" t="s">
        <v>150</v>
      </c>
      <c r="E28" s="140" t="s">
        <v>151</v>
      </c>
      <c r="F28" s="140" t="s">
        <v>149</v>
      </c>
      <c r="G28" s="99" t="s">
        <v>129</v>
      </c>
      <c r="H28" s="99" t="s">
        <v>74</v>
      </c>
      <c r="I28" s="140" t="s">
        <v>15</v>
      </c>
      <c r="J28" s="144">
        <v>80000000</v>
      </c>
      <c r="K28" s="144">
        <v>580070160</v>
      </c>
      <c r="L28" s="143" t="s">
        <v>15</v>
      </c>
      <c r="M28" s="127"/>
      <c r="N28" s="127">
        <v>3478260.77</v>
      </c>
      <c r="O28" s="127">
        <f t="shared" si="4"/>
        <v>26134427.07798896</v>
      </c>
      <c r="P28" s="127"/>
      <c r="Q28" s="127">
        <v>24347826</v>
      </c>
      <c r="R28" s="142">
        <f t="shared" si="5"/>
        <v>182940994.12924799</v>
      </c>
      <c r="S28" s="141"/>
      <c r="T28" s="140" t="s">
        <v>98</v>
      </c>
      <c r="U28" s="140" t="s">
        <v>16</v>
      </c>
      <c r="V28" s="140" t="s">
        <v>17</v>
      </c>
      <c r="AC28" s="160">
        <v>43190</v>
      </c>
    </row>
    <row r="29" spans="1:29" s="134" customFormat="1" ht="66.75" customHeight="1" x14ac:dyDescent="0.2">
      <c r="B29" s="138" t="s">
        <v>445</v>
      </c>
      <c r="C29" s="140" t="s">
        <v>152</v>
      </c>
      <c r="D29" s="99" t="s">
        <v>153</v>
      </c>
      <c r="E29" s="140" t="s">
        <v>154</v>
      </c>
      <c r="F29" s="140" t="s">
        <v>155</v>
      </c>
      <c r="G29" s="99" t="s">
        <v>43</v>
      </c>
      <c r="H29" s="99" t="s">
        <v>44</v>
      </c>
      <c r="I29" s="140" t="s">
        <v>15</v>
      </c>
      <c r="J29" s="144">
        <v>50000000</v>
      </c>
      <c r="K29" s="144">
        <v>362503000</v>
      </c>
      <c r="L29" s="143" t="s">
        <v>15</v>
      </c>
      <c r="M29" s="127"/>
      <c r="N29" s="127">
        <v>1190476</v>
      </c>
      <c r="O29" s="127">
        <f t="shared" si="4"/>
        <v>8944817.6164480001</v>
      </c>
      <c r="P29" s="127"/>
      <c r="Q29" s="127">
        <v>32142860</v>
      </c>
      <c r="R29" s="142">
        <f t="shared" si="5"/>
        <v>241510135.75327998</v>
      </c>
      <c r="S29" s="141"/>
      <c r="T29" s="140" t="s">
        <v>108</v>
      </c>
      <c r="U29" s="140" t="s">
        <v>16</v>
      </c>
      <c r="V29" s="140" t="s">
        <v>29</v>
      </c>
      <c r="AC29" s="160">
        <v>43281</v>
      </c>
    </row>
    <row r="30" spans="1:29" s="134" customFormat="1" ht="49.5" customHeight="1" x14ac:dyDescent="0.2">
      <c r="B30" s="138" t="s">
        <v>446</v>
      </c>
      <c r="C30" s="140" t="s">
        <v>156</v>
      </c>
      <c r="D30" s="99" t="s">
        <v>157</v>
      </c>
      <c r="E30" s="140" t="s">
        <v>158</v>
      </c>
      <c r="F30" s="140" t="s">
        <v>159</v>
      </c>
      <c r="G30" s="99" t="s">
        <v>129</v>
      </c>
      <c r="H30" s="99" t="s">
        <v>74</v>
      </c>
      <c r="I30" s="140" t="s">
        <v>15</v>
      </c>
      <c r="J30" s="144">
        <v>50000000</v>
      </c>
      <c r="K30" s="144">
        <v>365993200</v>
      </c>
      <c r="L30" s="143" t="s">
        <v>15</v>
      </c>
      <c r="M30" s="127"/>
      <c r="N30" s="127">
        <v>2173913</v>
      </c>
      <c r="O30" s="127">
        <f t="shared" si="4"/>
        <v>16334017.064624</v>
      </c>
      <c r="P30" s="127"/>
      <c r="Q30" s="127">
        <v>17391304</v>
      </c>
      <c r="R30" s="142">
        <f t="shared" si="5"/>
        <v>130672136.516992</v>
      </c>
      <c r="S30" s="141"/>
      <c r="T30" s="140" t="s">
        <v>98</v>
      </c>
      <c r="U30" s="140" t="s">
        <v>16</v>
      </c>
      <c r="V30" s="140" t="s">
        <v>17</v>
      </c>
      <c r="AC30" s="160">
        <v>43373</v>
      </c>
    </row>
    <row r="31" spans="1:29" s="134" customFormat="1" ht="49.5" customHeight="1" x14ac:dyDescent="0.2">
      <c r="B31" s="138" t="s">
        <v>447</v>
      </c>
      <c r="C31" s="140" t="s">
        <v>161</v>
      </c>
      <c r="D31" s="99" t="s">
        <v>162</v>
      </c>
      <c r="E31" s="140" t="s">
        <v>163</v>
      </c>
      <c r="F31" s="140" t="s">
        <v>164</v>
      </c>
      <c r="G31" s="99" t="s">
        <v>165</v>
      </c>
      <c r="H31" s="99" t="s">
        <v>166</v>
      </c>
      <c r="I31" s="140" t="s">
        <v>15</v>
      </c>
      <c r="J31" s="144">
        <v>58800000</v>
      </c>
      <c r="K31" s="144">
        <v>431951091.60000002</v>
      </c>
      <c r="L31" s="143" t="s">
        <v>15</v>
      </c>
      <c r="M31" s="127"/>
      <c r="N31" s="127">
        <v>0</v>
      </c>
      <c r="O31" s="142">
        <f t="shared" si="4"/>
        <v>0</v>
      </c>
      <c r="P31" s="127"/>
      <c r="Q31" s="127">
        <v>27780109.710000001</v>
      </c>
      <c r="R31" s="142">
        <f t="shared" si="5"/>
        <v>208729965.7623221</v>
      </c>
      <c r="S31" s="141"/>
      <c r="T31" s="140" t="s">
        <v>98</v>
      </c>
      <c r="U31" s="140" t="s">
        <v>16</v>
      </c>
      <c r="V31" s="140" t="s">
        <v>29</v>
      </c>
      <c r="AC31" s="160">
        <v>43465</v>
      </c>
    </row>
    <row r="32" spans="1:29" s="134" customFormat="1" ht="49.5" customHeight="1" x14ac:dyDescent="0.2">
      <c r="B32" s="138" t="s">
        <v>448</v>
      </c>
      <c r="C32" s="140" t="s">
        <v>169</v>
      </c>
      <c r="D32" s="99" t="s">
        <v>170</v>
      </c>
      <c r="E32" s="140" t="s">
        <v>171</v>
      </c>
      <c r="F32" s="140" t="s">
        <v>172</v>
      </c>
      <c r="G32" s="99" t="s">
        <v>26</v>
      </c>
      <c r="H32" s="99" t="s">
        <v>92</v>
      </c>
      <c r="I32" s="140" t="s">
        <v>15</v>
      </c>
      <c r="J32" s="144">
        <v>60000000</v>
      </c>
      <c r="K32" s="144">
        <v>440905080</v>
      </c>
      <c r="L32" s="143" t="s">
        <v>15</v>
      </c>
      <c r="M32" s="127"/>
      <c r="N32" s="127">
        <v>1688670.58</v>
      </c>
      <c r="O32" s="127">
        <f t="shared" si="4"/>
        <v>12688076.326075841</v>
      </c>
      <c r="P32" s="127"/>
      <c r="Q32" s="127">
        <v>46983047.859999999</v>
      </c>
      <c r="R32" s="142">
        <f t="shared" si="5"/>
        <v>353014083.58719325</v>
      </c>
      <c r="S32" s="141"/>
      <c r="T32" s="140" t="s">
        <v>173</v>
      </c>
      <c r="U32" s="140" t="s">
        <v>16</v>
      </c>
      <c r="V32" s="140" t="s">
        <v>29</v>
      </c>
      <c r="AC32" s="160">
        <v>43555</v>
      </c>
    </row>
    <row r="33" spans="1:29" s="134" customFormat="1" ht="49.5" customHeight="1" x14ac:dyDescent="0.2">
      <c r="B33" s="138" t="s">
        <v>449</v>
      </c>
      <c r="C33" s="140" t="s">
        <v>169</v>
      </c>
      <c r="D33" s="99" t="s">
        <v>175</v>
      </c>
      <c r="E33" s="140" t="s">
        <v>176</v>
      </c>
      <c r="F33" s="140" t="s">
        <v>172</v>
      </c>
      <c r="G33" s="99" t="s">
        <v>43</v>
      </c>
      <c r="H33" s="99" t="s">
        <v>92</v>
      </c>
      <c r="I33" s="140" t="s">
        <v>15</v>
      </c>
      <c r="J33" s="144">
        <v>40000000</v>
      </c>
      <c r="K33" s="144">
        <v>293936720</v>
      </c>
      <c r="L33" s="143" t="s">
        <v>15</v>
      </c>
      <c r="M33" s="161"/>
      <c r="N33" s="127">
        <v>0</v>
      </c>
      <c r="O33" s="127">
        <f t="shared" si="4"/>
        <v>0</v>
      </c>
      <c r="P33" s="127"/>
      <c r="Q33" s="127">
        <v>21904985.789999999</v>
      </c>
      <c r="R33" s="142">
        <f t="shared" si="5"/>
        <v>164586352.6710619</v>
      </c>
      <c r="S33" s="141"/>
      <c r="T33" s="140" t="s">
        <v>108</v>
      </c>
      <c r="U33" s="140" t="s">
        <v>16</v>
      </c>
      <c r="V33" s="140" t="s">
        <v>29</v>
      </c>
      <c r="AC33" s="160">
        <v>43646</v>
      </c>
    </row>
    <row r="34" spans="1:29" s="134" customFormat="1" ht="49.5" customHeight="1" x14ac:dyDescent="0.2">
      <c r="B34" s="138" t="s">
        <v>450</v>
      </c>
      <c r="C34" s="140" t="s">
        <v>177</v>
      </c>
      <c r="D34" s="99" t="s">
        <v>178</v>
      </c>
      <c r="E34" s="140" t="s">
        <v>179</v>
      </c>
      <c r="F34" s="140" t="s">
        <v>180</v>
      </c>
      <c r="G34" s="99" t="s">
        <v>129</v>
      </c>
      <c r="H34" s="99" t="s">
        <v>74</v>
      </c>
      <c r="I34" s="140" t="s">
        <v>15</v>
      </c>
      <c r="J34" s="144">
        <v>100000000</v>
      </c>
      <c r="K34" s="144">
        <v>736862300</v>
      </c>
      <c r="L34" s="143" t="s">
        <v>15</v>
      </c>
      <c r="M34" s="127"/>
      <c r="N34" s="127">
        <v>4347825.82</v>
      </c>
      <c r="O34" s="127">
        <f t="shared" si="4"/>
        <v>32668032.77679136</v>
      </c>
      <c r="P34" s="127"/>
      <c r="Q34" s="127">
        <v>34782609</v>
      </c>
      <c r="R34" s="142">
        <f t="shared" si="5"/>
        <v>261344280.54763201</v>
      </c>
      <c r="S34" s="141"/>
      <c r="T34" s="140" t="s">
        <v>98</v>
      </c>
      <c r="U34" s="140" t="s">
        <v>16</v>
      </c>
      <c r="V34" s="140" t="s">
        <v>17</v>
      </c>
      <c r="AC34" s="160">
        <v>43738</v>
      </c>
    </row>
    <row r="35" spans="1:29" s="134" customFormat="1" ht="49.5" customHeight="1" x14ac:dyDescent="0.2">
      <c r="B35" s="138" t="s">
        <v>451</v>
      </c>
      <c r="C35" s="140" t="s">
        <v>181</v>
      </c>
      <c r="D35" s="99" t="s">
        <v>182</v>
      </c>
      <c r="E35" s="140" t="s">
        <v>183</v>
      </c>
      <c r="F35" s="140" t="s">
        <v>184</v>
      </c>
      <c r="G35" s="99" t="s">
        <v>185</v>
      </c>
      <c r="H35" s="99" t="s">
        <v>74</v>
      </c>
      <c r="I35" s="140" t="s">
        <v>15</v>
      </c>
      <c r="J35" s="144">
        <v>150000000</v>
      </c>
      <c r="K35" s="144">
        <v>1098419850</v>
      </c>
      <c r="L35" s="143" t="s">
        <v>15</v>
      </c>
      <c r="M35" s="127"/>
      <c r="N35" s="127">
        <v>6525000</v>
      </c>
      <c r="O35" s="127">
        <f t="shared" si="4"/>
        <v>49026553.199999996</v>
      </c>
      <c r="P35" s="127"/>
      <c r="Q35" s="127">
        <v>58650000</v>
      </c>
      <c r="R35" s="142">
        <f t="shared" si="5"/>
        <v>440675455.19999999</v>
      </c>
      <c r="S35" s="141"/>
      <c r="T35" s="140" t="s">
        <v>61</v>
      </c>
      <c r="U35" s="140" t="s">
        <v>16</v>
      </c>
      <c r="V35" s="140" t="s">
        <v>29</v>
      </c>
      <c r="AC35" s="160">
        <v>43830</v>
      </c>
    </row>
    <row r="36" spans="1:29" s="134" customFormat="1" ht="49.5" customHeight="1" x14ac:dyDescent="0.2">
      <c r="B36" s="138" t="s">
        <v>452</v>
      </c>
      <c r="C36" s="140" t="s">
        <v>186</v>
      </c>
      <c r="D36" s="99" t="s">
        <v>187</v>
      </c>
      <c r="E36" s="140" t="s">
        <v>188</v>
      </c>
      <c r="F36" s="140" t="s">
        <v>189</v>
      </c>
      <c r="G36" s="99" t="s">
        <v>165</v>
      </c>
      <c r="H36" s="99" t="s">
        <v>36</v>
      </c>
      <c r="I36" s="140" t="s">
        <v>15</v>
      </c>
      <c r="J36" s="144">
        <v>35300000</v>
      </c>
      <c r="K36" s="144">
        <v>257727594.5</v>
      </c>
      <c r="L36" s="143" t="s">
        <v>15</v>
      </c>
      <c r="M36" s="127"/>
      <c r="N36" s="127">
        <v>1049493.95</v>
      </c>
      <c r="O36" s="127">
        <f>N36*E181</f>
        <v>7885528.1184295993</v>
      </c>
      <c r="P36" s="127"/>
      <c r="Q36" s="127">
        <v>5592303.4800000004</v>
      </c>
      <c r="R36" s="142">
        <f t="shared" si="5"/>
        <v>42018599.857895039</v>
      </c>
      <c r="S36" s="141"/>
      <c r="T36" s="140" t="s">
        <v>130</v>
      </c>
      <c r="U36" s="140" t="s">
        <v>16</v>
      </c>
      <c r="V36" s="140" t="s">
        <v>29</v>
      </c>
      <c r="AC36" s="160">
        <v>43921</v>
      </c>
    </row>
    <row r="37" spans="1:29" s="134" customFormat="1" ht="49.5" customHeight="1" x14ac:dyDescent="0.2">
      <c r="B37" s="138" t="s">
        <v>453</v>
      </c>
      <c r="C37" s="140" t="s">
        <v>190</v>
      </c>
      <c r="D37" s="99" t="s">
        <v>191</v>
      </c>
      <c r="E37" s="140" t="s">
        <v>192</v>
      </c>
      <c r="F37" s="140" t="s">
        <v>193</v>
      </c>
      <c r="G37" s="99" t="s">
        <v>194</v>
      </c>
      <c r="H37" s="99" t="s">
        <v>92</v>
      </c>
      <c r="I37" s="140" t="s">
        <v>18</v>
      </c>
      <c r="J37" s="144">
        <v>524000000</v>
      </c>
      <c r="K37" s="144">
        <v>524000000</v>
      </c>
      <c r="L37" s="143" t="s">
        <v>18</v>
      </c>
      <c r="M37" s="143"/>
      <c r="N37" s="127">
        <v>0</v>
      </c>
      <c r="O37" s="127">
        <f>N37</f>
        <v>0</v>
      </c>
      <c r="P37" s="127"/>
      <c r="Q37" s="127">
        <v>99809523.849999994</v>
      </c>
      <c r="R37" s="142">
        <f>Q37</f>
        <v>99809523.849999994</v>
      </c>
      <c r="S37" s="141"/>
      <c r="T37" s="140" t="s">
        <v>45</v>
      </c>
      <c r="U37" s="140" t="s">
        <v>16</v>
      </c>
      <c r="V37" s="140" t="s">
        <v>17</v>
      </c>
      <c r="AC37" s="160">
        <v>44012</v>
      </c>
    </row>
    <row r="38" spans="1:29" s="134" customFormat="1" ht="49.5" customHeight="1" x14ac:dyDescent="0.2">
      <c r="B38" s="138" t="s">
        <v>454</v>
      </c>
      <c r="C38" s="140" t="s">
        <v>195</v>
      </c>
      <c r="D38" s="99" t="s">
        <v>196</v>
      </c>
      <c r="E38" s="140" t="s">
        <v>556</v>
      </c>
      <c r="F38" s="140" t="s">
        <v>197</v>
      </c>
      <c r="G38" s="99" t="s">
        <v>79</v>
      </c>
      <c r="H38" s="99" t="s">
        <v>198</v>
      </c>
      <c r="I38" s="140" t="s">
        <v>15</v>
      </c>
      <c r="J38" s="144">
        <v>120000000</v>
      </c>
      <c r="K38" s="144">
        <v>878205480</v>
      </c>
      <c r="L38" s="143" t="s">
        <v>15</v>
      </c>
      <c r="M38" s="127">
        <v>4091176.47</v>
      </c>
      <c r="N38" s="127">
        <v>0</v>
      </c>
      <c r="O38" s="127">
        <f>N38*E181</f>
        <v>0</v>
      </c>
      <c r="P38" s="127"/>
      <c r="Q38" s="127">
        <v>43269411.759999998</v>
      </c>
      <c r="R38" s="142">
        <f t="shared" ref="R38:R47" si="6">Q38*$E$181</f>
        <v>325111129.13170046</v>
      </c>
      <c r="S38" s="141"/>
      <c r="T38" s="140" t="s">
        <v>199</v>
      </c>
      <c r="U38" s="140" t="s">
        <v>16</v>
      </c>
      <c r="V38" s="140" t="s">
        <v>29</v>
      </c>
      <c r="AC38" s="160">
        <v>44104</v>
      </c>
    </row>
    <row r="39" spans="1:29" s="134" customFormat="1" ht="49.5" customHeight="1" x14ac:dyDescent="0.2">
      <c r="B39" s="138" t="s">
        <v>455</v>
      </c>
      <c r="C39" s="140" t="s">
        <v>200</v>
      </c>
      <c r="D39" s="99" t="s">
        <v>201</v>
      </c>
      <c r="E39" s="140" t="s">
        <v>202</v>
      </c>
      <c r="F39" s="140" t="s">
        <v>203</v>
      </c>
      <c r="G39" s="99" t="s">
        <v>79</v>
      </c>
      <c r="H39" s="99" t="s">
        <v>44</v>
      </c>
      <c r="I39" s="140" t="s">
        <v>15</v>
      </c>
      <c r="J39" s="144">
        <v>110000000</v>
      </c>
      <c r="K39" s="144">
        <v>803856900</v>
      </c>
      <c r="L39" s="143" t="s">
        <v>15</v>
      </c>
      <c r="M39" s="127"/>
      <c r="N39" s="127">
        <v>2200000</v>
      </c>
      <c r="O39" s="127">
        <f>N39*$E$181</f>
        <v>16530025.6</v>
      </c>
      <c r="P39" s="127"/>
      <c r="Q39" s="127">
        <v>90750000</v>
      </c>
      <c r="R39" s="142">
        <f t="shared" si="6"/>
        <v>681863556</v>
      </c>
      <c r="S39" s="141"/>
      <c r="T39" s="140" t="s">
        <v>108</v>
      </c>
      <c r="U39" s="140" t="s">
        <v>16</v>
      </c>
      <c r="V39" s="140" t="s">
        <v>29</v>
      </c>
      <c r="AC39" s="160">
        <v>44196</v>
      </c>
    </row>
    <row r="40" spans="1:29" s="134" customFormat="1" ht="49.5" customHeight="1" x14ac:dyDescent="0.2">
      <c r="B40" s="138" t="s">
        <v>456</v>
      </c>
      <c r="C40" s="140" t="s">
        <v>200</v>
      </c>
      <c r="D40" s="99" t="s">
        <v>201</v>
      </c>
      <c r="E40" s="140" t="s">
        <v>204</v>
      </c>
      <c r="F40" s="140" t="s">
        <v>203</v>
      </c>
      <c r="G40" s="99" t="s">
        <v>79</v>
      </c>
      <c r="H40" s="99" t="s">
        <v>44</v>
      </c>
      <c r="I40" s="140" t="s">
        <v>15</v>
      </c>
      <c r="J40" s="144">
        <v>139625000</v>
      </c>
      <c r="K40" s="144">
        <v>1020350178.75</v>
      </c>
      <c r="L40" s="143" t="s">
        <v>15</v>
      </c>
      <c r="M40" s="127"/>
      <c r="N40" s="127">
        <v>3490625</v>
      </c>
      <c r="O40" s="127">
        <f>N40*$E$181</f>
        <v>26227327.550000001</v>
      </c>
      <c r="P40" s="127"/>
      <c r="Q40" s="127">
        <v>69272500</v>
      </c>
      <c r="R40" s="142">
        <f t="shared" si="6"/>
        <v>520489181.07999998</v>
      </c>
      <c r="S40" s="141"/>
      <c r="T40" s="140" t="s">
        <v>38</v>
      </c>
      <c r="U40" s="140" t="s">
        <v>16</v>
      </c>
      <c r="V40" s="140" t="s">
        <v>29</v>
      </c>
      <c r="AC40" s="160">
        <v>44286</v>
      </c>
    </row>
    <row r="41" spans="1:29" s="134" customFormat="1" ht="49.5" customHeight="1" x14ac:dyDescent="0.2">
      <c r="B41" s="138" t="s">
        <v>457</v>
      </c>
      <c r="C41" s="140" t="s">
        <v>200</v>
      </c>
      <c r="D41" s="99" t="s">
        <v>205</v>
      </c>
      <c r="E41" s="140" t="s">
        <v>206</v>
      </c>
      <c r="F41" s="140" t="s">
        <v>197</v>
      </c>
      <c r="G41" s="99" t="s">
        <v>26</v>
      </c>
      <c r="H41" s="99" t="s">
        <v>207</v>
      </c>
      <c r="I41" s="140" t="s">
        <v>15</v>
      </c>
      <c r="J41" s="144">
        <v>100000000</v>
      </c>
      <c r="K41" s="144">
        <v>731837900</v>
      </c>
      <c r="L41" s="143" t="s">
        <v>15</v>
      </c>
      <c r="M41" s="127"/>
      <c r="N41" s="127">
        <v>590243.9</v>
      </c>
      <c r="O41" s="127">
        <f>N41*E181</f>
        <v>4434884.8987472001</v>
      </c>
      <c r="P41" s="127"/>
      <c r="Q41" s="127">
        <v>73017073.170000002</v>
      </c>
      <c r="R41" s="142">
        <f t="shared" si="6"/>
        <v>548624585.78962421</v>
      </c>
      <c r="S41" s="141"/>
      <c r="T41" s="140" t="s">
        <v>208</v>
      </c>
      <c r="U41" s="140" t="s">
        <v>16</v>
      </c>
      <c r="V41" s="140" t="s">
        <v>29</v>
      </c>
      <c r="AC41" s="160">
        <v>44377</v>
      </c>
    </row>
    <row r="42" spans="1:29" s="134" customFormat="1" ht="49.5" customHeight="1" x14ac:dyDescent="0.2">
      <c r="B42" s="138" t="s">
        <v>458</v>
      </c>
      <c r="C42" s="140" t="s">
        <v>209</v>
      </c>
      <c r="D42" s="99" t="s">
        <v>210</v>
      </c>
      <c r="E42" s="140" t="s">
        <v>211</v>
      </c>
      <c r="F42" s="140" t="s">
        <v>212</v>
      </c>
      <c r="G42" s="99" t="s">
        <v>26</v>
      </c>
      <c r="H42" s="99" t="s">
        <v>213</v>
      </c>
      <c r="I42" s="140" t="s">
        <v>15</v>
      </c>
      <c r="J42" s="144">
        <v>190000000</v>
      </c>
      <c r="K42" s="144">
        <v>1390963780</v>
      </c>
      <c r="L42" s="143" t="s">
        <v>15</v>
      </c>
      <c r="M42" s="127"/>
      <c r="N42" s="127">
        <v>6155913.9800000004</v>
      </c>
      <c r="O42" s="127">
        <f>N42*E181</f>
        <v>46253370.763999045</v>
      </c>
      <c r="P42" s="127"/>
      <c r="Q42" s="127">
        <v>140752688.16</v>
      </c>
      <c r="R42" s="142">
        <f t="shared" si="6"/>
        <v>1057566153.8880076</v>
      </c>
      <c r="S42" s="141"/>
      <c r="T42" s="140" t="s">
        <v>214</v>
      </c>
      <c r="U42" s="140" t="s">
        <v>16</v>
      </c>
      <c r="V42" s="140" t="s">
        <v>29</v>
      </c>
      <c r="AC42" s="160">
        <v>44469</v>
      </c>
    </row>
    <row r="43" spans="1:29" s="134" customFormat="1" ht="49.5" customHeight="1" x14ac:dyDescent="0.2">
      <c r="A43" s="187"/>
      <c r="B43" s="138" t="s">
        <v>830</v>
      </c>
      <c r="C43" s="140" t="s">
        <v>215</v>
      </c>
      <c r="D43" s="99" t="s">
        <v>216</v>
      </c>
      <c r="E43" s="140" t="s">
        <v>217</v>
      </c>
      <c r="F43" s="140" t="s">
        <v>218</v>
      </c>
      <c r="G43" s="99" t="s">
        <v>219</v>
      </c>
      <c r="H43" s="99" t="s">
        <v>44</v>
      </c>
      <c r="I43" s="140" t="s">
        <v>15</v>
      </c>
      <c r="J43" s="144">
        <v>200000000</v>
      </c>
      <c r="K43" s="144">
        <v>1464363400</v>
      </c>
      <c r="L43" s="143" t="s">
        <v>15</v>
      </c>
      <c r="M43" s="127"/>
      <c r="N43" s="127">
        <v>9090909.0899999999</v>
      </c>
      <c r="O43" s="127">
        <f>N43*$E$181</f>
        <v>68305890.902260318</v>
      </c>
      <c r="P43" s="127"/>
      <c r="Q43" s="127">
        <v>81818181.829999998</v>
      </c>
      <c r="R43" s="142">
        <f t="shared" si="6"/>
        <v>614753018.27061582</v>
      </c>
      <c r="S43" s="141"/>
      <c r="T43" s="140" t="s">
        <v>61</v>
      </c>
      <c r="U43" s="140" t="s">
        <v>16</v>
      </c>
      <c r="V43" s="140" t="s">
        <v>29</v>
      </c>
      <c r="AC43" s="160">
        <v>44651</v>
      </c>
    </row>
    <row r="44" spans="1:29" s="134" customFormat="1" ht="49.5" customHeight="1" x14ac:dyDescent="0.2">
      <c r="A44" s="187"/>
      <c r="B44" s="138" t="s">
        <v>459</v>
      </c>
      <c r="C44" s="140" t="s">
        <v>220</v>
      </c>
      <c r="D44" s="99" t="s">
        <v>221</v>
      </c>
      <c r="E44" s="140" t="s">
        <v>222</v>
      </c>
      <c r="F44" s="140" t="s">
        <v>223</v>
      </c>
      <c r="G44" s="99" t="s">
        <v>224</v>
      </c>
      <c r="H44" s="99" t="s">
        <v>44</v>
      </c>
      <c r="I44" s="140" t="s">
        <v>15</v>
      </c>
      <c r="J44" s="144">
        <v>140000000</v>
      </c>
      <c r="K44" s="144">
        <v>1019137420</v>
      </c>
      <c r="L44" s="143" t="s">
        <v>15</v>
      </c>
      <c r="M44" s="127"/>
      <c r="N44" s="127">
        <v>0</v>
      </c>
      <c r="O44" s="127">
        <f>N44*$E$181</f>
        <v>0</v>
      </c>
      <c r="P44" s="127"/>
      <c r="Q44" s="127">
        <v>63636363.829999998</v>
      </c>
      <c r="R44" s="142">
        <f t="shared" si="6"/>
        <v>478141237.81855184</v>
      </c>
      <c r="S44" s="141"/>
      <c r="T44" s="140" t="s">
        <v>61</v>
      </c>
      <c r="U44" s="140" t="s">
        <v>16</v>
      </c>
      <c r="V44" s="140" t="s">
        <v>29</v>
      </c>
      <c r="AC44" s="160">
        <v>44742</v>
      </c>
    </row>
    <row r="45" spans="1:29" s="134" customFormat="1" ht="49.5" customHeight="1" x14ac:dyDescent="0.2">
      <c r="B45" s="138" t="s">
        <v>460</v>
      </c>
      <c r="C45" s="140" t="s">
        <v>225</v>
      </c>
      <c r="D45" s="99" t="s">
        <v>226</v>
      </c>
      <c r="E45" s="140" t="s">
        <v>227</v>
      </c>
      <c r="F45" s="140" t="s">
        <v>228</v>
      </c>
      <c r="G45" s="99" t="s">
        <v>229</v>
      </c>
      <c r="H45" s="99" t="s">
        <v>81</v>
      </c>
      <c r="I45" s="140" t="s">
        <v>15</v>
      </c>
      <c r="J45" s="144">
        <v>150000000</v>
      </c>
      <c r="K45" s="144">
        <v>1088391300</v>
      </c>
      <c r="L45" s="143" t="s">
        <v>15</v>
      </c>
      <c r="M45" s="127"/>
      <c r="N45" s="127">
        <v>6521739.5700000003</v>
      </c>
      <c r="O45" s="127">
        <f>N45*$E$181</f>
        <v>49002055.476651363</v>
      </c>
      <c r="P45" s="127"/>
      <c r="Q45" s="127">
        <v>71739130</v>
      </c>
      <c r="R45" s="142">
        <f t="shared" si="6"/>
        <v>539022570.64624</v>
      </c>
      <c r="S45" s="141"/>
      <c r="T45" s="140" t="s">
        <v>230</v>
      </c>
      <c r="U45" s="140" t="s">
        <v>16</v>
      </c>
      <c r="V45" s="140" t="s">
        <v>29</v>
      </c>
      <c r="AC45" s="160">
        <v>44834</v>
      </c>
    </row>
    <row r="46" spans="1:29" s="134" customFormat="1" ht="49.5" customHeight="1" x14ac:dyDescent="0.2">
      <c r="A46" s="188">
        <v>417</v>
      </c>
      <c r="B46" s="138" t="s">
        <v>461</v>
      </c>
      <c r="C46" s="140" t="s">
        <v>231</v>
      </c>
      <c r="D46" s="99" t="s">
        <v>232</v>
      </c>
      <c r="E46" s="140" t="s">
        <v>233</v>
      </c>
      <c r="F46" s="140" t="s">
        <v>234</v>
      </c>
      <c r="G46" s="99" t="s">
        <v>59</v>
      </c>
      <c r="H46" s="99" t="s">
        <v>92</v>
      </c>
      <c r="I46" s="140" t="s">
        <v>15</v>
      </c>
      <c r="J46" s="144">
        <v>85000000</v>
      </c>
      <c r="K46" s="144">
        <v>616084420</v>
      </c>
      <c r="L46" s="143" t="s">
        <v>15</v>
      </c>
      <c r="M46" s="127"/>
      <c r="N46" s="127">
        <v>3695652.18</v>
      </c>
      <c r="O46" s="127">
        <f>N46*$E$181</f>
        <v>27767829.610952642</v>
      </c>
      <c r="P46" s="127"/>
      <c r="Q46" s="127">
        <v>40652173.840000004</v>
      </c>
      <c r="R46" s="142">
        <f t="shared" si="6"/>
        <v>305446124.66856831</v>
      </c>
      <c r="S46" s="141"/>
      <c r="T46" s="140" t="s">
        <v>230</v>
      </c>
      <c r="U46" s="140" t="s">
        <v>16</v>
      </c>
      <c r="V46" s="140" t="s">
        <v>17</v>
      </c>
      <c r="AC46" s="160">
        <v>44926</v>
      </c>
    </row>
    <row r="47" spans="1:29" s="134" customFormat="1" ht="49.5" customHeight="1" x14ac:dyDescent="0.2">
      <c r="A47" s="188"/>
      <c r="B47" s="138" t="s">
        <v>462</v>
      </c>
      <c r="C47" s="140" t="s">
        <v>235</v>
      </c>
      <c r="D47" s="99" t="s">
        <v>236</v>
      </c>
      <c r="E47" s="140" t="s">
        <v>237</v>
      </c>
      <c r="F47" s="140" t="s">
        <v>238</v>
      </c>
      <c r="G47" s="99" t="s">
        <v>812</v>
      </c>
      <c r="H47" s="99" t="s">
        <v>74</v>
      </c>
      <c r="I47" s="140" t="s">
        <v>15</v>
      </c>
      <c r="J47" s="144">
        <v>125000000</v>
      </c>
      <c r="K47" s="144">
        <v>892152000</v>
      </c>
      <c r="L47" s="143" t="s">
        <v>15</v>
      </c>
      <c r="M47" s="127"/>
      <c r="N47" s="127">
        <v>0</v>
      </c>
      <c r="O47" s="127">
        <f>N47*$E$181</f>
        <v>0</v>
      </c>
      <c r="P47" s="127"/>
      <c r="Q47" s="142">
        <v>65217391</v>
      </c>
      <c r="R47" s="142">
        <f t="shared" si="6"/>
        <v>490020519.45236802</v>
      </c>
      <c r="S47" s="141"/>
      <c r="T47" s="140" t="s">
        <v>230</v>
      </c>
      <c r="U47" s="140" t="s">
        <v>16</v>
      </c>
      <c r="V47" s="140" t="s">
        <v>29</v>
      </c>
      <c r="AC47" s="160">
        <v>45016</v>
      </c>
    </row>
    <row r="48" spans="1:29" s="134" customFormat="1" ht="49.5" customHeight="1" x14ac:dyDescent="0.2">
      <c r="B48" s="138" t="s">
        <v>463</v>
      </c>
      <c r="C48" s="140" t="s">
        <v>239</v>
      </c>
      <c r="D48" s="99" t="s">
        <v>240</v>
      </c>
      <c r="E48" s="140" t="s">
        <v>523</v>
      </c>
      <c r="F48" s="140" t="s">
        <v>241</v>
      </c>
      <c r="G48" s="99" t="s">
        <v>685</v>
      </c>
      <c r="H48" s="99" t="s">
        <v>92</v>
      </c>
      <c r="I48" s="140" t="s">
        <v>15</v>
      </c>
      <c r="J48" s="144">
        <v>75551000</v>
      </c>
      <c r="K48" s="144">
        <v>538092732</v>
      </c>
      <c r="L48" s="143" t="s">
        <v>15</v>
      </c>
      <c r="M48" s="127"/>
      <c r="N48" s="127">
        <v>42702739.200000003</v>
      </c>
      <c r="O48" s="127">
        <f>N48*$E$185</f>
        <v>0</v>
      </c>
      <c r="P48" s="127"/>
      <c r="Q48" s="127">
        <v>0</v>
      </c>
      <c r="R48" s="142">
        <f>Q48*$E$185</f>
        <v>0</v>
      </c>
      <c r="S48" s="141"/>
      <c r="T48" s="140" t="s">
        <v>230</v>
      </c>
      <c r="U48" s="140" t="s">
        <v>16</v>
      </c>
      <c r="V48" s="140" t="s">
        <v>17</v>
      </c>
      <c r="AC48" s="160"/>
    </row>
    <row r="49" spans="1:29" s="134" customFormat="1" ht="49.5" customHeight="1" x14ac:dyDescent="0.2">
      <c r="A49" s="188"/>
      <c r="B49" s="138" t="s">
        <v>464</v>
      </c>
      <c r="C49" s="140" t="s">
        <v>242</v>
      </c>
      <c r="D49" s="99" t="s">
        <v>243</v>
      </c>
      <c r="E49" s="140" t="s">
        <v>244</v>
      </c>
      <c r="F49" s="140" t="s">
        <v>245</v>
      </c>
      <c r="G49" s="99" t="s">
        <v>165</v>
      </c>
      <c r="H49" s="99" t="s">
        <v>36</v>
      </c>
      <c r="I49" s="140" t="s">
        <v>15</v>
      </c>
      <c r="J49" s="144">
        <v>84000000</v>
      </c>
      <c r="K49" s="144">
        <v>612530940</v>
      </c>
      <c r="L49" s="143" t="s">
        <v>15</v>
      </c>
      <c r="M49" s="127">
        <v>1049265.22</v>
      </c>
      <c r="N49" s="127"/>
      <c r="O49" s="127"/>
      <c r="P49" s="127"/>
      <c r="Q49" s="127">
        <v>66721688.259999998</v>
      </c>
      <c r="R49" s="142">
        <f t="shared" ref="R49:R55" si="7">Q49*$E$181</f>
        <v>501323279.55137247</v>
      </c>
      <c r="S49" s="141"/>
      <c r="T49" s="140" t="s">
        <v>108</v>
      </c>
      <c r="U49" s="140" t="s">
        <v>16</v>
      </c>
      <c r="V49" s="140" t="s">
        <v>29</v>
      </c>
      <c r="AC49" s="160">
        <v>45291</v>
      </c>
    </row>
    <row r="50" spans="1:29" s="134" customFormat="1" ht="49.5" customHeight="1" x14ac:dyDescent="0.2">
      <c r="A50" s="188"/>
      <c r="B50" s="138" t="s">
        <v>465</v>
      </c>
      <c r="C50" s="140" t="s">
        <v>248</v>
      </c>
      <c r="D50" s="99" t="s">
        <v>249</v>
      </c>
      <c r="E50" s="140" t="s">
        <v>250</v>
      </c>
      <c r="F50" s="140" t="s">
        <v>251</v>
      </c>
      <c r="G50" s="99" t="s">
        <v>165</v>
      </c>
      <c r="H50" s="99" t="s">
        <v>252</v>
      </c>
      <c r="I50" s="140" t="s">
        <v>15</v>
      </c>
      <c r="J50" s="144">
        <v>100000000</v>
      </c>
      <c r="K50" s="144">
        <v>725874200</v>
      </c>
      <c r="L50" s="143" t="s">
        <v>15</v>
      </c>
      <c r="M50" s="127"/>
      <c r="N50" s="127">
        <v>2327240.4300000002</v>
      </c>
      <c r="O50" s="127">
        <f>N50*E181</f>
        <v>17486065.40238864</v>
      </c>
      <c r="P50" s="127"/>
      <c r="Q50" s="127">
        <v>92899842.420000002</v>
      </c>
      <c r="R50" s="142">
        <f t="shared" si="7"/>
        <v>698016715.19934821</v>
      </c>
      <c r="S50" s="141"/>
      <c r="T50" s="140" t="s">
        <v>253</v>
      </c>
      <c r="U50" s="140" t="s">
        <v>16</v>
      </c>
      <c r="V50" s="140" t="s">
        <v>29</v>
      </c>
      <c r="AC50" s="133"/>
    </row>
    <row r="51" spans="1:29" s="134" customFormat="1" ht="49.5" customHeight="1" x14ac:dyDescent="0.2">
      <c r="A51" s="187"/>
      <c r="B51" s="138" t="s">
        <v>831</v>
      </c>
      <c r="C51" s="140" t="s">
        <v>255</v>
      </c>
      <c r="D51" s="99" t="s">
        <v>256</v>
      </c>
      <c r="E51" s="140" t="s">
        <v>257</v>
      </c>
      <c r="F51" s="140" t="s">
        <v>258</v>
      </c>
      <c r="G51" s="99" t="s">
        <v>54</v>
      </c>
      <c r="H51" s="99" t="s">
        <v>605</v>
      </c>
      <c r="I51" s="140" t="s">
        <v>15</v>
      </c>
      <c r="J51" s="144">
        <v>12300000</v>
      </c>
      <c r="K51" s="144">
        <v>89652756.599999994</v>
      </c>
      <c r="L51" s="143" t="s">
        <v>15</v>
      </c>
      <c r="M51" s="127"/>
      <c r="N51" s="127">
        <v>512500</v>
      </c>
      <c r="O51" s="127">
        <f>N51*$E$181</f>
        <v>3850744.6</v>
      </c>
      <c r="P51" s="127"/>
      <c r="Q51" s="127">
        <v>6662500</v>
      </c>
      <c r="R51" s="142">
        <f t="shared" si="7"/>
        <v>50059679.799999997</v>
      </c>
      <c r="S51" s="141">
        <v>0</v>
      </c>
      <c r="T51" s="140" t="s">
        <v>73</v>
      </c>
      <c r="U51" s="140" t="s">
        <v>19</v>
      </c>
      <c r="V51" s="140" t="s">
        <v>17</v>
      </c>
      <c r="AC51" s="133"/>
    </row>
    <row r="52" spans="1:29" s="134" customFormat="1" ht="49.5" customHeight="1" x14ac:dyDescent="0.2">
      <c r="A52" s="187"/>
      <c r="B52" s="138" t="s">
        <v>771</v>
      </c>
      <c r="C52" s="140" t="s">
        <v>259</v>
      </c>
      <c r="D52" s="99" t="s">
        <v>260</v>
      </c>
      <c r="E52" s="140" t="s">
        <v>261</v>
      </c>
      <c r="F52" s="140" t="s">
        <v>262</v>
      </c>
      <c r="G52" s="99" t="s">
        <v>14</v>
      </c>
      <c r="H52" s="153" t="s">
        <v>688</v>
      </c>
      <c r="I52" s="140" t="s">
        <v>15</v>
      </c>
      <c r="J52" s="144">
        <v>45000000</v>
      </c>
      <c r="K52" s="144">
        <v>326248245</v>
      </c>
      <c r="L52" s="143" t="s">
        <v>15</v>
      </c>
      <c r="M52" s="159"/>
      <c r="N52" s="127"/>
      <c r="O52" s="127"/>
      <c r="P52" s="127"/>
      <c r="Q52" s="127">
        <v>31153846.16</v>
      </c>
      <c r="R52" s="142">
        <f t="shared" si="7"/>
        <v>234079033.89239168</v>
      </c>
      <c r="S52" s="141"/>
      <c r="T52" s="140" t="s">
        <v>53</v>
      </c>
      <c r="U52" s="140" t="s">
        <v>16</v>
      </c>
      <c r="V52" s="140" t="s">
        <v>29</v>
      </c>
      <c r="AC52" s="133"/>
    </row>
    <row r="53" spans="1:29" s="134" customFormat="1" ht="49.5" customHeight="1" x14ac:dyDescent="0.2">
      <c r="B53" s="138" t="s">
        <v>466</v>
      </c>
      <c r="C53" s="140" t="s">
        <v>264</v>
      </c>
      <c r="D53" s="99" t="s">
        <v>265</v>
      </c>
      <c r="E53" s="140" t="s">
        <v>266</v>
      </c>
      <c r="F53" s="140" t="s">
        <v>267</v>
      </c>
      <c r="G53" s="99" t="s">
        <v>43</v>
      </c>
      <c r="H53" s="99" t="s">
        <v>268</v>
      </c>
      <c r="I53" s="140" t="s">
        <v>15</v>
      </c>
      <c r="J53" s="144">
        <v>12000000</v>
      </c>
      <c r="K53" s="144">
        <v>87000696</v>
      </c>
      <c r="L53" s="143" t="s">
        <v>15</v>
      </c>
      <c r="M53" s="127"/>
      <c r="N53" s="127">
        <v>361192.62</v>
      </c>
      <c r="O53" s="127">
        <f>N53*$E$181</f>
        <v>2713874.2068777601</v>
      </c>
      <c r="P53" s="158"/>
      <c r="Q53" s="127">
        <v>5417889.2999999998</v>
      </c>
      <c r="R53" s="142">
        <f t="shared" si="7"/>
        <v>40708113.103166401</v>
      </c>
      <c r="S53" s="141"/>
      <c r="T53" s="140" t="s">
        <v>73</v>
      </c>
      <c r="U53" s="140" t="s">
        <v>16</v>
      </c>
      <c r="V53" s="140" t="s">
        <v>29</v>
      </c>
      <c r="AC53" s="133"/>
    </row>
    <row r="54" spans="1:29" s="134" customFormat="1" ht="49.5" customHeight="1" x14ac:dyDescent="0.2">
      <c r="B54" s="138" t="s">
        <v>467</v>
      </c>
      <c r="C54" s="140" t="s">
        <v>254</v>
      </c>
      <c r="D54" s="99" t="s">
        <v>270</v>
      </c>
      <c r="E54" s="140" t="s">
        <v>271</v>
      </c>
      <c r="F54" s="140" t="s">
        <v>272</v>
      </c>
      <c r="G54" s="99" t="s">
        <v>26</v>
      </c>
      <c r="H54" s="99" t="s">
        <v>27</v>
      </c>
      <c r="I54" s="140" t="s">
        <v>15</v>
      </c>
      <c r="J54" s="144">
        <v>60000000</v>
      </c>
      <c r="K54" s="144">
        <v>431325420</v>
      </c>
      <c r="L54" s="143" t="s">
        <v>15</v>
      </c>
      <c r="M54" s="127"/>
      <c r="N54" s="127">
        <v>0</v>
      </c>
      <c r="O54" s="127">
        <f>N54*$E$181</f>
        <v>0</v>
      </c>
      <c r="P54" s="127"/>
      <c r="Q54" s="127">
        <v>58466819.789999999</v>
      </c>
      <c r="R54" s="142">
        <f t="shared" si="7"/>
        <v>439299103.58149391</v>
      </c>
      <c r="S54" s="141"/>
      <c r="T54" s="140" t="s">
        <v>108</v>
      </c>
      <c r="U54" s="140" t="s">
        <v>16</v>
      </c>
      <c r="V54" s="140" t="s">
        <v>29</v>
      </c>
      <c r="AC54" s="133"/>
    </row>
    <row r="55" spans="1:29" s="134" customFormat="1" ht="49.5" customHeight="1" x14ac:dyDescent="0.2">
      <c r="B55" s="138" t="s">
        <v>468</v>
      </c>
      <c r="C55" s="140" t="s">
        <v>273</v>
      </c>
      <c r="D55" s="99" t="s">
        <v>274</v>
      </c>
      <c r="E55" s="140" t="s">
        <v>275</v>
      </c>
      <c r="F55" s="140" t="s">
        <v>276</v>
      </c>
      <c r="G55" s="99" t="s">
        <v>277</v>
      </c>
      <c r="H55" s="99" t="s">
        <v>600</v>
      </c>
      <c r="I55" s="140" t="s">
        <v>15</v>
      </c>
      <c r="J55" s="144">
        <v>14622756.85</v>
      </c>
      <c r="K55" s="144">
        <v>105648248.42</v>
      </c>
      <c r="L55" s="143" t="s">
        <v>15</v>
      </c>
      <c r="M55" s="127"/>
      <c r="N55" s="127"/>
      <c r="O55" s="127"/>
      <c r="P55" s="127"/>
      <c r="Q55" s="127">
        <v>10235929.779999999</v>
      </c>
      <c r="R55" s="142">
        <f t="shared" si="7"/>
        <v>76909173.319637433</v>
      </c>
      <c r="S55" s="141"/>
      <c r="T55" s="140" t="s">
        <v>61</v>
      </c>
      <c r="U55" s="140" t="s">
        <v>16</v>
      </c>
      <c r="V55" s="140" t="s">
        <v>17</v>
      </c>
      <c r="AC55" s="133"/>
    </row>
    <row r="56" spans="1:29" s="134" customFormat="1" ht="49.5" customHeight="1" x14ac:dyDescent="0.2">
      <c r="B56" s="138" t="s">
        <v>832</v>
      </c>
      <c r="C56" s="140" t="s">
        <v>280</v>
      </c>
      <c r="D56" s="99" t="s">
        <v>281</v>
      </c>
      <c r="E56" s="140" t="s">
        <v>282</v>
      </c>
      <c r="F56" s="140" t="s">
        <v>283</v>
      </c>
      <c r="G56" s="99" t="s">
        <v>43</v>
      </c>
      <c r="H56" s="99" t="s">
        <v>284</v>
      </c>
      <c r="I56" s="140" t="s">
        <v>15</v>
      </c>
      <c r="J56" s="144">
        <v>8000000</v>
      </c>
      <c r="K56" s="144">
        <v>57913888</v>
      </c>
      <c r="L56" s="143" t="s">
        <v>15</v>
      </c>
      <c r="M56" s="127"/>
      <c r="N56" s="127">
        <v>2096723.06</v>
      </c>
      <c r="O56" s="127">
        <f>N56*$E$186</f>
        <v>0</v>
      </c>
      <c r="P56" s="127"/>
      <c r="Q56" s="127">
        <v>0</v>
      </c>
      <c r="R56" s="142">
        <f>Q56*$E$186</f>
        <v>0</v>
      </c>
      <c r="S56" s="141"/>
      <c r="T56" s="140" t="s">
        <v>86</v>
      </c>
      <c r="U56" s="140" t="s">
        <v>16</v>
      </c>
      <c r="V56" s="140" t="s">
        <v>29</v>
      </c>
      <c r="AC56" s="133"/>
    </row>
    <row r="57" spans="1:29" s="134" customFormat="1" ht="49.5" customHeight="1" x14ac:dyDescent="0.2">
      <c r="B57" s="138" t="s">
        <v>469</v>
      </c>
      <c r="C57" s="140" t="s">
        <v>286</v>
      </c>
      <c r="D57" s="99" t="s">
        <v>287</v>
      </c>
      <c r="E57" s="140" t="s">
        <v>288</v>
      </c>
      <c r="F57" s="140" t="s">
        <v>289</v>
      </c>
      <c r="G57" s="99" t="s">
        <v>124</v>
      </c>
      <c r="H57" s="99" t="s">
        <v>290</v>
      </c>
      <c r="I57" s="140" t="s">
        <v>18</v>
      </c>
      <c r="J57" s="144">
        <v>1030000000</v>
      </c>
      <c r="K57" s="144">
        <v>1030000000</v>
      </c>
      <c r="L57" s="143" t="s">
        <v>15</v>
      </c>
      <c r="M57" s="127"/>
      <c r="N57" s="127">
        <v>809895.9</v>
      </c>
      <c r="O57" s="127">
        <f>N57*E181</f>
        <v>6085272.7092431998</v>
      </c>
      <c r="P57" s="127"/>
      <c r="Q57" s="127">
        <v>50963008.799999997</v>
      </c>
      <c r="R57" s="142">
        <f>Q57*$E$181</f>
        <v>382918109.14410239</v>
      </c>
      <c r="S57" s="141"/>
      <c r="T57" s="140" t="s">
        <v>45</v>
      </c>
      <c r="U57" s="140" t="s">
        <v>16</v>
      </c>
      <c r="V57" s="140" t="s">
        <v>17</v>
      </c>
      <c r="AC57" s="133"/>
    </row>
    <row r="58" spans="1:29" s="134" customFormat="1" ht="66.75" customHeight="1" x14ac:dyDescent="0.2">
      <c r="B58" s="138" t="s">
        <v>470</v>
      </c>
      <c r="C58" s="140" t="s">
        <v>286</v>
      </c>
      <c r="D58" s="99" t="s">
        <v>292</v>
      </c>
      <c r="E58" s="140" t="s">
        <v>524</v>
      </c>
      <c r="F58" s="140" t="s">
        <v>293</v>
      </c>
      <c r="G58" s="99" t="s">
        <v>295</v>
      </c>
      <c r="H58" s="99" t="s">
        <v>294</v>
      </c>
      <c r="I58" s="140" t="s">
        <v>15</v>
      </c>
      <c r="J58" s="144">
        <v>100000000</v>
      </c>
      <c r="K58" s="144">
        <v>738756100</v>
      </c>
      <c r="L58" s="143" t="s">
        <v>15</v>
      </c>
      <c r="M58" s="127"/>
      <c r="N58" s="127">
        <v>9090909.1899999995</v>
      </c>
      <c r="O58" s="127">
        <f>N58*$E$187</f>
        <v>0</v>
      </c>
      <c r="P58" s="142"/>
      <c r="Q58" s="127">
        <v>0</v>
      </c>
      <c r="R58" s="142">
        <f>Q58*$E$187</f>
        <v>0</v>
      </c>
      <c r="S58" s="141"/>
      <c r="T58" s="140" t="s">
        <v>86</v>
      </c>
      <c r="U58" s="140" t="s">
        <v>16</v>
      </c>
      <c r="V58" s="140" t="s">
        <v>17</v>
      </c>
      <c r="AC58" s="133"/>
    </row>
    <row r="59" spans="1:29" s="134" customFormat="1" ht="49.5" customHeight="1" x14ac:dyDescent="0.2">
      <c r="B59" s="138" t="s">
        <v>471</v>
      </c>
      <c r="C59" s="140" t="s">
        <v>296</v>
      </c>
      <c r="D59" s="99" t="s">
        <v>297</v>
      </c>
      <c r="E59" s="140" t="s">
        <v>298</v>
      </c>
      <c r="F59" s="140" t="s">
        <v>289</v>
      </c>
      <c r="G59" s="99" t="s">
        <v>43</v>
      </c>
      <c r="H59" s="99" t="s">
        <v>74</v>
      </c>
      <c r="I59" s="140" t="s">
        <v>15</v>
      </c>
      <c r="J59" s="144">
        <v>60630000</v>
      </c>
      <c r="K59" s="144">
        <v>448452583.98000002</v>
      </c>
      <c r="L59" s="143" t="s">
        <v>15</v>
      </c>
      <c r="M59" s="127">
        <v>2239303.7599999998</v>
      </c>
      <c r="N59" s="127">
        <v>0</v>
      </c>
      <c r="O59" s="127">
        <f>N59*$E$181</f>
        <v>0</v>
      </c>
      <c r="P59" s="142"/>
      <c r="Q59" s="127">
        <v>39368605.590000004</v>
      </c>
      <c r="R59" s="142">
        <f>Q59*$E$181</f>
        <v>295801844.65409237</v>
      </c>
      <c r="S59" s="141"/>
      <c r="T59" s="140" t="s">
        <v>38</v>
      </c>
      <c r="U59" s="140" t="s">
        <v>16</v>
      </c>
      <c r="V59" s="140" t="s">
        <v>29</v>
      </c>
      <c r="AC59" s="133"/>
    </row>
    <row r="60" spans="1:29" s="134" customFormat="1" ht="49.5" customHeight="1" x14ac:dyDescent="0.2">
      <c r="B60" s="138" t="s">
        <v>472</v>
      </c>
      <c r="C60" s="140" t="s">
        <v>301</v>
      </c>
      <c r="D60" s="99" t="s">
        <v>302</v>
      </c>
      <c r="E60" s="140" t="s">
        <v>303</v>
      </c>
      <c r="F60" s="140" t="s">
        <v>304</v>
      </c>
      <c r="G60" s="99" t="s">
        <v>269</v>
      </c>
      <c r="H60" s="99" t="s">
        <v>81</v>
      </c>
      <c r="I60" s="140" t="s">
        <v>15</v>
      </c>
      <c r="J60" s="144">
        <v>160000000</v>
      </c>
      <c r="K60" s="144">
        <v>1190434400</v>
      </c>
      <c r="L60" s="143" t="s">
        <v>15</v>
      </c>
      <c r="M60" s="127"/>
      <c r="N60" s="127">
        <v>14545454.550000001</v>
      </c>
      <c r="O60" s="127">
        <f>N60*$E$181</f>
        <v>109289425.48869841</v>
      </c>
      <c r="P60" s="142"/>
      <c r="Q60" s="127">
        <v>14545455.550000001</v>
      </c>
      <c r="R60" s="142">
        <f>Q60*$E$181</f>
        <v>109289433.0023464</v>
      </c>
      <c r="S60" s="141"/>
      <c r="T60" s="140" t="s">
        <v>53</v>
      </c>
      <c r="U60" s="140" t="s">
        <v>16</v>
      </c>
      <c r="V60" s="140" t="s">
        <v>29</v>
      </c>
      <c r="AC60" s="133"/>
    </row>
    <row r="61" spans="1:29" s="134" customFormat="1" ht="49.5" customHeight="1" x14ac:dyDescent="0.2">
      <c r="B61" s="138" t="s">
        <v>473</v>
      </c>
      <c r="C61" s="140" t="s">
        <v>301</v>
      </c>
      <c r="D61" s="99" t="s">
        <v>305</v>
      </c>
      <c r="E61" s="140" t="s">
        <v>306</v>
      </c>
      <c r="F61" s="140" t="s">
        <v>307</v>
      </c>
      <c r="G61" s="99" t="s">
        <v>308</v>
      </c>
      <c r="H61" s="99" t="s">
        <v>81</v>
      </c>
      <c r="I61" s="140" t="s">
        <v>15</v>
      </c>
      <c r="J61" s="144">
        <v>130000000</v>
      </c>
      <c r="K61" s="144">
        <v>1010972430</v>
      </c>
      <c r="L61" s="143" t="s">
        <v>15</v>
      </c>
      <c r="M61" s="127"/>
      <c r="N61" s="127">
        <v>5688623.9500000002</v>
      </c>
      <c r="O61" s="127">
        <f>N61*$E$181</f>
        <v>42742317.9646696</v>
      </c>
      <c r="P61" s="127"/>
      <c r="Q61" s="127">
        <v>96706607</v>
      </c>
      <c r="R61" s="142">
        <f>Q61*$E$181</f>
        <v>726619404.27233601</v>
      </c>
      <c r="S61" s="141"/>
      <c r="T61" s="140" t="s">
        <v>38</v>
      </c>
      <c r="U61" s="140" t="s">
        <v>16</v>
      </c>
      <c r="V61" s="140" t="s">
        <v>29</v>
      </c>
      <c r="AC61" s="133"/>
    </row>
    <row r="62" spans="1:29" s="134" customFormat="1" ht="49.5" customHeight="1" x14ac:dyDescent="0.2">
      <c r="B62" s="138" t="s">
        <v>474</v>
      </c>
      <c r="C62" s="140" t="s">
        <v>309</v>
      </c>
      <c r="D62" s="99" t="s">
        <v>310</v>
      </c>
      <c r="E62" s="140" t="s">
        <v>311</v>
      </c>
      <c r="F62" s="140" t="s">
        <v>312</v>
      </c>
      <c r="G62" s="99" t="s">
        <v>59</v>
      </c>
      <c r="H62" s="99" t="s">
        <v>81</v>
      </c>
      <c r="I62" s="140" t="s">
        <v>15</v>
      </c>
      <c r="J62" s="144">
        <v>220000000</v>
      </c>
      <c r="K62" s="144">
        <v>1634796680</v>
      </c>
      <c r="L62" s="143" t="s">
        <v>15</v>
      </c>
      <c r="M62" s="127"/>
      <c r="N62" s="127">
        <v>0</v>
      </c>
      <c r="O62" s="127">
        <f>N62*$E$181</f>
        <v>0</v>
      </c>
      <c r="P62" s="127"/>
      <c r="Q62" s="127">
        <v>117333333</v>
      </c>
      <c r="R62" s="142">
        <f>Q62*$E$181</f>
        <v>881601362.82878399</v>
      </c>
      <c r="S62" s="141"/>
      <c r="T62" s="140" t="s">
        <v>38</v>
      </c>
      <c r="U62" s="140" t="s">
        <v>16</v>
      </c>
      <c r="V62" s="140" t="s">
        <v>17</v>
      </c>
      <c r="AC62" s="133"/>
    </row>
    <row r="63" spans="1:29" s="134" customFormat="1" ht="68.25" customHeight="1" x14ac:dyDescent="0.2">
      <c r="B63" s="138" t="s">
        <v>475</v>
      </c>
      <c r="C63" s="140" t="s">
        <v>313</v>
      </c>
      <c r="D63" s="99" t="s">
        <v>314</v>
      </c>
      <c r="E63" s="140" t="s">
        <v>525</v>
      </c>
      <c r="F63" s="140" t="s">
        <v>312</v>
      </c>
      <c r="G63" s="99" t="s">
        <v>315</v>
      </c>
      <c r="H63" s="99" t="s">
        <v>92</v>
      </c>
      <c r="I63" s="140" t="s">
        <v>15</v>
      </c>
      <c r="J63" s="144">
        <v>155000000</v>
      </c>
      <c r="K63" s="144">
        <v>1151788570</v>
      </c>
      <c r="L63" s="143" t="s">
        <v>15</v>
      </c>
      <c r="M63" s="127"/>
      <c r="N63" s="127">
        <v>103333333.34999999</v>
      </c>
      <c r="O63" s="127">
        <f>N63*$E$188</f>
        <v>0</v>
      </c>
      <c r="P63" s="127"/>
      <c r="Q63" s="127">
        <v>0</v>
      </c>
      <c r="R63" s="142">
        <f>Q63*$E$188</f>
        <v>0</v>
      </c>
      <c r="S63" s="141"/>
      <c r="T63" s="140" t="s">
        <v>61</v>
      </c>
      <c r="U63" s="140" t="s">
        <v>16</v>
      </c>
      <c r="V63" s="140" t="s">
        <v>17</v>
      </c>
      <c r="AC63" s="133"/>
    </row>
    <row r="64" spans="1:29" s="134" customFormat="1" ht="49.5" customHeight="1" x14ac:dyDescent="0.2">
      <c r="B64" s="138" t="s">
        <v>476</v>
      </c>
      <c r="C64" s="140" t="s">
        <v>299</v>
      </c>
      <c r="D64" s="99" t="s">
        <v>316</v>
      </c>
      <c r="E64" s="140" t="s">
        <v>317</v>
      </c>
      <c r="F64" s="140" t="s">
        <v>318</v>
      </c>
      <c r="G64" s="99" t="s">
        <v>165</v>
      </c>
      <c r="H64" s="99" t="s">
        <v>166</v>
      </c>
      <c r="I64" s="140" t="s">
        <v>15</v>
      </c>
      <c r="J64" s="144">
        <v>50000000</v>
      </c>
      <c r="K64" s="144">
        <v>374269100</v>
      </c>
      <c r="L64" s="143" t="s">
        <v>15</v>
      </c>
      <c r="M64" s="127"/>
      <c r="N64" s="127">
        <v>0</v>
      </c>
      <c r="O64" s="127">
        <f>N64*E181</f>
        <v>0</v>
      </c>
      <c r="P64" s="127"/>
      <c r="Q64" s="127">
        <v>46987561.060000002</v>
      </c>
      <c r="R64" s="142">
        <f>Q64*$E$181</f>
        <v>353047994.18334687</v>
      </c>
      <c r="S64" s="141"/>
      <c r="T64" s="140" t="s">
        <v>148</v>
      </c>
      <c r="U64" s="140" t="s">
        <v>16</v>
      </c>
      <c r="V64" s="140" t="s">
        <v>29</v>
      </c>
      <c r="AC64" s="133"/>
    </row>
    <row r="65" spans="1:29" s="134" customFormat="1" ht="71.25" customHeight="1" x14ac:dyDescent="0.2">
      <c r="B65" s="138" t="s">
        <v>477</v>
      </c>
      <c r="C65" s="140" t="s">
        <v>319</v>
      </c>
      <c r="D65" s="99" t="s">
        <v>320</v>
      </c>
      <c r="E65" s="140" t="s">
        <v>321</v>
      </c>
      <c r="F65" s="140" t="s">
        <v>322</v>
      </c>
      <c r="G65" s="99" t="s">
        <v>323</v>
      </c>
      <c r="H65" s="99" t="s">
        <v>74</v>
      </c>
      <c r="I65" s="140" t="s">
        <v>15</v>
      </c>
      <c r="J65" s="144">
        <v>270000000</v>
      </c>
      <c r="K65" s="144">
        <v>2020846320</v>
      </c>
      <c r="L65" s="143" t="s">
        <v>15</v>
      </c>
      <c r="M65" s="127"/>
      <c r="N65" s="127">
        <v>270000000</v>
      </c>
      <c r="O65" s="127"/>
      <c r="P65" s="127"/>
      <c r="Q65" s="127">
        <v>0</v>
      </c>
      <c r="R65" s="142">
        <f>Q65*$E$189</f>
        <v>0</v>
      </c>
      <c r="S65" s="141"/>
      <c r="T65" s="140" t="s">
        <v>53</v>
      </c>
      <c r="U65" s="140" t="s">
        <v>16</v>
      </c>
      <c r="V65" s="140" t="s">
        <v>17</v>
      </c>
      <c r="AC65" s="133"/>
    </row>
    <row r="66" spans="1:29" s="134" customFormat="1" ht="49.5" customHeight="1" x14ac:dyDescent="0.2">
      <c r="B66" s="138" t="s">
        <v>801</v>
      </c>
      <c r="C66" s="140" t="s">
        <v>312</v>
      </c>
      <c r="D66" s="99" t="s">
        <v>324</v>
      </c>
      <c r="E66" s="140" t="s">
        <v>325</v>
      </c>
      <c r="F66" s="140" t="s">
        <v>318</v>
      </c>
      <c r="G66" s="99" t="s">
        <v>43</v>
      </c>
      <c r="H66" s="99" t="s">
        <v>72</v>
      </c>
      <c r="I66" s="140" t="s">
        <v>15</v>
      </c>
      <c r="J66" s="144">
        <v>47000000</v>
      </c>
      <c r="K66" s="144">
        <v>351812954</v>
      </c>
      <c r="L66" s="143" t="s">
        <v>15</v>
      </c>
      <c r="M66" s="127">
        <v>0</v>
      </c>
      <c r="N66" s="127">
        <v>2664203.06</v>
      </c>
      <c r="O66" s="127">
        <f>N66*$E$181</f>
        <v>20017883.993362881</v>
      </c>
      <c r="P66" s="127"/>
      <c r="Q66" s="127">
        <v>30096685.09</v>
      </c>
      <c r="R66" s="142">
        <f>Q66*$E$181</f>
        <v>226135897.73310831</v>
      </c>
      <c r="S66" s="141"/>
      <c r="T66" s="140" t="s">
        <v>73</v>
      </c>
      <c r="U66" s="140" t="s">
        <v>16</v>
      </c>
      <c r="V66" s="140" t="s">
        <v>29</v>
      </c>
      <c r="AC66" s="133"/>
    </row>
    <row r="67" spans="1:29" s="134" customFormat="1" ht="49.5" customHeight="1" x14ac:dyDescent="0.2">
      <c r="B67" s="138" t="s">
        <v>478</v>
      </c>
      <c r="C67" s="140" t="s">
        <v>300</v>
      </c>
      <c r="D67" s="99" t="s">
        <v>326</v>
      </c>
      <c r="E67" s="140" t="s">
        <v>327</v>
      </c>
      <c r="F67" s="140" t="s">
        <v>318</v>
      </c>
      <c r="G67" s="99" t="s">
        <v>26</v>
      </c>
      <c r="H67" s="99" t="s">
        <v>74</v>
      </c>
      <c r="I67" s="140" t="s">
        <v>15</v>
      </c>
      <c r="J67" s="144">
        <v>60000000</v>
      </c>
      <c r="K67" s="144">
        <v>449122920</v>
      </c>
      <c r="L67" s="143" t="s">
        <v>15</v>
      </c>
      <c r="M67" s="127"/>
      <c r="N67" s="127">
        <v>122533.99</v>
      </c>
      <c r="O67" s="127">
        <f>N67*$E$181</f>
        <v>920677.26889552001</v>
      </c>
      <c r="P67" s="127"/>
      <c r="Q67" s="127">
        <v>32589833.760000002</v>
      </c>
      <c r="R67" s="142">
        <f>Q67*$E$181</f>
        <v>244868539.25115648</v>
      </c>
      <c r="S67" s="141"/>
      <c r="T67" s="140" t="s">
        <v>108</v>
      </c>
      <c r="U67" s="140" t="s">
        <v>16</v>
      </c>
      <c r="V67" s="140" t="s">
        <v>29</v>
      </c>
      <c r="AC67" s="133"/>
    </row>
    <row r="68" spans="1:29" s="134" customFormat="1" ht="49.5" customHeight="1" x14ac:dyDescent="0.2">
      <c r="B68" s="138" t="s">
        <v>811</v>
      </c>
      <c r="C68" s="140" t="s">
        <v>328</v>
      </c>
      <c r="D68" s="99" t="s">
        <v>329</v>
      </c>
      <c r="E68" s="140" t="s">
        <v>330</v>
      </c>
      <c r="F68" s="140" t="s">
        <v>331</v>
      </c>
      <c r="G68" s="99" t="s">
        <v>332</v>
      </c>
      <c r="H68" s="99" t="s">
        <v>92</v>
      </c>
      <c r="I68" s="140" t="s">
        <v>15</v>
      </c>
      <c r="J68" s="144">
        <v>110000000</v>
      </c>
      <c r="K68" s="144">
        <v>833237460</v>
      </c>
      <c r="L68" s="143" t="s">
        <v>15</v>
      </c>
      <c r="M68" s="127"/>
      <c r="N68" s="127">
        <v>30000000.039999999</v>
      </c>
      <c r="O68" s="127">
        <f>N68*$E$190</f>
        <v>0</v>
      </c>
      <c r="P68" s="127"/>
      <c r="Q68" s="127">
        <v>0</v>
      </c>
      <c r="R68" s="142">
        <f>Q68*$E$190</f>
        <v>0</v>
      </c>
      <c r="S68" s="141"/>
      <c r="T68" s="140" t="s">
        <v>45</v>
      </c>
      <c r="U68" s="140" t="s">
        <v>16</v>
      </c>
      <c r="V68" s="140" t="s">
        <v>17</v>
      </c>
      <c r="AC68" s="133"/>
    </row>
    <row r="69" spans="1:29" s="134" customFormat="1" ht="96" customHeight="1" x14ac:dyDescent="0.2">
      <c r="B69" s="138" t="s">
        <v>479</v>
      </c>
      <c r="C69" s="140" t="s">
        <v>333</v>
      </c>
      <c r="D69" s="99" t="s">
        <v>334</v>
      </c>
      <c r="E69" s="140" t="s">
        <v>335</v>
      </c>
      <c r="F69" s="140" t="s">
        <v>336</v>
      </c>
      <c r="G69" s="99" t="s">
        <v>337</v>
      </c>
      <c r="H69" s="99" t="s">
        <v>74</v>
      </c>
      <c r="I69" s="140" t="s">
        <v>15</v>
      </c>
      <c r="J69" s="144">
        <v>120000000</v>
      </c>
      <c r="K69" s="144">
        <v>904598760</v>
      </c>
      <c r="L69" s="143" t="s">
        <v>15</v>
      </c>
      <c r="M69" s="127"/>
      <c r="N69" s="127">
        <v>10909090.619999999</v>
      </c>
      <c r="O69" s="127">
        <f>N69*$E$181</f>
        <v>81967066.918781757</v>
      </c>
      <c r="P69" s="127"/>
      <c r="Q69" s="127">
        <v>32727273</v>
      </c>
      <c r="R69" s="142">
        <f>Q69*$E$181</f>
        <v>245901209.321904</v>
      </c>
      <c r="S69" s="141"/>
      <c r="T69" s="140" t="s">
        <v>45</v>
      </c>
      <c r="U69" s="140" t="s">
        <v>16</v>
      </c>
      <c r="V69" s="140" t="s">
        <v>17</v>
      </c>
      <c r="AC69" s="133"/>
    </row>
    <row r="70" spans="1:29" s="134" customFormat="1" ht="49.5" customHeight="1" x14ac:dyDescent="0.2">
      <c r="B70" s="138" t="s">
        <v>480</v>
      </c>
      <c r="C70" s="154" t="s">
        <v>338</v>
      </c>
      <c r="D70" s="153" t="s">
        <v>339</v>
      </c>
      <c r="E70" s="154" t="s">
        <v>340</v>
      </c>
      <c r="F70" s="154" t="s">
        <v>341</v>
      </c>
      <c r="G70" s="153" t="s">
        <v>59</v>
      </c>
      <c r="H70" s="153" t="s">
        <v>688</v>
      </c>
      <c r="I70" s="154" t="s">
        <v>37</v>
      </c>
      <c r="J70" s="157">
        <v>15800000</v>
      </c>
      <c r="K70" s="157">
        <v>97548109.799999997</v>
      </c>
      <c r="L70" s="156" t="s">
        <v>37</v>
      </c>
      <c r="M70" s="155"/>
      <c r="N70" s="142">
        <v>240000</v>
      </c>
      <c r="O70" s="142">
        <f>N70*$E$180</f>
        <v>1504735.92</v>
      </c>
      <c r="P70" s="142"/>
      <c r="Q70" s="142">
        <v>14120000</v>
      </c>
      <c r="R70" s="142">
        <f>Q70*$E$180</f>
        <v>88528629.959999993</v>
      </c>
      <c r="S70" s="141"/>
      <c r="T70" s="154" t="s">
        <v>45</v>
      </c>
      <c r="U70" s="154" t="s">
        <v>16</v>
      </c>
      <c r="V70" s="154" t="s">
        <v>17</v>
      </c>
      <c r="AC70" s="133"/>
    </row>
    <row r="71" spans="1:29" s="134" customFormat="1" ht="49.5" customHeight="1" x14ac:dyDescent="0.2">
      <c r="B71" s="138" t="s">
        <v>810</v>
      </c>
      <c r="C71" s="140" t="s">
        <v>342</v>
      </c>
      <c r="D71" s="99" t="s">
        <v>343</v>
      </c>
      <c r="E71" s="140" t="s">
        <v>344</v>
      </c>
      <c r="F71" s="140" t="s">
        <v>341</v>
      </c>
      <c r="G71" s="99" t="s">
        <v>54</v>
      </c>
      <c r="H71" s="99" t="s">
        <v>345</v>
      </c>
      <c r="I71" s="140" t="s">
        <v>37</v>
      </c>
      <c r="J71" s="144">
        <v>27600000</v>
      </c>
      <c r="K71" s="144">
        <v>170400495.59999999</v>
      </c>
      <c r="L71" s="143" t="s">
        <v>37</v>
      </c>
      <c r="M71" s="152"/>
      <c r="N71" s="127">
        <v>1512273.6</v>
      </c>
      <c r="O71" s="127"/>
      <c r="P71" s="127"/>
      <c r="Q71" s="137">
        <v>20667726.399999999</v>
      </c>
      <c r="R71" s="142">
        <f>Q71*$E$180</f>
        <v>129581126.24505118</v>
      </c>
      <c r="S71" s="141"/>
      <c r="T71" s="140" t="s">
        <v>61</v>
      </c>
      <c r="U71" s="140" t="s">
        <v>16</v>
      </c>
      <c r="V71" s="140" t="s">
        <v>17</v>
      </c>
      <c r="AC71" s="133"/>
    </row>
    <row r="72" spans="1:29" s="134" customFormat="1" ht="49.5" customHeight="1" x14ac:dyDescent="0.2">
      <c r="B72" s="138" t="s">
        <v>481</v>
      </c>
      <c r="C72" s="140" t="s">
        <v>346</v>
      </c>
      <c r="D72" s="99" t="s">
        <v>347</v>
      </c>
      <c r="E72" s="140" t="s">
        <v>348</v>
      </c>
      <c r="F72" s="140" t="s">
        <v>342</v>
      </c>
      <c r="G72" s="99" t="s">
        <v>277</v>
      </c>
      <c r="H72" s="99" t="s">
        <v>349</v>
      </c>
      <c r="I72" s="140" t="s">
        <v>18</v>
      </c>
      <c r="J72" s="144">
        <v>43230000</v>
      </c>
      <c r="K72" s="144">
        <v>43230000</v>
      </c>
      <c r="L72" s="143" t="s">
        <v>15</v>
      </c>
      <c r="M72" s="127"/>
      <c r="N72" s="127"/>
      <c r="O72" s="127"/>
      <c r="P72" s="127">
        <v>239620.65</v>
      </c>
      <c r="Q72" s="127">
        <v>1517597.13</v>
      </c>
      <c r="R72" s="142">
        <f>Q72*$E$181</f>
        <v>11402690.64063024</v>
      </c>
      <c r="S72" s="141"/>
      <c r="T72" s="140" t="s">
        <v>45</v>
      </c>
      <c r="U72" s="140" t="s">
        <v>19</v>
      </c>
      <c r="V72" s="140" t="s">
        <v>17</v>
      </c>
      <c r="AC72" s="133"/>
    </row>
    <row r="73" spans="1:29" s="134" customFormat="1" ht="49.5" customHeight="1" x14ac:dyDescent="0.2">
      <c r="B73" s="138" t="s">
        <v>482</v>
      </c>
      <c r="C73" s="140" t="s">
        <v>342</v>
      </c>
      <c r="D73" s="99" t="s">
        <v>350</v>
      </c>
      <c r="E73" s="140" t="s">
        <v>351</v>
      </c>
      <c r="F73" s="140" t="s">
        <v>352</v>
      </c>
      <c r="G73" s="99" t="s">
        <v>14</v>
      </c>
      <c r="H73" s="153" t="s">
        <v>688</v>
      </c>
      <c r="I73" s="140" t="s">
        <v>18</v>
      </c>
      <c r="J73" s="144">
        <v>73600000</v>
      </c>
      <c r="K73" s="144">
        <v>73600000</v>
      </c>
      <c r="L73" s="143" t="s">
        <v>18</v>
      </c>
      <c r="M73" s="152"/>
      <c r="N73" s="127"/>
      <c r="O73" s="127"/>
      <c r="P73" s="127"/>
      <c r="Q73" s="127">
        <v>73184970.950000003</v>
      </c>
      <c r="R73" s="142">
        <f>Q73</f>
        <v>73184970.950000003</v>
      </c>
      <c r="S73" s="141"/>
      <c r="T73" s="140" t="s">
        <v>45</v>
      </c>
      <c r="U73" s="140" t="s">
        <v>16</v>
      </c>
      <c r="V73" s="140" t="s">
        <v>17</v>
      </c>
      <c r="AC73" s="133"/>
    </row>
    <row r="74" spans="1:29" s="134" customFormat="1" ht="71.25" customHeight="1" x14ac:dyDescent="0.2">
      <c r="B74" s="138" t="s">
        <v>483</v>
      </c>
      <c r="C74" s="140" t="s">
        <v>353</v>
      </c>
      <c r="D74" s="99" t="s">
        <v>354</v>
      </c>
      <c r="E74" s="140" t="s">
        <v>355</v>
      </c>
      <c r="F74" s="140" t="s">
        <v>356</v>
      </c>
      <c r="G74" s="99" t="s">
        <v>357</v>
      </c>
      <c r="H74" s="99" t="s">
        <v>92</v>
      </c>
      <c r="I74" s="140" t="s">
        <v>15</v>
      </c>
      <c r="J74" s="144">
        <v>134000000</v>
      </c>
      <c r="K74" s="144">
        <v>995431462</v>
      </c>
      <c r="L74" s="143" t="s">
        <v>15</v>
      </c>
      <c r="M74" s="127"/>
      <c r="N74" s="127">
        <v>60909090.890000001</v>
      </c>
      <c r="O74" s="127">
        <f>N74*$E$191</f>
        <v>0</v>
      </c>
      <c r="P74" s="127"/>
      <c r="Q74" s="127">
        <v>0</v>
      </c>
      <c r="R74" s="142">
        <f>Q74*$E$191</f>
        <v>0</v>
      </c>
      <c r="S74" s="141"/>
      <c r="T74" s="140" t="s">
        <v>45</v>
      </c>
      <c r="U74" s="140" t="s">
        <v>16</v>
      </c>
      <c r="V74" s="140" t="s">
        <v>17</v>
      </c>
      <c r="AC74" s="133"/>
    </row>
    <row r="75" spans="1:29" s="134" customFormat="1" ht="70.5" customHeight="1" x14ac:dyDescent="0.2">
      <c r="B75" s="138" t="s">
        <v>484</v>
      </c>
      <c r="C75" s="140" t="s">
        <v>359</v>
      </c>
      <c r="D75" s="99" t="s">
        <v>360</v>
      </c>
      <c r="E75" s="140" t="s">
        <v>361</v>
      </c>
      <c r="F75" s="140" t="s">
        <v>362</v>
      </c>
      <c r="G75" s="99" t="s">
        <v>363</v>
      </c>
      <c r="H75" s="99" t="s">
        <v>74</v>
      </c>
      <c r="I75" s="140" t="s">
        <v>15</v>
      </c>
      <c r="J75" s="144">
        <v>130000000</v>
      </c>
      <c r="K75" s="144">
        <v>976931540</v>
      </c>
      <c r="L75" s="143" t="s">
        <v>15</v>
      </c>
      <c r="M75" s="127"/>
      <c r="N75" s="127">
        <v>130000000</v>
      </c>
      <c r="O75" s="127">
        <f>N75*$E$191</f>
        <v>0</v>
      </c>
      <c r="P75" s="127"/>
      <c r="Q75" s="127">
        <v>0</v>
      </c>
      <c r="R75" s="142">
        <f>Q75*$E$192</f>
        <v>0</v>
      </c>
      <c r="S75" s="141"/>
      <c r="T75" s="140" t="s">
        <v>86</v>
      </c>
      <c r="U75" s="140" t="s">
        <v>16</v>
      </c>
      <c r="V75" s="140" t="s">
        <v>17</v>
      </c>
      <c r="AC75" s="133"/>
    </row>
    <row r="76" spans="1:29" s="134" customFormat="1" ht="46.5" customHeight="1" x14ac:dyDescent="0.2">
      <c r="B76" s="212" t="s">
        <v>485</v>
      </c>
      <c r="C76" s="209" t="s">
        <v>342</v>
      </c>
      <c r="D76" s="214" t="s">
        <v>690</v>
      </c>
      <c r="E76" s="209"/>
      <c r="F76" s="209" t="s">
        <v>691</v>
      </c>
      <c r="G76" s="214" t="s">
        <v>165</v>
      </c>
      <c r="H76" s="214" t="s">
        <v>692</v>
      </c>
      <c r="I76" s="209" t="s">
        <v>15</v>
      </c>
      <c r="J76" s="218">
        <v>50000000</v>
      </c>
      <c r="K76" s="218">
        <v>378883850</v>
      </c>
      <c r="L76" s="143" t="s">
        <v>15</v>
      </c>
      <c r="M76" s="127"/>
      <c r="N76" s="127"/>
      <c r="O76" s="127"/>
      <c r="P76" s="127"/>
      <c r="Q76" s="127">
        <v>27200000</v>
      </c>
      <c r="R76" s="142">
        <f>Q76*$E$181</f>
        <v>204371225.59999999</v>
      </c>
      <c r="S76" s="141"/>
      <c r="T76" s="209" t="s">
        <v>693</v>
      </c>
      <c r="U76" s="209" t="s">
        <v>16</v>
      </c>
      <c r="V76" s="209" t="s">
        <v>29</v>
      </c>
      <c r="W76" s="151"/>
      <c r="AC76" s="133"/>
    </row>
    <row r="77" spans="1:29" s="149" customFormat="1" ht="45.75" customHeight="1" x14ac:dyDescent="0.2">
      <c r="A77" s="187"/>
      <c r="B77" s="213"/>
      <c r="C77" s="210"/>
      <c r="D77" s="215"/>
      <c r="E77" s="210"/>
      <c r="F77" s="210"/>
      <c r="G77" s="215"/>
      <c r="H77" s="215"/>
      <c r="I77" s="210"/>
      <c r="J77" s="219"/>
      <c r="K77" s="219"/>
      <c r="L77" s="143" t="s">
        <v>37</v>
      </c>
      <c r="M77" s="127"/>
      <c r="N77" s="127"/>
      <c r="O77" s="127"/>
      <c r="P77" s="127"/>
      <c r="Q77" s="127">
        <v>23060150.550000001</v>
      </c>
      <c r="R77" s="142">
        <f>Q77*$E$180</f>
        <v>144580986.88830313</v>
      </c>
      <c r="S77" s="141"/>
      <c r="T77" s="210"/>
      <c r="U77" s="210"/>
      <c r="V77" s="210"/>
      <c r="AC77" s="150"/>
    </row>
    <row r="78" spans="1:29" s="134" customFormat="1" ht="49.5" customHeight="1" x14ac:dyDescent="0.2">
      <c r="A78" s="188">
        <v>418</v>
      </c>
      <c r="B78" s="138" t="s">
        <v>809</v>
      </c>
      <c r="C78" s="140" t="s">
        <v>364</v>
      </c>
      <c r="D78" s="99" t="s">
        <v>365</v>
      </c>
      <c r="E78" s="140" t="s">
        <v>366</v>
      </c>
      <c r="F78" s="140" t="s">
        <v>367</v>
      </c>
      <c r="G78" s="99" t="s">
        <v>43</v>
      </c>
      <c r="H78" s="99" t="s">
        <v>246</v>
      </c>
      <c r="I78" s="140" t="s">
        <v>15</v>
      </c>
      <c r="J78" s="144">
        <v>18800000</v>
      </c>
      <c r="K78" s="144">
        <v>142186374</v>
      </c>
      <c r="L78" s="143" t="s">
        <v>15</v>
      </c>
      <c r="M78" s="127"/>
      <c r="N78" s="131">
        <v>0</v>
      </c>
      <c r="O78" s="127">
        <f>N78*$E181</f>
        <v>0</v>
      </c>
      <c r="P78" s="127"/>
      <c r="Q78" s="127">
        <v>16819816.48</v>
      </c>
      <c r="R78" s="142">
        <f>Q78*$E$181</f>
        <v>126378180.45531905</v>
      </c>
      <c r="S78" s="141"/>
      <c r="T78" s="140" t="s">
        <v>53</v>
      </c>
      <c r="U78" s="140" t="s">
        <v>16</v>
      </c>
      <c r="V78" s="140" t="s">
        <v>29</v>
      </c>
      <c r="AC78" s="133"/>
    </row>
    <row r="79" spans="1:29" s="134" customFormat="1" ht="49.5" customHeight="1" x14ac:dyDescent="0.2">
      <c r="A79" s="188"/>
      <c r="B79" s="138" t="s">
        <v>808</v>
      </c>
      <c r="C79" s="140" t="s">
        <v>368</v>
      </c>
      <c r="D79" s="99" t="s">
        <v>365</v>
      </c>
      <c r="E79" s="140" t="s">
        <v>369</v>
      </c>
      <c r="F79" s="140" t="s">
        <v>370</v>
      </c>
      <c r="G79" s="99" t="s">
        <v>371</v>
      </c>
      <c r="H79" s="99" t="s">
        <v>92</v>
      </c>
      <c r="I79" s="140" t="s">
        <v>15</v>
      </c>
      <c r="J79" s="144">
        <v>53000000</v>
      </c>
      <c r="K79" s="144">
        <v>401719012</v>
      </c>
      <c r="L79" s="143" t="s">
        <v>15</v>
      </c>
      <c r="M79" s="127"/>
      <c r="N79" s="127">
        <v>0</v>
      </c>
      <c r="O79" s="127">
        <f>N79*$E$181</f>
        <v>0</v>
      </c>
      <c r="P79" s="127"/>
      <c r="Q79" s="127">
        <v>28538461.52</v>
      </c>
      <c r="R79" s="142">
        <f>Q79*$E$181</f>
        <v>214427954.32282495</v>
      </c>
      <c r="S79" s="141"/>
      <c r="T79" s="140" t="s">
        <v>98</v>
      </c>
      <c r="U79" s="140" t="s">
        <v>16</v>
      </c>
      <c r="V79" s="140" t="s">
        <v>17</v>
      </c>
      <c r="AC79" s="133"/>
    </row>
    <row r="80" spans="1:29" s="134" customFormat="1" ht="67.5" customHeight="1" x14ac:dyDescent="0.2">
      <c r="A80" s="188"/>
      <c r="B80" s="138" t="s">
        <v>486</v>
      </c>
      <c r="C80" s="140" t="s">
        <v>372</v>
      </c>
      <c r="D80" s="99" t="s">
        <v>373</v>
      </c>
      <c r="E80" s="140" t="s">
        <v>374</v>
      </c>
      <c r="F80" s="140" t="s">
        <v>375</v>
      </c>
      <c r="G80" s="99" t="s">
        <v>376</v>
      </c>
      <c r="H80" s="99" t="s">
        <v>74</v>
      </c>
      <c r="I80" s="140" t="s">
        <v>15</v>
      </c>
      <c r="J80" s="144">
        <v>250000000</v>
      </c>
      <c r="K80" s="144">
        <v>1890944000</v>
      </c>
      <c r="L80" s="143" t="s">
        <v>15</v>
      </c>
      <c r="M80" s="127"/>
      <c r="N80" s="127">
        <v>22727272.350000001</v>
      </c>
      <c r="O80" s="127">
        <f>N80*$E$181</f>
        <v>170764724.43803281</v>
      </c>
      <c r="P80" s="127"/>
      <c r="Q80" s="127">
        <v>113636364</v>
      </c>
      <c r="R80" s="142">
        <f>Q80*$E$181</f>
        <v>853823639.09587204</v>
      </c>
      <c r="S80" s="141"/>
      <c r="T80" s="140" t="s">
        <v>130</v>
      </c>
      <c r="U80" s="140" t="s">
        <v>16</v>
      </c>
      <c r="V80" s="140" t="s">
        <v>17</v>
      </c>
      <c r="AC80" s="133"/>
    </row>
    <row r="81" spans="1:29" s="134" customFormat="1" ht="49.5" customHeight="1" x14ac:dyDescent="0.2">
      <c r="A81" s="188"/>
      <c r="B81" s="138" t="s">
        <v>487</v>
      </c>
      <c r="C81" s="140" t="s">
        <v>377</v>
      </c>
      <c r="D81" s="99" t="s">
        <v>378</v>
      </c>
      <c r="E81" s="140" t="s">
        <v>379</v>
      </c>
      <c r="F81" s="140" t="s">
        <v>377</v>
      </c>
      <c r="G81" s="99" t="s">
        <v>124</v>
      </c>
      <c r="H81" s="99" t="s">
        <v>92</v>
      </c>
      <c r="I81" s="140" t="s">
        <v>15</v>
      </c>
      <c r="J81" s="144">
        <v>66000000</v>
      </c>
      <c r="K81" s="144">
        <v>493722174</v>
      </c>
      <c r="L81" s="143" t="s">
        <v>15</v>
      </c>
      <c r="M81" s="127"/>
      <c r="N81" s="127">
        <v>4400000</v>
      </c>
      <c r="O81" s="127">
        <f>N81*$E$181</f>
        <v>33060051.199999999</v>
      </c>
      <c r="P81" s="127"/>
      <c r="Q81" s="127">
        <v>48400000</v>
      </c>
      <c r="R81" s="142">
        <f>Q81*$E$181</f>
        <v>363660563.19999999</v>
      </c>
      <c r="S81" s="141"/>
      <c r="T81" s="140" t="s">
        <v>230</v>
      </c>
      <c r="U81" s="140" t="s">
        <v>16</v>
      </c>
      <c r="V81" s="140" t="s">
        <v>17</v>
      </c>
      <c r="AC81" s="133"/>
    </row>
    <row r="82" spans="1:29" s="134" customFormat="1" ht="49.5" customHeight="1" x14ac:dyDescent="0.2">
      <c r="A82" s="187"/>
      <c r="B82" s="138" t="s">
        <v>772</v>
      </c>
      <c r="C82" s="140" t="s">
        <v>380</v>
      </c>
      <c r="D82" s="99" t="s">
        <v>381</v>
      </c>
      <c r="E82" s="140" t="s">
        <v>382</v>
      </c>
      <c r="F82" s="140" t="s">
        <v>383</v>
      </c>
      <c r="G82" s="99" t="s">
        <v>384</v>
      </c>
      <c r="H82" s="99" t="s">
        <v>44</v>
      </c>
      <c r="I82" s="140" t="s">
        <v>15</v>
      </c>
      <c r="J82" s="144">
        <v>55000000</v>
      </c>
      <c r="K82" s="144">
        <v>412602135</v>
      </c>
      <c r="L82" s="143" t="s">
        <v>15</v>
      </c>
      <c r="M82" s="127"/>
      <c r="N82" s="127">
        <v>55000000</v>
      </c>
      <c r="O82" s="127"/>
      <c r="P82" s="127"/>
      <c r="Q82" s="127">
        <v>0</v>
      </c>
      <c r="R82" s="142">
        <f>Q82*$E$193</f>
        <v>0</v>
      </c>
      <c r="S82" s="141"/>
      <c r="T82" s="140" t="s">
        <v>45</v>
      </c>
      <c r="U82" s="140" t="s">
        <v>16</v>
      </c>
      <c r="V82" s="140" t="s">
        <v>17</v>
      </c>
      <c r="AC82" s="133"/>
    </row>
    <row r="83" spans="1:29" s="134" customFormat="1" ht="68.25" customHeight="1" x14ac:dyDescent="0.2">
      <c r="A83" s="187"/>
      <c r="B83" s="138" t="s">
        <v>488</v>
      </c>
      <c r="C83" s="140" t="s">
        <v>385</v>
      </c>
      <c r="D83" s="99" t="s">
        <v>386</v>
      </c>
      <c r="E83" s="140" t="s">
        <v>387</v>
      </c>
      <c r="F83" s="140" t="s">
        <v>388</v>
      </c>
      <c r="G83" s="99" t="s">
        <v>389</v>
      </c>
      <c r="H83" s="99" t="s">
        <v>92</v>
      </c>
      <c r="I83" s="140" t="s">
        <v>15</v>
      </c>
      <c r="J83" s="144">
        <v>74500000</v>
      </c>
      <c r="K83" s="144">
        <v>566832877.5</v>
      </c>
      <c r="L83" s="143" t="s">
        <v>15</v>
      </c>
      <c r="M83" s="127"/>
      <c r="N83" s="127">
        <v>47409090.920000002</v>
      </c>
      <c r="O83" s="127">
        <f>N83*$E$194</f>
        <v>0</v>
      </c>
      <c r="P83" s="127"/>
      <c r="Q83" s="127">
        <v>0</v>
      </c>
      <c r="R83" s="142">
        <f>Q83*$E$194</f>
        <v>0</v>
      </c>
      <c r="S83" s="141"/>
      <c r="T83" s="140" t="s">
        <v>130</v>
      </c>
      <c r="U83" s="140" t="s">
        <v>16</v>
      </c>
      <c r="V83" s="140" t="s">
        <v>17</v>
      </c>
      <c r="AC83" s="133"/>
    </row>
    <row r="84" spans="1:29" s="145" customFormat="1" ht="49.5" customHeight="1" x14ac:dyDescent="0.2">
      <c r="B84" s="138" t="s">
        <v>489</v>
      </c>
      <c r="C84" s="128" t="s">
        <v>392</v>
      </c>
      <c r="D84" s="110" t="s">
        <v>393</v>
      </c>
      <c r="E84" s="107" t="s">
        <v>394</v>
      </c>
      <c r="F84" s="128" t="s">
        <v>395</v>
      </c>
      <c r="G84" s="110" t="s">
        <v>14</v>
      </c>
      <c r="H84" s="110" t="s">
        <v>358</v>
      </c>
      <c r="I84" s="130" t="s">
        <v>18</v>
      </c>
      <c r="J84" s="94">
        <v>816216000</v>
      </c>
      <c r="K84" s="94">
        <v>816216000</v>
      </c>
      <c r="L84" s="148" t="s">
        <v>15</v>
      </c>
      <c r="M84" s="135"/>
      <c r="N84" s="147"/>
      <c r="O84" s="147"/>
      <c r="P84" s="147"/>
      <c r="Q84" s="106">
        <v>38510628.5</v>
      </c>
      <c r="R84" s="135">
        <f>Q84*$E$181</f>
        <v>289355306.80776799</v>
      </c>
      <c r="S84" s="146"/>
      <c r="T84" s="91" t="s">
        <v>173</v>
      </c>
      <c r="U84" s="90" t="s">
        <v>19</v>
      </c>
      <c r="V84" s="89" t="s">
        <v>17</v>
      </c>
      <c r="AC84" s="133"/>
    </row>
    <row r="85" spans="1:29" s="145" customFormat="1" ht="49.5" customHeight="1" x14ac:dyDescent="0.2">
      <c r="B85" s="138" t="s">
        <v>807</v>
      </c>
      <c r="C85" s="140" t="s">
        <v>391</v>
      </c>
      <c r="D85" s="99" t="s">
        <v>399</v>
      </c>
      <c r="E85" s="140" t="s">
        <v>396</v>
      </c>
      <c r="F85" s="140" t="s">
        <v>397</v>
      </c>
      <c r="G85" s="99" t="s">
        <v>398</v>
      </c>
      <c r="H85" s="99" t="s">
        <v>92</v>
      </c>
      <c r="I85" s="140" t="s">
        <v>15</v>
      </c>
      <c r="J85" s="144">
        <v>56500000</v>
      </c>
      <c r="K85" s="144">
        <v>432916221</v>
      </c>
      <c r="L85" s="143" t="s">
        <v>15</v>
      </c>
      <c r="M85" s="127"/>
      <c r="N85" s="127">
        <v>35954545.469999999</v>
      </c>
      <c r="O85" s="127">
        <f>N85*$E$195</f>
        <v>0</v>
      </c>
      <c r="P85" s="127"/>
      <c r="Q85" s="127">
        <v>0</v>
      </c>
      <c r="R85" s="142">
        <f>Q85*$E$195</f>
        <v>0</v>
      </c>
      <c r="S85" s="141"/>
      <c r="T85" s="140" t="s">
        <v>98</v>
      </c>
      <c r="U85" s="140" t="s">
        <v>16</v>
      </c>
      <c r="V85" s="140" t="s">
        <v>17</v>
      </c>
      <c r="AC85" s="133"/>
    </row>
    <row r="86" spans="1:29" s="134" customFormat="1" ht="49.5" customHeight="1" x14ac:dyDescent="0.2">
      <c r="B86" s="138" t="s">
        <v>806</v>
      </c>
      <c r="C86" s="140" t="s">
        <v>401</v>
      </c>
      <c r="D86" s="99" t="s">
        <v>400</v>
      </c>
      <c r="E86" s="140" t="s">
        <v>402</v>
      </c>
      <c r="F86" s="140" t="s">
        <v>403</v>
      </c>
      <c r="G86" s="99" t="s">
        <v>43</v>
      </c>
      <c r="H86" s="99" t="s">
        <v>247</v>
      </c>
      <c r="I86" s="140" t="s">
        <v>15</v>
      </c>
      <c r="J86" s="144">
        <v>40000000</v>
      </c>
      <c r="K86" s="144">
        <v>304481880</v>
      </c>
      <c r="L86" s="143" t="s">
        <v>15</v>
      </c>
      <c r="M86" s="127">
        <v>2829214.8</v>
      </c>
      <c r="N86" s="127"/>
      <c r="O86" s="127"/>
      <c r="P86" s="127"/>
      <c r="Q86" s="127">
        <v>20108198.66</v>
      </c>
      <c r="R86" s="142">
        <f>Q86*$E$181</f>
        <v>151085926.64531168</v>
      </c>
      <c r="S86" s="141"/>
      <c r="T86" s="140" t="s">
        <v>404</v>
      </c>
      <c r="U86" s="140" t="s">
        <v>16</v>
      </c>
      <c r="V86" s="140" t="s">
        <v>29</v>
      </c>
      <c r="AC86" s="133"/>
    </row>
    <row r="87" spans="1:29" s="134" customFormat="1" ht="72" customHeight="1" x14ac:dyDescent="0.2">
      <c r="B87" s="138" t="s">
        <v>490</v>
      </c>
      <c r="C87" s="140" t="s">
        <v>429</v>
      </c>
      <c r="D87" s="99" t="s">
        <v>430</v>
      </c>
      <c r="E87" s="140" t="s">
        <v>431</v>
      </c>
      <c r="F87" s="140" t="s">
        <v>426</v>
      </c>
      <c r="G87" s="99" t="s">
        <v>432</v>
      </c>
      <c r="H87" s="99" t="s">
        <v>92</v>
      </c>
      <c r="I87" s="140" t="s">
        <v>15</v>
      </c>
      <c r="J87" s="144">
        <v>180000000</v>
      </c>
      <c r="K87" s="144">
        <v>1374570720</v>
      </c>
      <c r="L87" s="143" t="s">
        <v>15</v>
      </c>
      <c r="M87" s="127"/>
      <c r="N87" s="127">
        <v>130909090.92</v>
      </c>
      <c r="O87" s="127">
        <f>N87*$E$196</f>
        <v>0</v>
      </c>
      <c r="P87" s="127"/>
      <c r="Q87" s="127">
        <v>0</v>
      </c>
      <c r="R87" s="142">
        <f>Q87*$E$196</f>
        <v>0</v>
      </c>
      <c r="S87" s="141"/>
      <c r="T87" s="140" t="s">
        <v>98</v>
      </c>
      <c r="U87" s="140" t="s">
        <v>16</v>
      </c>
      <c r="V87" s="140" t="s">
        <v>17</v>
      </c>
      <c r="AC87" s="133"/>
    </row>
    <row r="88" spans="1:29" s="134" customFormat="1" ht="100.5" customHeight="1" x14ac:dyDescent="0.2">
      <c r="B88" s="138" t="s">
        <v>805</v>
      </c>
      <c r="C88" s="140" t="s">
        <v>408</v>
      </c>
      <c r="D88" s="99" t="s">
        <v>406</v>
      </c>
      <c r="E88" s="140" t="s">
        <v>407</v>
      </c>
      <c r="F88" s="140" t="s">
        <v>405</v>
      </c>
      <c r="G88" s="99" t="s">
        <v>409</v>
      </c>
      <c r="H88" s="99" t="s">
        <v>247</v>
      </c>
      <c r="I88" s="140" t="s">
        <v>18</v>
      </c>
      <c r="J88" s="144">
        <v>1000000000</v>
      </c>
      <c r="K88" s="144">
        <v>1000000000</v>
      </c>
      <c r="L88" s="143" t="s">
        <v>15</v>
      </c>
      <c r="M88" s="127"/>
      <c r="N88" s="127"/>
      <c r="O88" s="127"/>
      <c r="P88" s="106">
        <v>10039454.41</v>
      </c>
      <c r="Q88" s="127">
        <v>62466178.579999998</v>
      </c>
      <c r="R88" s="142">
        <f>Q88*$E$181</f>
        <v>469348877.75525981</v>
      </c>
      <c r="S88" s="141"/>
      <c r="T88" s="140" t="s">
        <v>98</v>
      </c>
      <c r="U88" s="140" t="s">
        <v>19</v>
      </c>
      <c r="V88" s="140" t="s">
        <v>17</v>
      </c>
      <c r="AC88" s="133"/>
    </row>
    <row r="89" spans="1:29" s="134" customFormat="1" ht="49.5" customHeight="1" x14ac:dyDescent="0.2">
      <c r="B89" s="138" t="s">
        <v>833</v>
      </c>
      <c r="C89" s="140" t="s">
        <v>410</v>
      </c>
      <c r="D89" s="99" t="s">
        <v>411</v>
      </c>
      <c r="E89" s="140" t="s">
        <v>412</v>
      </c>
      <c r="F89" s="140" t="s">
        <v>413</v>
      </c>
      <c r="G89" s="99" t="s">
        <v>414</v>
      </c>
      <c r="H89" s="99" t="s">
        <v>74</v>
      </c>
      <c r="I89" s="140" t="s">
        <v>15</v>
      </c>
      <c r="J89" s="144">
        <v>150000000</v>
      </c>
      <c r="K89" s="144">
        <v>1149829950</v>
      </c>
      <c r="L89" s="143" t="s">
        <v>15</v>
      </c>
      <c r="M89" s="127"/>
      <c r="N89" s="127">
        <v>13636363.720000001</v>
      </c>
      <c r="O89" s="127">
        <f>N89*E181</f>
        <v>102458836.99205056</v>
      </c>
      <c r="P89" s="127"/>
      <c r="Q89" s="127">
        <v>109090909</v>
      </c>
      <c r="R89" s="142">
        <f>Q89*$E$181</f>
        <v>819670690.22603202</v>
      </c>
      <c r="S89" s="141"/>
      <c r="T89" s="140" t="s">
        <v>98</v>
      </c>
      <c r="U89" s="140" t="s">
        <v>16</v>
      </c>
      <c r="V89" s="140" t="s">
        <v>17</v>
      </c>
      <c r="AC89" s="133"/>
    </row>
    <row r="90" spans="1:29" s="134" customFormat="1" ht="49.5" customHeight="1" x14ac:dyDescent="0.2">
      <c r="B90" s="138" t="s">
        <v>491</v>
      </c>
      <c r="C90" s="140" t="s">
        <v>415</v>
      </c>
      <c r="D90" s="99" t="s">
        <v>416</v>
      </c>
      <c r="E90" s="140" t="s">
        <v>417</v>
      </c>
      <c r="F90" s="140" t="s">
        <v>418</v>
      </c>
      <c r="G90" s="99" t="s">
        <v>263</v>
      </c>
      <c r="H90" s="99" t="s">
        <v>74</v>
      </c>
      <c r="I90" s="140" t="s">
        <v>15</v>
      </c>
      <c r="J90" s="144">
        <v>400000000</v>
      </c>
      <c r="K90" s="144">
        <v>3048752800</v>
      </c>
      <c r="L90" s="143" t="s">
        <v>15</v>
      </c>
      <c r="M90" s="127"/>
      <c r="N90" s="127"/>
      <c r="O90" s="127"/>
      <c r="P90" s="127"/>
      <c r="Q90" s="127">
        <v>400000000</v>
      </c>
      <c r="R90" s="142">
        <f>Q90*$E$181</f>
        <v>3005459200</v>
      </c>
      <c r="S90" s="141"/>
      <c r="T90" s="140" t="s">
        <v>45</v>
      </c>
      <c r="U90" s="140" t="s">
        <v>16</v>
      </c>
      <c r="V90" s="140" t="s">
        <v>29</v>
      </c>
      <c r="AC90" s="133"/>
    </row>
    <row r="91" spans="1:29" s="134" customFormat="1" ht="49.5" customHeight="1" x14ac:dyDescent="0.2">
      <c r="B91" s="138" t="s">
        <v>804</v>
      </c>
      <c r="C91" s="140" t="s">
        <v>415</v>
      </c>
      <c r="D91" s="99" t="s">
        <v>419</v>
      </c>
      <c r="E91" s="140" t="s">
        <v>420</v>
      </c>
      <c r="F91" s="140" t="s">
        <v>421</v>
      </c>
      <c r="G91" s="99" t="s">
        <v>263</v>
      </c>
      <c r="H91" s="99" t="s">
        <v>74</v>
      </c>
      <c r="I91" s="140" t="s">
        <v>15</v>
      </c>
      <c r="J91" s="144">
        <v>150000000</v>
      </c>
      <c r="K91" s="144">
        <v>1143427950</v>
      </c>
      <c r="L91" s="143" t="s">
        <v>15</v>
      </c>
      <c r="M91" s="127"/>
      <c r="N91" s="127">
        <v>109090909</v>
      </c>
      <c r="O91" s="127">
        <f>N91*$E$197</f>
        <v>0</v>
      </c>
      <c r="P91" s="127"/>
      <c r="Q91" s="127">
        <v>0</v>
      </c>
      <c r="R91" s="142">
        <f>Q91*$E$197</f>
        <v>0</v>
      </c>
      <c r="S91" s="141"/>
      <c r="T91" s="140" t="s">
        <v>98</v>
      </c>
      <c r="U91" s="140" t="s">
        <v>16</v>
      </c>
      <c r="V91" s="140" t="s">
        <v>29</v>
      </c>
      <c r="AC91" s="133"/>
    </row>
    <row r="92" spans="1:29" s="134" customFormat="1" ht="49.5" customHeight="1" x14ac:dyDescent="0.2">
      <c r="B92" s="138" t="s">
        <v>492</v>
      </c>
      <c r="C92" s="140" t="s">
        <v>422</v>
      </c>
      <c r="D92" s="99" t="s">
        <v>423</v>
      </c>
      <c r="E92" s="140" t="s">
        <v>424</v>
      </c>
      <c r="F92" s="140" t="s">
        <v>425</v>
      </c>
      <c r="G92" s="99" t="s">
        <v>59</v>
      </c>
      <c r="H92" s="99" t="s">
        <v>44</v>
      </c>
      <c r="I92" s="140" t="s">
        <v>15</v>
      </c>
      <c r="J92" s="144">
        <v>177000000</v>
      </c>
      <c r="K92" s="144">
        <v>1356774207</v>
      </c>
      <c r="L92" s="143" t="s">
        <v>15</v>
      </c>
      <c r="M92" s="127"/>
      <c r="N92" s="127">
        <v>16090909.1</v>
      </c>
      <c r="O92" s="127">
        <f>N92*$E$181</f>
        <v>120901426.9773968</v>
      </c>
      <c r="P92" s="127"/>
      <c r="Q92" s="127">
        <v>128727272.7</v>
      </c>
      <c r="R92" s="142">
        <f t="shared" ref="R92:R99" si="8">Q92*$E$181</f>
        <v>967211415.06780958</v>
      </c>
      <c r="S92" s="141"/>
      <c r="T92" s="140" t="s">
        <v>98</v>
      </c>
      <c r="U92" s="140" t="s">
        <v>16</v>
      </c>
      <c r="V92" s="140" t="s">
        <v>17</v>
      </c>
      <c r="AC92" s="133"/>
    </row>
    <row r="93" spans="1:29" s="134" customFormat="1" ht="49.5" customHeight="1" x14ac:dyDescent="0.2">
      <c r="B93" s="138" t="s">
        <v>493</v>
      </c>
      <c r="C93" s="140" t="s">
        <v>408</v>
      </c>
      <c r="D93" s="99" t="s">
        <v>433</v>
      </c>
      <c r="E93" s="140" t="s">
        <v>434</v>
      </c>
      <c r="F93" s="140" t="s">
        <v>435</v>
      </c>
      <c r="G93" s="99" t="s">
        <v>436</v>
      </c>
      <c r="H93" s="99" t="s">
        <v>247</v>
      </c>
      <c r="I93" s="140" t="s">
        <v>18</v>
      </c>
      <c r="J93" s="144">
        <v>250000000</v>
      </c>
      <c r="K93" s="144">
        <v>250000000</v>
      </c>
      <c r="L93" s="143" t="s">
        <v>15</v>
      </c>
      <c r="M93" s="127"/>
      <c r="N93" s="127"/>
      <c r="O93" s="127"/>
      <c r="P93" s="127">
        <v>2229714.5</v>
      </c>
      <c r="Q93" s="127">
        <v>8918857.9800000004</v>
      </c>
      <c r="R93" s="142">
        <f t="shared" si="8"/>
        <v>67013159.423711039</v>
      </c>
      <c r="S93" s="141"/>
      <c r="T93" s="140" t="s">
        <v>45</v>
      </c>
      <c r="U93" s="140" t="s">
        <v>19</v>
      </c>
      <c r="V93" s="140" t="s">
        <v>17</v>
      </c>
      <c r="AC93" s="133"/>
    </row>
    <row r="94" spans="1:29" s="20" customFormat="1" ht="49.5" customHeight="1" x14ac:dyDescent="0.2">
      <c r="B94" s="138" t="s">
        <v>834</v>
      </c>
      <c r="C94" s="128" t="s">
        <v>408</v>
      </c>
      <c r="D94" s="110" t="s">
        <v>529</v>
      </c>
      <c r="E94" s="107" t="s">
        <v>530</v>
      </c>
      <c r="F94" s="128" t="s">
        <v>531</v>
      </c>
      <c r="G94" s="100" t="s">
        <v>59</v>
      </c>
      <c r="H94" s="110" t="s">
        <v>532</v>
      </c>
      <c r="I94" s="98" t="s">
        <v>18</v>
      </c>
      <c r="J94" s="131">
        <v>38000000</v>
      </c>
      <c r="K94" s="131">
        <v>38000000</v>
      </c>
      <c r="L94" s="91" t="s">
        <v>15</v>
      </c>
      <c r="M94" s="93"/>
      <c r="N94" s="93">
        <v>0</v>
      </c>
      <c r="O94" s="93">
        <f>N94*$E$181</f>
        <v>0</v>
      </c>
      <c r="P94" s="93"/>
      <c r="Q94" s="139">
        <v>4998365.6399999997</v>
      </c>
      <c r="R94" s="93">
        <f t="shared" si="8"/>
        <v>37555959.994254716</v>
      </c>
      <c r="S94" s="89"/>
      <c r="T94" s="95" t="s">
        <v>173</v>
      </c>
      <c r="U94" s="90" t="s">
        <v>16</v>
      </c>
      <c r="V94" s="89" t="s">
        <v>17</v>
      </c>
      <c r="W94" s="24"/>
      <c r="X94" s="24"/>
      <c r="Y94" s="24"/>
      <c r="AC94" s="133"/>
    </row>
    <row r="95" spans="1:29" s="20" customFormat="1" ht="49.5" customHeight="1" x14ac:dyDescent="0.2">
      <c r="B95" s="138" t="s">
        <v>494</v>
      </c>
      <c r="C95" s="128" t="s">
        <v>531</v>
      </c>
      <c r="D95" s="110" t="s">
        <v>533</v>
      </c>
      <c r="E95" s="107" t="s">
        <v>536</v>
      </c>
      <c r="F95" s="128" t="s">
        <v>534</v>
      </c>
      <c r="G95" s="100" t="s">
        <v>14</v>
      </c>
      <c r="H95" s="110" t="s">
        <v>535</v>
      </c>
      <c r="I95" s="98" t="s">
        <v>15</v>
      </c>
      <c r="J95" s="131">
        <v>14720000</v>
      </c>
      <c r="K95" s="131">
        <v>113177207.67999999</v>
      </c>
      <c r="L95" s="91" t="s">
        <v>15</v>
      </c>
      <c r="M95" s="135"/>
      <c r="N95" s="93"/>
      <c r="O95" s="93"/>
      <c r="P95" s="93"/>
      <c r="Q95" s="106">
        <v>14720000</v>
      </c>
      <c r="R95" s="93">
        <f t="shared" si="8"/>
        <v>110600898.56</v>
      </c>
      <c r="S95" s="89"/>
      <c r="T95" s="95" t="s">
        <v>53</v>
      </c>
      <c r="U95" s="90" t="s">
        <v>16</v>
      </c>
      <c r="V95" s="89" t="s">
        <v>17</v>
      </c>
      <c r="W95" s="24"/>
      <c r="X95" s="24"/>
      <c r="Y95" s="24"/>
      <c r="AC95" s="23"/>
    </row>
    <row r="96" spans="1:29" s="20" customFormat="1" ht="49.5" customHeight="1" x14ac:dyDescent="0.2">
      <c r="B96" s="138" t="s">
        <v>803</v>
      </c>
      <c r="C96" s="128" t="s">
        <v>531</v>
      </c>
      <c r="D96" s="110" t="s">
        <v>533</v>
      </c>
      <c r="E96" s="107" t="s">
        <v>537</v>
      </c>
      <c r="F96" s="128" t="s">
        <v>534</v>
      </c>
      <c r="G96" s="100" t="s">
        <v>14</v>
      </c>
      <c r="H96" s="110" t="s">
        <v>535</v>
      </c>
      <c r="I96" s="98" t="s">
        <v>15</v>
      </c>
      <c r="J96" s="131">
        <v>14720000</v>
      </c>
      <c r="K96" s="131">
        <v>113177207.67999999</v>
      </c>
      <c r="L96" s="91" t="s">
        <v>15</v>
      </c>
      <c r="M96" s="135"/>
      <c r="N96" s="93"/>
      <c r="O96" s="93"/>
      <c r="P96" s="93"/>
      <c r="Q96" s="139">
        <v>14720000</v>
      </c>
      <c r="R96" s="93">
        <f t="shared" si="8"/>
        <v>110600898.56</v>
      </c>
      <c r="S96" s="89"/>
      <c r="T96" s="95" t="s">
        <v>53</v>
      </c>
      <c r="U96" s="90" t="s">
        <v>16</v>
      </c>
      <c r="V96" s="89" t="s">
        <v>17</v>
      </c>
      <c r="W96" s="24"/>
      <c r="X96" s="24"/>
      <c r="Y96" s="24"/>
      <c r="AC96" s="23"/>
    </row>
    <row r="97" spans="1:29" s="20" customFormat="1" ht="49.5" customHeight="1" x14ac:dyDescent="0.2">
      <c r="B97" s="138" t="s">
        <v>835</v>
      </c>
      <c r="C97" s="128" t="s">
        <v>531</v>
      </c>
      <c r="D97" s="110" t="s">
        <v>533</v>
      </c>
      <c r="E97" s="107" t="s">
        <v>539</v>
      </c>
      <c r="F97" s="128" t="s">
        <v>538</v>
      </c>
      <c r="G97" s="100" t="s">
        <v>59</v>
      </c>
      <c r="H97" s="110" t="s">
        <v>535</v>
      </c>
      <c r="I97" s="98" t="s">
        <v>15</v>
      </c>
      <c r="J97" s="131">
        <v>3680000</v>
      </c>
      <c r="K97" s="131">
        <v>28400495.68</v>
      </c>
      <c r="L97" s="91" t="s">
        <v>15</v>
      </c>
      <c r="M97" s="135"/>
      <c r="N97" s="93"/>
      <c r="O97" s="93"/>
      <c r="P97" s="93"/>
      <c r="Q97" s="139">
        <v>3680000</v>
      </c>
      <c r="R97" s="93">
        <f t="shared" si="8"/>
        <v>27650224.640000001</v>
      </c>
      <c r="S97" s="89"/>
      <c r="T97" s="95" t="s">
        <v>53</v>
      </c>
      <c r="U97" s="90" t="s">
        <v>16</v>
      </c>
      <c r="V97" s="89" t="s">
        <v>17</v>
      </c>
      <c r="W97" s="24"/>
      <c r="X97" s="24"/>
      <c r="Y97" s="24"/>
      <c r="AC97" s="23"/>
    </row>
    <row r="98" spans="1:29" s="20" customFormat="1" ht="49.5" customHeight="1" x14ac:dyDescent="0.2">
      <c r="B98" s="138" t="s">
        <v>495</v>
      </c>
      <c r="C98" s="128" t="s">
        <v>531</v>
      </c>
      <c r="D98" s="110" t="s">
        <v>533</v>
      </c>
      <c r="E98" s="107" t="s">
        <v>540</v>
      </c>
      <c r="F98" s="128" t="s">
        <v>538</v>
      </c>
      <c r="G98" s="100" t="s">
        <v>59</v>
      </c>
      <c r="H98" s="110" t="s">
        <v>535</v>
      </c>
      <c r="I98" s="98" t="s">
        <v>15</v>
      </c>
      <c r="J98" s="131">
        <v>3680000</v>
      </c>
      <c r="K98" s="131">
        <v>28400495.68</v>
      </c>
      <c r="L98" s="91" t="s">
        <v>15</v>
      </c>
      <c r="M98" s="135"/>
      <c r="N98" s="93"/>
      <c r="O98" s="93"/>
      <c r="P98" s="93"/>
      <c r="Q98" s="106">
        <v>3680000</v>
      </c>
      <c r="R98" s="93">
        <f t="shared" si="8"/>
        <v>27650224.640000001</v>
      </c>
      <c r="S98" s="89"/>
      <c r="T98" s="95" t="s">
        <v>53</v>
      </c>
      <c r="U98" s="90" t="s">
        <v>16</v>
      </c>
      <c r="V98" s="89" t="s">
        <v>17</v>
      </c>
      <c r="W98" s="24"/>
      <c r="X98" s="24"/>
      <c r="Y98" s="24"/>
      <c r="AC98" s="23"/>
    </row>
    <row r="99" spans="1:29" s="20" customFormat="1" ht="49.5" customHeight="1" x14ac:dyDescent="0.2">
      <c r="B99" s="198" t="s">
        <v>598</v>
      </c>
      <c r="C99" s="128" t="s">
        <v>541</v>
      </c>
      <c r="D99" s="110" t="s">
        <v>542</v>
      </c>
      <c r="E99" s="217" t="s">
        <v>543</v>
      </c>
      <c r="F99" s="201" t="s">
        <v>544</v>
      </c>
      <c r="G99" s="202" t="s">
        <v>54</v>
      </c>
      <c r="H99" s="202" t="s">
        <v>535</v>
      </c>
      <c r="I99" s="197" t="s">
        <v>15</v>
      </c>
      <c r="J99" s="199">
        <v>62280000</v>
      </c>
      <c r="K99" s="199">
        <v>478780551.71999997</v>
      </c>
      <c r="L99" s="200" t="s">
        <v>15</v>
      </c>
      <c r="M99" s="195"/>
      <c r="N99" s="194"/>
      <c r="O99" s="194"/>
      <c r="P99" s="194"/>
      <c r="Q99" s="196">
        <v>62280000</v>
      </c>
      <c r="R99" s="194">
        <f t="shared" si="8"/>
        <v>467949997.44</v>
      </c>
      <c r="S99" s="191"/>
      <c r="T99" s="192" t="s">
        <v>53</v>
      </c>
      <c r="U99" s="193" t="s">
        <v>16</v>
      </c>
      <c r="V99" s="191" t="s">
        <v>17</v>
      </c>
      <c r="W99" s="190"/>
      <c r="X99" s="190"/>
      <c r="Y99" s="190"/>
      <c r="AC99" s="23"/>
    </row>
    <row r="100" spans="1:29" s="18" customFormat="1" ht="49.5" customHeight="1" x14ac:dyDescent="0.2">
      <c r="B100" s="191"/>
      <c r="C100" s="128" t="s">
        <v>429</v>
      </c>
      <c r="D100" s="110" t="s">
        <v>545</v>
      </c>
      <c r="E100" s="217"/>
      <c r="F100" s="201"/>
      <c r="G100" s="202"/>
      <c r="H100" s="202"/>
      <c r="I100" s="197"/>
      <c r="J100" s="199"/>
      <c r="K100" s="199"/>
      <c r="L100" s="200"/>
      <c r="M100" s="191"/>
      <c r="N100" s="194"/>
      <c r="O100" s="194"/>
      <c r="P100" s="194"/>
      <c r="Q100" s="196"/>
      <c r="R100" s="194"/>
      <c r="S100" s="191"/>
      <c r="T100" s="192"/>
      <c r="U100" s="193"/>
      <c r="V100" s="191"/>
      <c r="W100" s="190"/>
      <c r="X100" s="190"/>
      <c r="Y100" s="190"/>
      <c r="AC100" s="19"/>
    </row>
    <row r="101" spans="1:29" s="20" customFormat="1" ht="49.5" customHeight="1" x14ac:dyDescent="0.2">
      <c r="B101" s="198" t="s">
        <v>496</v>
      </c>
      <c r="C101" s="128" t="s">
        <v>541</v>
      </c>
      <c r="D101" s="110" t="s">
        <v>542</v>
      </c>
      <c r="E101" s="217" t="s">
        <v>546</v>
      </c>
      <c r="F101" s="201" t="s">
        <v>544</v>
      </c>
      <c r="G101" s="202" t="s">
        <v>547</v>
      </c>
      <c r="H101" s="202" t="s">
        <v>535</v>
      </c>
      <c r="I101" s="197" t="s">
        <v>15</v>
      </c>
      <c r="J101" s="199">
        <v>62280000</v>
      </c>
      <c r="K101" s="199">
        <v>478780551.71999997</v>
      </c>
      <c r="L101" s="200" t="s">
        <v>15</v>
      </c>
      <c r="M101" s="195"/>
      <c r="N101" s="194"/>
      <c r="O101" s="194"/>
      <c r="P101" s="194"/>
      <c r="Q101" s="196">
        <v>62280000</v>
      </c>
      <c r="R101" s="194">
        <f>Q101*$E$181</f>
        <v>467949997.44</v>
      </c>
      <c r="S101" s="191"/>
      <c r="T101" s="192" t="s">
        <v>53</v>
      </c>
      <c r="U101" s="193" t="s">
        <v>16</v>
      </c>
      <c r="V101" s="191" t="s">
        <v>29</v>
      </c>
      <c r="W101" s="190"/>
      <c r="X101" s="190"/>
      <c r="Y101" s="190"/>
      <c r="AC101" s="23"/>
    </row>
    <row r="102" spans="1:29" s="18" customFormat="1" ht="49.5" customHeight="1" x14ac:dyDescent="0.2">
      <c r="B102" s="191"/>
      <c r="C102" s="128" t="s">
        <v>429</v>
      </c>
      <c r="D102" s="110" t="s">
        <v>545</v>
      </c>
      <c r="E102" s="217"/>
      <c r="F102" s="201"/>
      <c r="G102" s="202"/>
      <c r="H102" s="203"/>
      <c r="I102" s="197"/>
      <c r="J102" s="199"/>
      <c r="K102" s="199"/>
      <c r="L102" s="200"/>
      <c r="M102" s="191"/>
      <c r="N102" s="194"/>
      <c r="O102" s="194"/>
      <c r="P102" s="194"/>
      <c r="Q102" s="196"/>
      <c r="R102" s="194"/>
      <c r="S102" s="191"/>
      <c r="T102" s="192"/>
      <c r="U102" s="193"/>
      <c r="V102" s="191"/>
      <c r="W102" s="190"/>
      <c r="X102" s="190"/>
      <c r="Y102" s="190"/>
      <c r="AC102" s="19"/>
    </row>
    <row r="103" spans="1:29" s="20" customFormat="1" ht="49.5" customHeight="1" x14ac:dyDescent="0.25">
      <c r="B103" s="89" t="s">
        <v>836</v>
      </c>
      <c r="C103" s="101" t="s">
        <v>557</v>
      </c>
      <c r="D103" s="100" t="s">
        <v>558</v>
      </c>
      <c r="E103" s="107" t="s">
        <v>559</v>
      </c>
      <c r="F103" s="101" t="s">
        <v>560</v>
      </c>
      <c r="G103" s="100" t="s">
        <v>124</v>
      </c>
      <c r="H103" s="110" t="s">
        <v>583</v>
      </c>
      <c r="I103" s="130" t="s">
        <v>15</v>
      </c>
      <c r="J103" s="94">
        <v>39653240.340000004</v>
      </c>
      <c r="K103" s="94">
        <v>300318930.9829939</v>
      </c>
      <c r="L103" s="97" t="s">
        <v>15</v>
      </c>
      <c r="M103" s="137">
        <v>4448912.1500000004</v>
      </c>
      <c r="N103" s="137"/>
      <c r="O103" s="93"/>
      <c r="P103" s="93"/>
      <c r="Q103" s="106">
        <v>23148619.789999999</v>
      </c>
      <c r="R103" s="93">
        <f>Q103*$E$181</f>
        <v>173930580.78789392</v>
      </c>
      <c r="S103" s="89"/>
      <c r="T103" s="97" t="s">
        <v>173</v>
      </c>
      <c r="U103" s="90" t="s">
        <v>16</v>
      </c>
      <c r="V103" s="89" t="s">
        <v>17</v>
      </c>
      <c r="AC103" s="21"/>
    </row>
    <row r="104" spans="1:29" s="20" customFormat="1" ht="61.5" customHeight="1" x14ac:dyDescent="0.25">
      <c r="B104" s="89" t="s">
        <v>497</v>
      </c>
      <c r="C104" s="101" t="s">
        <v>561</v>
      </c>
      <c r="D104" s="100" t="s">
        <v>562</v>
      </c>
      <c r="E104" s="107" t="s">
        <v>563</v>
      </c>
      <c r="F104" s="101" t="s">
        <v>564</v>
      </c>
      <c r="G104" s="100" t="s">
        <v>124</v>
      </c>
      <c r="H104" s="110" t="s">
        <v>687</v>
      </c>
      <c r="I104" s="130" t="s">
        <v>15</v>
      </c>
      <c r="J104" s="94">
        <v>12667000</v>
      </c>
      <c r="K104" s="94">
        <v>95450658.459999993</v>
      </c>
      <c r="L104" s="97" t="s">
        <v>15</v>
      </c>
      <c r="M104" s="136"/>
      <c r="N104" s="93"/>
      <c r="O104" s="93"/>
      <c r="P104" s="93"/>
      <c r="Q104" s="106">
        <v>12667000</v>
      </c>
      <c r="R104" s="93">
        <f>Q104*$E$181</f>
        <v>95175379.216000006</v>
      </c>
      <c r="S104" s="89"/>
      <c r="T104" s="97" t="s">
        <v>53</v>
      </c>
      <c r="U104" s="90" t="s">
        <v>16</v>
      </c>
      <c r="V104" s="89" t="s">
        <v>17</v>
      </c>
      <c r="AC104" s="21"/>
    </row>
    <row r="105" spans="1:29" s="20" customFormat="1" ht="49.5" customHeight="1" x14ac:dyDescent="0.25">
      <c r="B105" s="89" t="s">
        <v>498</v>
      </c>
      <c r="C105" s="101" t="s">
        <v>565</v>
      </c>
      <c r="D105" s="100" t="s">
        <v>566</v>
      </c>
      <c r="E105" s="107" t="s">
        <v>567</v>
      </c>
      <c r="F105" s="101" t="s">
        <v>568</v>
      </c>
      <c r="G105" s="100" t="s">
        <v>569</v>
      </c>
      <c r="H105" s="99" t="s">
        <v>74</v>
      </c>
      <c r="I105" s="130" t="s">
        <v>15</v>
      </c>
      <c r="J105" s="94">
        <v>150000000</v>
      </c>
      <c r="K105" s="94">
        <v>1130196000</v>
      </c>
      <c r="L105" s="97" t="s">
        <v>15</v>
      </c>
      <c r="M105" s="93"/>
      <c r="N105" s="93">
        <v>13636363</v>
      </c>
      <c r="O105" s="93"/>
      <c r="P105" s="93"/>
      <c r="Q105" s="106">
        <v>122727273</v>
      </c>
      <c r="R105" s="93">
        <f>Q105*$E$181</f>
        <v>922129529.32190394</v>
      </c>
      <c r="S105" s="89"/>
      <c r="T105" s="97" t="s">
        <v>61</v>
      </c>
      <c r="U105" s="90" t="s">
        <v>16</v>
      </c>
      <c r="V105" s="89" t="s">
        <v>17</v>
      </c>
      <c r="AC105" s="21"/>
    </row>
    <row r="106" spans="1:29" s="20" customFormat="1" ht="49.5" customHeight="1" x14ac:dyDescent="0.25">
      <c r="B106" s="89" t="s">
        <v>837</v>
      </c>
      <c r="C106" s="101" t="s">
        <v>570</v>
      </c>
      <c r="D106" s="100" t="s">
        <v>571</v>
      </c>
      <c r="E106" s="107" t="s">
        <v>572</v>
      </c>
      <c r="F106" s="101" t="s">
        <v>573</v>
      </c>
      <c r="G106" s="100" t="s">
        <v>14</v>
      </c>
      <c r="H106" s="100" t="s">
        <v>535</v>
      </c>
      <c r="I106" s="130" t="s">
        <v>15</v>
      </c>
      <c r="J106" s="94">
        <v>41896369.920000002</v>
      </c>
      <c r="K106" s="94">
        <v>317309573.24659586</v>
      </c>
      <c r="L106" s="97" t="s">
        <v>15</v>
      </c>
      <c r="M106" s="135"/>
      <c r="N106" s="93"/>
      <c r="O106" s="93"/>
      <c r="P106" s="93"/>
      <c r="Q106" s="106">
        <v>41896369.920000002</v>
      </c>
      <c r="R106" s="93">
        <f>Q106*$E$181</f>
        <v>314794576.05666816</v>
      </c>
      <c r="S106" s="89"/>
      <c r="T106" s="97" t="s">
        <v>53</v>
      </c>
      <c r="U106" s="90" t="s">
        <v>16</v>
      </c>
      <c r="V106" s="89" t="s">
        <v>17</v>
      </c>
      <c r="AC106" s="21"/>
    </row>
    <row r="107" spans="1:29" s="20" customFormat="1" ht="49.5" customHeight="1" x14ac:dyDescent="0.25">
      <c r="B107" s="89" t="s">
        <v>499</v>
      </c>
      <c r="C107" s="101" t="s">
        <v>570</v>
      </c>
      <c r="D107" s="100" t="s">
        <v>571</v>
      </c>
      <c r="E107" s="107" t="s">
        <v>574</v>
      </c>
      <c r="F107" s="101" t="s">
        <v>573</v>
      </c>
      <c r="G107" s="100" t="s">
        <v>14</v>
      </c>
      <c r="H107" s="100" t="s">
        <v>535</v>
      </c>
      <c r="I107" s="130" t="s">
        <v>37</v>
      </c>
      <c r="J107" s="94">
        <v>6195255.6799999997</v>
      </c>
      <c r="K107" s="94">
        <v>42979635.842045441</v>
      </c>
      <c r="L107" s="97" t="s">
        <v>37</v>
      </c>
      <c r="M107" s="135"/>
      <c r="N107" s="93"/>
      <c r="O107" s="93"/>
      <c r="P107" s="93"/>
      <c r="Q107" s="106">
        <v>6195255.6799999997</v>
      </c>
      <c r="R107" s="93">
        <f>Q107*$E$180</f>
        <v>38842598.980333433</v>
      </c>
      <c r="S107" s="89"/>
      <c r="T107" s="97" t="s">
        <v>53</v>
      </c>
      <c r="U107" s="90" t="s">
        <v>16</v>
      </c>
      <c r="V107" s="89" t="s">
        <v>17</v>
      </c>
      <c r="AC107" s="21"/>
    </row>
    <row r="108" spans="1:29" s="20" customFormat="1" ht="49.5" customHeight="1" x14ac:dyDescent="0.25">
      <c r="B108" s="89" t="s">
        <v>500</v>
      </c>
      <c r="C108" s="101" t="s">
        <v>570</v>
      </c>
      <c r="D108" s="100" t="s">
        <v>571</v>
      </c>
      <c r="E108" s="107" t="s">
        <v>575</v>
      </c>
      <c r="F108" s="101" t="s">
        <v>573</v>
      </c>
      <c r="G108" s="99" t="s">
        <v>277</v>
      </c>
      <c r="H108" s="100" t="s">
        <v>535</v>
      </c>
      <c r="I108" s="130" t="s">
        <v>15</v>
      </c>
      <c r="J108" s="94">
        <v>10474092.48</v>
      </c>
      <c r="K108" s="94">
        <v>79327393.311648965</v>
      </c>
      <c r="L108" s="97" t="s">
        <v>15</v>
      </c>
      <c r="M108" s="135"/>
      <c r="N108" s="93"/>
      <c r="O108" s="93"/>
      <c r="P108" s="93"/>
      <c r="Q108" s="106">
        <v>10474092.48</v>
      </c>
      <c r="R108" s="93">
        <f>Q108*$E$181</f>
        <v>78698644.014167041</v>
      </c>
      <c r="S108" s="89"/>
      <c r="T108" s="97" t="s">
        <v>53</v>
      </c>
      <c r="U108" s="90" t="s">
        <v>16</v>
      </c>
      <c r="V108" s="89" t="s">
        <v>17</v>
      </c>
      <c r="AC108" s="21"/>
    </row>
    <row r="109" spans="1:29" s="20" customFormat="1" ht="49.5" customHeight="1" x14ac:dyDescent="0.25">
      <c r="B109" s="89" t="s">
        <v>501</v>
      </c>
      <c r="C109" s="101" t="s">
        <v>570</v>
      </c>
      <c r="D109" s="100" t="s">
        <v>571</v>
      </c>
      <c r="E109" s="107" t="s">
        <v>576</v>
      </c>
      <c r="F109" s="101" t="s">
        <v>573</v>
      </c>
      <c r="G109" s="99" t="s">
        <v>277</v>
      </c>
      <c r="H109" s="100" t="s">
        <v>535</v>
      </c>
      <c r="I109" s="130" t="s">
        <v>37</v>
      </c>
      <c r="J109" s="94">
        <v>1548813.92</v>
      </c>
      <c r="K109" s="94">
        <v>10744908.96051136</v>
      </c>
      <c r="L109" s="97" t="s">
        <v>37</v>
      </c>
      <c r="M109" s="135"/>
      <c r="N109" s="93"/>
      <c r="O109" s="93"/>
      <c r="P109" s="93"/>
      <c r="Q109" s="106">
        <v>1548813.92</v>
      </c>
      <c r="R109" s="93">
        <f>Q109*$E$180</f>
        <v>9710649.7450833581</v>
      </c>
      <c r="S109" s="89"/>
      <c r="T109" s="97" t="s">
        <v>53</v>
      </c>
      <c r="U109" s="90" t="s">
        <v>16</v>
      </c>
      <c r="V109" s="89" t="s">
        <v>17</v>
      </c>
      <c r="AC109" s="21"/>
    </row>
    <row r="110" spans="1:29" s="20" customFormat="1" ht="49.5" customHeight="1" x14ac:dyDescent="0.25">
      <c r="A110" s="188">
        <v>419</v>
      </c>
      <c r="B110" s="89" t="s">
        <v>502</v>
      </c>
      <c r="C110" s="101" t="s">
        <v>577</v>
      </c>
      <c r="D110" s="100" t="s">
        <v>578</v>
      </c>
      <c r="E110" s="107" t="s">
        <v>579</v>
      </c>
      <c r="F110" s="101" t="s">
        <v>580</v>
      </c>
      <c r="G110" s="100" t="s">
        <v>581</v>
      </c>
      <c r="H110" s="99" t="s">
        <v>92</v>
      </c>
      <c r="I110" s="130" t="s">
        <v>15</v>
      </c>
      <c r="J110" s="94">
        <v>140000000</v>
      </c>
      <c r="K110" s="94">
        <v>1060220560</v>
      </c>
      <c r="L110" s="97" t="s">
        <v>15</v>
      </c>
      <c r="M110" s="93"/>
      <c r="N110" s="93">
        <v>12727272.73</v>
      </c>
      <c r="O110" s="127">
        <f>N110*$E$181</f>
        <v>95628247.293219045</v>
      </c>
      <c r="P110" s="93"/>
      <c r="Q110" s="106">
        <v>114545454.54000001</v>
      </c>
      <c r="R110" s="93">
        <f>Q110*$E$181</f>
        <v>860654225.41356194</v>
      </c>
      <c r="S110" s="89"/>
      <c r="T110" s="97" t="s">
        <v>61</v>
      </c>
      <c r="U110" s="90" t="s">
        <v>16</v>
      </c>
      <c r="V110" s="89" t="s">
        <v>17</v>
      </c>
      <c r="AC110" s="21"/>
    </row>
    <row r="111" spans="1:29" s="20" customFormat="1" ht="49.5" customHeight="1" x14ac:dyDescent="0.25">
      <c r="A111" s="188"/>
      <c r="B111" s="89" t="s">
        <v>503</v>
      </c>
      <c r="C111" s="101" t="s">
        <v>584</v>
      </c>
      <c r="D111" s="100" t="s">
        <v>585</v>
      </c>
      <c r="E111" s="89" t="s">
        <v>586</v>
      </c>
      <c r="F111" s="101" t="s">
        <v>587</v>
      </c>
      <c r="G111" s="100" t="s">
        <v>59</v>
      </c>
      <c r="H111" s="99" t="s">
        <v>548</v>
      </c>
      <c r="I111" s="130" t="s">
        <v>37</v>
      </c>
      <c r="J111" s="94">
        <v>32515000</v>
      </c>
      <c r="K111" s="94">
        <v>222145568.93000001</v>
      </c>
      <c r="L111" s="97" t="s">
        <v>37</v>
      </c>
      <c r="M111" s="93"/>
      <c r="N111" s="93">
        <v>32515000</v>
      </c>
      <c r="O111" s="93"/>
      <c r="P111" s="93"/>
      <c r="Q111" s="135">
        <v>0</v>
      </c>
      <c r="R111" s="94">
        <f>Q111*$E$197</f>
        <v>0</v>
      </c>
      <c r="S111" s="89"/>
      <c r="T111" s="97" t="s">
        <v>86</v>
      </c>
      <c r="U111" s="90" t="s">
        <v>16</v>
      </c>
      <c r="V111" s="89" t="s">
        <v>17</v>
      </c>
      <c r="AC111" s="21"/>
    </row>
    <row r="112" spans="1:29" s="20" customFormat="1" ht="49.5" customHeight="1" x14ac:dyDescent="0.25">
      <c r="A112" s="187"/>
      <c r="B112" s="89" t="s">
        <v>504</v>
      </c>
      <c r="C112" s="101" t="s">
        <v>584</v>
      </c>
      <c r="D112" s="100" t="s">
        <v>585</v>
      </c>
      <c r="E112" s="89" t="s">
        <v>588</v>
      </c>
      <c r="F112" s="101" t="s">
        <v>587</v>
      </c>
      <c r="G112" s="100" t="s">
        <v>59</v>
      </c>
      <c r="H112" s="99" t="s">
        <v>548</v>
      </c>
      <c r="I112" s="130" t="s">
        <v>37</v>
      </c>
      <c r="J112" s="94">
        <v>32515000</v>
      </c>
      <c r="K112" s="94">
        <v>222145568.93000001</v>
      </c>
      <c r="L112" s="97" t="s">
        <v>37</v>
      </c>
      <c r="M112" s="93"/>
      <c r="N112" s="93">
        <v>0</v>
      </c>
      <c r="O112" s="93"/>
      <c r="P112" s="93"/>
      <c r="Q112" s="135">
        <v>32515000</v>
      </c>
      <c r="R112" s="94">
        <f>Q112*$E$180</f>
        <v>203860368.49499997</v>
      </c>
      <c r="S112" s="89"/>
      <c r="T112" s="97" t="s">
        <v>53</v>
      </c>
      <c r="U112" s="90" t="s">
        <v>16</v>
      </c>
      <c r="V112" s="89" t="s">
        <v>17</v>
      </c>
      <c r="AC112" s="21"/>
    </row>
    <row r="113" spans="1:29" s="20" customFormat="1" ht="49.5" customHeight="1" x14ac:dyDescent="0.25">
      <c r="A113" s="187"/>
      <c r="B113" s="89" t="s">
        <v>773</v>
      </c>
      <c r="C113" s="101" t="s">
        <v>565</v>
      </c>
      <c r="D113" s="100" t="s">
        <v>589</v>
      </c>
      <c r="E113" s="107" t="s">
        <v>590</v>
      </c>
      <c r="F113" s="101" t="s">
        <v>591</v>
      </c>
      <c r="G113" s="100" t="s">
        <v>592</v>
      </c>
      <c r="H113" s="99" t="s">
        <v>74</v>
      </c>
      <c r="I113" s="130" t="s">
        <v>15</v>
      </c>
      <c r="J113" s="94">
        <v>100000000</v>
      </c>
      <c r="K113" s="94">
        <v>756168600</v>
      </c>
      <c r="L113" s="97" t="s">
        <v>15</v>
      </c>
      <c r="M113" s="93"/>
      <c r="N113" s="93">
        <v>0</v>
      </c>
      <c r="O113" s="93"/>
      <c r="P113" s="93"/>
      <c r="Q113" s="106">
        <v>90909091</v>
      </c>
      <c r="R113" s="93">
        <f>Q113*$E$181</f>
        <v>683058909.77396798</v>
      </c>
      <c r="S113" s="89"/>
      <c r="T113" s="97" t="s">
        <v>61</v>
      </c>
      <c r="U113" s="90" t="s">
        <v>16</v>
      </c>
      <c r="V113" s="89" t="s">
        <v>17</v>
      </c>
      <c r="AC113" s="21"/>
    </row>
    <row r="114" spans="1:29" s="20" customFormat="1" ht="49.5" customHeight="1" x14ac:dyDescent="0.25">
      <c r="A114" s="185"/>
      <c r="B114" s="89" t="s">
        <v>505</v>
      </c>
      <c r="C114" s="101" t="s">
        <v>593</v>
      </c>
      <c r="D114" s="100" t="s">
        <v>594</v>
      </c>
      <c r="E114" s="89" t="s">
        <v>595</v>
      </c>
      <c r="F114" s="101" t="s">
        <v>596</v>
      </c>
      <c r="G114" s="100" t="s">
        <v>14</v>
      </c>
      <c r="H114" s="99" t="s">
        <v>597</v>
      </c>
      <c r="I114" s="130" t="s">
        <v>15</v>
      </c>
      <c r="J114" s="94">
        <v>2035468.17</v>
      </c>
      <c r="K114" s="94">
        <v>15442062.99</v>
      </c>
      <c r="L114" s="97" t="s">
        <v>15</v>
      </c>
      <c r="M114" s="93"/>
      <c r="N114" s="93"/>
      <c r="O114" s="93"/>
      <c r="P114" s="93"/>
      <c r="Q114" s="106">
        <v>2033901.4</v>
      </c>
      <c r="R114" s="93">
        <f>Q114*$E$181</f>
        <v>15282019.186307199</v>
      </c>
      <c r="S114" s="89"/>
      <c r="T114" s="97" t="s">
        <v>199</v>
      </c>
      <c r="U114" s="90" t="s">
        <v>16</v>
      </c>
      <c r="V114" s="89" t="s">
        <v>17</v>
      </c>
      <c r="AC114" s="21"/>
    </row>
    <row r="115" spans="1:29" s="134" customFormat="1" ht="68.25" customHeight="1" x14ac:dyDescent="0.25">
      <c r="A115" s="187"/>
      <c r="B115" s="89" t="s">
        <v>506</v>
      </c>
      <c r="C115" s="101" t="s">
        <v>570</v>
      </c>
      <c r="D115" s="100" t="s">
        <v>609</v>
      </c>
      <c r="E115" s="107" t="s">
        <v>604</v>
      </c>
      <c r="F115" s="101" t="s">
        <v>608</v>
      </c>
      <c r="G115" s="100" t="s">
        <v>165</v>
      </c>
      <c r="H115" s="99" t="s">
        <v>247</v>
      </c>
      <c r="I115" s="130" t="s">
        <v>15</v>
      </c>
      <c r="J115" s="94">
        <v>79000000</v>
      </c>
      <c r="K115" s="94">
        <v>598541051</v>
      </c>
      <c r="L115" s="97" t="s">
        <v>15</v>
      </c>
      <c r="M115" s="93">
        <v>1900000</v>
      </c>
      <c r="N115" s="93"/>
      <c r="O115" s="93"/>
      <c r="P115" s="93"/>
      <c r="Q115" s="106">
        <v>24920813.609999999</v>
      </c>
      <c r="R115" s="93">
        <f>Q115*$E$181</f>
        <v>187246221.33914927</v>
      </c>
      <c r="S115" s="89"/>
      <c r="T115" s="97" t="s">
        <v>199</v>
      </c>
      <c r="U115" s="90" t="s">
        <v>16</v>
      </c>
      <c r="V115" s="89" t="s">
        <v>29</v>
      </c>
      <c r="AC115" s="21"/>
    </row>
    <row r="116" spans="1:29" s="134" customFormat="1" ht="75" customHeight="1" x14ac:dyDescent="0.2">
      <c r="A116" s="187"/>
      <c r="B116" s="89" t="s">
        <v>774</v>
      </c>
      <c r="C116" s="101" t="s">
        <v>570</v>
      </c>
      <c r="D116" s="100" t="s">
        <v>689</v>
      </c>
      <c r="E116" s="107" t="s">
        <v>606</v>
      </c>
      <c r="F116" s="101" t="s">
        <v>608</v>
      </c>
      <c r="G116" s="100" t="s">
        <v>165</v>
      </c>
      <c r="H116" s="99" t="s">
        <v>135</v>
      </c>
      <c r="I116" s="130" t="s">
        <v>15</v>
      </c>
      <c r="J116" s="94">
        <v>41500000</v>
      </c>
      <c r="K116" s="94">
        <v>314423463.5</v>
      </c>
      <c r="L116" s="97" t="s">
        <v>15</v>
      </c>
      <c r="M116" s="93">
        <v>464000</v>
      </c>
      <c r="N116" s="93"/>
      <c r="O116" s="93"/>
      <c r="P116" s="93"/>
      <c r="Q116" s="106">
        <v>23453717.52</v>
      </c>
      <c r="R116" s="93">
        <f>Q116*$E$181</f>
        <v>176222977.73671296</v>
      </c>
      <c r="S116" s="89"/>
      <c r="T116" s="97" t="s">
        <v>610</v>
      </c>
      <c r="U116" s="90" t="s">
        <v>16</v>
      </c>
      <c r="V116" s="89" t="s">
        <v>29</v>
      </c>
      <c r="AC116" s="133"/>
    </row>
    <row r="117" spans="1:29" s="132" customFormat="1" ht="65.25" customHeight="1" x14ac:dyDescent="0.2">
      <c r="B117" s="89" t="s">
        <v>507</v>
      </c>
      <c r="C117" s="101" t="s">
        <v>570</v>
      </c>
      <c r="D117" s="100" t="s">
        <v>611</v>
      </c>
      <c r="E117" s="107" t="s">
        <v>607</v>
      </c>
      <c r="F117" s="101" t="s">
        <v>608</v>
      </c>
      <c r="G117" s="100" t="s">
        <v>165</v>
      </c>
      <c r="H117" s="99" t="s">
        <v>358</v>
      </c>
      <c r="I117" s="130" t="s">
        <v>15</v>
      </c>
      <c r="J117" s="94">
        <v>43000000</v>
      </c>
      <c r="K117" s="94">
        <v>325788167</v>
      </c>
      <c r="L117" s="97" t="s">
        <v>15</v>
      </c>
      <c r="M117" s="93">
        <v>3481580</v>
      </c>
      <c r="N117" s="93"/>
      <c r="O117" s="93"/>
      <c r="P117" s="93"/>
      <c r="Q117" s="106">
        <v>14104013.720000001</v>
      </c>
      <c r="R117" s="93">
        <f>Q117*$E$181</f>
        <v>105972594.47925057</v>
      </c>
      <c r="S117" s="89"/>
      <c r="T117" s="97" t="s">
        <v>134</v>
      </c>
      <c r="U117" s="90" t="s">
        <v>16</v>
      </c>
      <c r="V117" s="89" t="s">
        <v>29</v>
      </c>
      <c r="AC117" s="133"/>
    </row>
    <row r="118" spans="1:29" s="20" customFormat="1" ht="49.5" customHeight="1" x14ac:dyDescent="0.2">
      <c r="B118" s="89" t="s">
        <v>762</v>
      </c>
      <c r="C118" s="101" t="s">
        <v>657</v>
      </c>
      <c r="D118" s="110" t="s">
        <v>658</v>
      </c>
      <c r="E118" s="107" t="s">
        <v>659</v>
      </c>
      <c r="F118" s="128" t="s">
        <v>620</v>
      </c>
      <c r="G118" s="110" t="s">
        <v>14</v>
      </c>
      <c r="H118" s="100" t="s">
        <v>535</v>
      </c>
      <c r="I118" s="130" t="s">
        <v>37</v>
      </c>
      <c r="J118" s="94">
        <v>20390400</v>
      </c>
      <c r="K118" s="94">
        <v>140452378.44480002</v>
      </c>
      <c r="L118" s="97" t="s">
        <v>37</v>
      </c>
      <c r="M118" s="109"/>
      <c r="N118" s="96"/>
      <c r="O118" s="95"/>
      <c r="P118" s="92"/>
      <c r="Q118" s="94">
        <v>20390400</v>
      </c>
      <c r="R118" s="93">
        <f>Q118*$E$180</f>
        <v>127842363.76319999</v>
      </c>
      <c r="S118" s="92"/>
      <c r="T118" s="91" t="s">
        <v>53</v>
      </c>
      <c r="U118" s="90" t="s">
        <v>16</v>
      </c>
      <c r="V118" s="89" t="s">
        <v>17</v>
      </c>
      <c r="AC118" s="25"/>
    </row>
    <row r="119" spans="1:29" s="20" customFormat="1" ht="49.5" customHeight="1" x14ac:dyDescent="0.2">
      <c r="B119" s="89" t="s">
        <v>802</v>
      </c>
      <c r="C119" s="101" t="s">
        <v>657</v>
      </c>
      <c r="D119" s="110" t="s">
        <v>658</v>
      </c>
      <c r="E119" s="107" t="s">
        <v>660</v>
      </c>
      <c r="F119" s="128" t="s">
        <v>620</v>
      </c>
      <c r="G119" s="110" t="s">
        <v>14</v>
      </c>
      <c r="H119" s="100" t="s">
        <v>535</v>
      </c>
      <c r="I119" s="130" t="s">
        <v>37</v>
      </c>
      <c r="J119" s="94">
        <v>20390400</v>
      </c>
      <c r="K119" s="94">
        <v>140452378.44480002</v>
      </c>
      <c r="L119" s="97" t="s">
        <v>37</v>
      </c>
      <c r="M119" s="109"/>
      <c r="N119" s="96"/>
      <c r="O119" s="95"/>
      <c r="P119" s="92"/>
      <c r="Q119" s="94">
        <v>20390400</v>
      </c>
      <c r="R119" s="93">
        <f>Q119*$E$180</f>
        <v>127842363.76319999</v>
      </c>
      <c r="S119" s="92"/>
      <c r="T119" s="91" t="s">
        <v>53</v>
      </c>
      <c r="U119" s="90" t="s">
        <v>16</v>
      </c>
      <c r="V119" s="89" t="s">
        <v>17</v>
      </c>
      <c r="AC119" s="25"/>
    </row>
    <row r="120" spans="1:29" s="20" customFormat="1" ht="49.5" customHeight="1" x14ac:dyDescent="0.2">
      <c r="B120" s="89" t="s">
        <v>508</v>
      </c>
      <c r="C120" s="101" t="s">
        <v>657</v>
      </c>
      <c r="D120" s="110" t="s">
        <v>658</v>
      </c>
      <c r="E120" s="107" t="s">
        <v>661</v>
      </c>
      <c r="F120" s="128" t="s">
        <v>620</v>
      </c>
      <c r="G120" s="110" t="s">
        <v>277</v>
      </c>
      <c r="H120" s="100" t="s">
        <v>535</v>
      </c>
      <c r="I120" s="130" t="s">
        <v>37</v>
      </c>
      <c r="J120" s="94">
        <v>5097600</v>
      </c>
      <c r="K120" s="94">
        <v>35113094.611200005</v>
      </c>
      <c r="L120" s="97" t="s">
        <v>37</v>
      </c>
      <c r="M120" s="109"/>
      <c r="N120" s="96"/>
      <c r="O120" s="95"/>
      <c r="P120" s="92"/>
      <c r="Q120" s="94">
        <v>5097600</v>
      </c>
      <c r="R120" s="93">
        <f>Q120*$E$180</f>
        <v>31960590.940799996</v>
      </c>
      <c r="S120" s="92"/>
      <c r="T120" s="91" t="s">
        <v>53</v>
      </c>
      <c r="U120" s="90" t="s">
        <v>16</v>
      </c>
      <c r="V120" s="89" t="s">
        <v>17</v>
      </c>
      <c r="AC120" s="25"/>
    </row>
    <row r="121" spans="1:29" s="20" customFormat="1" ht="49.5" customHeight="1" x14ac:dyDescent="0.2">
      <c r="B121" s="89" t="s">
        <v>719</v>
      </c>
      <c r="C121" s="101" t="s">
        <v>657</v>
      </c>
      <c r="D121" s="110" t="s">
        <v>658</v>
      </c>
      <c r="E121" s="107" t="s">
        <v>662</v>
      </c>
      <c r="F121" s="128" t="s">
        <v>620</v>
      </c>
      <c r="G121" s="110" t="s">
        <v>277</v>
      </c>
      <c r="H121" s="100" t="s">
        <v>535</v>
      </c>
      <c r="I121" s="130" t="s">
        <v>37</v>
      </c>
      <c r="J121" s="94">
        <v>5097600</v>
      </c>
      <c r="K121" s="94">
        <v>35113094.611200005</v>
      </c>
      <c r="L121" s="97" t="s">
        <v>37</v>
      </c>
      <c r="M121" s="109"/>
      <c r="N121" s="96"/>
      <c r="O121" s="95"/>
      <c r="P121" s="92"/>
      <c r="Q121" s="94">
        <v>5097600</v>
      </c>
      <c r="R121" s="93">
        <f>Q121*$E$180</f>
        <v>31960590.940799996</v>
      </c>
      <c r="S121" s="92"/>
      <c r="T121" s="91" t="s">
        <v>45</v>
      </c>
      <c r="U121" s="90" t="s">
        <v>16</v>
      </c>
      <c r="V121" s="89" t="s">
        <v>17</v>
      </c>
      <c r="AC121" s="25"/>
    </row>
    <row r="122" spans="1:29" s="20" customFormat="1" ht="49.5" customHeight="1" x14ac:dyDescent="0.2">
      <c r="B122" s="89" t="s">
        <v>509</v>
      </c>
      <c r="C122" s="128" t="s">
        <v>617</v>
      </c>
      <c r="D122" s="110" t="s">
        <v>618</v>
      </c>
      <c r="E122" s="107" t="s">
        <v>619</v>
      </c>
      <c r="F122" s="128" t="s">
        <v>620</v>
      </c>
      <c r="G122" s="110" t="s">
        <v>14</v>
      </c>
      <c r="H122" s="100" t="s">
        <v>535</v>
      </c>
      <c r="I122" s="130" t="s">
        <v>15</v>
      </c>
      <c r="J122" s="94">
        <v>17688000</v>
      </c>
      <c r="K122" s="94">
        <v>134752614.21599999</v>
      </c>
      <c r="L122" s="130" t="s">
        <v>15</v>
      </c>
      <c r="M122" s="109"/>
      <c r="N122" s="96"/>
      <c r="O122" s="95"/>
      <c r="P122" s="92"/>
      <c r="Q122" s="94">
        <v>17688000</v>
      </c>
      <c r="R122" s="93">
        <f>Q122*$E$181</f>
        <v>132901405.824</v>
      </c>
      <c r="S122" s="92"/>
      <c r="T122" s="91" t="s">
        <v>53</v>
      </c>
      <c r="U122" s="90" t="s">
        <v>16</v>
      </c>
      <c r="V122" s="89" t="s">
        <v>17</v>
      </c>
      <c r="AC122" s="25"/>
    </row>
    <row r="123" spans="1:29" s="20" customFormat="1" ht="49.5" customHeight="1" x14ac:dyDescent="0.2">
      <c r="B123" s="89" t="s">
        <v>510</v>
      </c>
      <c r="C123" s="128" t="s">
        <v>617</v>
      </c>
      <c r="D123" s="110" t="s">
        <v>618</v>
      </c>
      <c r="E123" s="107" t="s">
        <v>621</v>
      </c>
      <c r="F123" s="128" t="s">
        <v>620</v>
      </c>
      <c r="G123" s="110" t="s">
        <v>14</v>
      </c>
      <c r="H123" s="100" t="s">
        <v>535</v>
      </c>
      <c r="I123" s="130" t="s">
        <v>37</v>
      </c>
      <c r="J123" s="94">
        <v>5120000</v>
      </c>
      <c r="K123" s="94">
        <v>35267389.440000005</v>
      </c>
      <c r="L123" s="130" t="s">
        <v>37</v>
      </c>
      <c r="M123" s="109"/>
      <c r="N123" s="96"/>
      <c r="O123" s="95"/>
      <c r="P123" s="92"/>
      <c r="Q123" s="94">
        <v>5120000</v>
      </c>
      <c r="R123" s="93">
        <f>Q123*$E$180</f>
        <v>32101032.959999997</v>
      </c>
      <c r="S123" s="92"/>
      <c r="T123" s="91" t="s">
        <v>53</v>
      </c>
      <c r="U123" s="90" t="s">
        <v>16</v>
      </c>
      <c r="V123" s="89" t="s">
        <v>17</v>
      </c>
      <c r="AC123" s="25"/>
    </row>
    <row r="124" spans="1:29" s="20" customFormat="1" ht="49.5" customHeight="1" x14ac:dyDescent="0.25">
      <c r="B124" s="89" t="s">
        <v>511</v>
      </c>
      <c r="C124" s="128" t="s">
        <v>617</v>
      </c>
      <c r="D124" s="110" t="s">
        <v>618</v>
      </c>
      <c r="E124" s="107" t="s">
        <v>622</v>
      </c>
      <c r="F124" s="128" t="s">
        <v>620</v>
      </c>
      <c r="G124" s="110" t="s">
        <v>124</v>
      </c>
      <c r="H124" s="100" t="s">
        <v>535</v>
      </c>
      <c r="I124" s="130" t="s">
        <v>15</v>
      </c>
      <c r="J124" s="94">
        <v>4422000</v>
      </c>
      <c r="K124" s="94">
        <v>33688153.553999998</v>
      </c>
      <c r="L124" s="130" t="s">
        <v>15</v>
      </c>
      <c r="M124" s="109"/>
      <c r="N124" s="96"/>
      <c r="O124" s="95"/>
      <c r="P124" s="92"/>
      <c r="Q124" s="94">
        <v>4422000</v>
      </c>
      <c r="R124" s="93">
        <f>Q124*$E$181</f>
        <v>33225351.456</v>
      </c>
      <c r="S124" s="92"/>
      <c r="T124" s="97" t="s">
        <v>53</v>
      </c>
      <c r="U124" s="90" t="s">
        <v>16</v>
      </c>
      <c r="V124" s="89" t="s">
        <v>17</v>
      </c>
      <c r="AC124" s="22"/>
    </row>
    <row r="125" spans="1:29" s="20" customFormat="1" ht="49.5" customHeight="1" x14ac:dyDescent="0.25">
      <c r="B125" s="89" t="s">
        <v>512</v>
      </c>
      <c r="C125" s="128" t="s">
        <v>617</v>
      </c>
      <c r="D125" s="110" t="s">
        <v>618</v>
      </c>
      <c r="E125" s="107" t="s">
        <v>623</v>
      </c>
      <c r="F125" s="128" t="s">
        <v>620</v>
      </c>
      <c r="G125" s="110" t="s">
        <v>124</v>
      </c>
      <c r="H125" s="100" t="s">
        <v>535</v>
      </c>
      <c r="I125" s="130" t="s">
        <v>37</v>
      </c>
      <c r="J125" s="94">
        <v>1280000</v>
      </c>
      <c r="K125" s="94">
        <v>8816847.3600000013</v>
      </c>
      <c r="L125" s="130" t="s">
        <v>37</v>
      </c>
      <c r="M125" s="109"/>
      <c r="N125" s="96"/>
      <c r="O125" s="95"/>
      <c r="P125" s="92"/>
      <c r="Q125" s="94">
        <v>1280000</v>
      </c>
      <c r="R125" s="93">
        <f>Q125*$E$180</f>
        <v>8025258.2399999993</v>
      </c>
      <c r="S125" s="92"/>
      <c r="T125" s="97" t="s">
        <v>53</v>
      </c>
      <c r="U125" s="90" t="s">
        <v>16</v>
      </c>
      <c r="V125" s="89" t="s">
        <v>17</v>
      </c>
      <c r="AC125" s="22"/>
    </row>
    <row r="126" spans="1:29" s="20" customFormat="1" ht="66.75" customHeight="1" x14ac:dyDescent="0.25">
      <c r="B126" s="89" t="s">
        <v>513</v>
      </c>
      <c r="C126" s="128" t="s">
        <v>624</v>
      </c>
      <c r="D126" s="110" t="s">
        <v>625</v>
      </c>
      <c r="E126" s="107" t="s">
        <v>626</v>
      </c>
      <c r="F126" s="128" t="s">
        <v>627</v>
      </c>
      <c r="G126" s="110" t="s">
        <v>43</v>
      </c>
      <c r="H126" s="110" t="s">
        <v>686</v>
      </c>
      <c r="I126" s="130" t="s">
        <v>15</v>
      </c>
      <c r="J126" s="94">
        <v>5600000</v>
      </c>
      <c r="K126" s="94">
        <v>42761012</v>
      </c>
      <c r="L126" s="130" t="s">
        <v>15</v>
      </c>
      <c r="M126" s="127">
        <v>0</v>
      </c>
      <c r="N126" s="91"/>
      <c r="O126" s="91"/>
      <c r="P126" s="92"/>
      <c r="Q126" s="93">
        <v>4473428.68</v>
      </c>
      <c r="R126" s="93">
        <f>Q126*E181</f>
        <v>33611768.454624638</v>
      </c>
      <c r="S126" s="92"/>
      <c r="T126" s="97" t="s">
        <v>404</v>
      </c>
      <c r="U126" s="90" t="s">
        <v>16</v>
      </c>
      <c r="V126" s="89" t="s">
        <v>29</v>
      </c>
      <c r="AC126" s="22"/>
    </row>
    <row r="127" spans="1:29" s="20" customFormat="1" ht="49.5" customHeight="1" x14ac:dyDescent="0.25">
      <c r="B127" s="89" t="s">
        <v>514</v>
      </c>
      <c r="C127" s="128" t="s">
        <v>612</v>
      </c>
      <c r="D127" s="110" t="s">
        <v>613</v>
      </c>
      <c r="E127" s="107" t="s">
        <v>614</v>
      </c>
      <c r="F127" s="128" t="s">
        <v>615</v>
      </c>
      <c r="G127" s="110" t="s">
        <v>616</v>
      </c>
      <c r="H127" s="110" t="s">
        <v>74</v>
      </c>
      <c r="I127" s="130" t="s">
        <v>15</v>
      </c>
      <c r="J127" s="94">
        <v>100000000</v>
      </c>
      <c r="K127" s="131">
        <v>758498800</v>
      </c>
      <c r="L127" s="97" t="s">
        <v>15</v>
      </c>
      <c r="M127" s="93"/>
      <c r="N127" s="93">
        <v>9090909</v>
      </c>
      <c r="O127" s="93"/>
      <c r="P127" s="93"/>
      <c r="Q127" s="106">
        <v>90909091</v>
      </c>
      <c r="R127" s="93">
        <f>Q127*$E$181</f>
        <v>683058909.77396798</v>
      </c>
      <c r="S127" s="89"/>
      <c r="T127" s="97" t="s">
        <v>61</v>
      </c>
      <c r="U127" s="90" t="s">
        <v>16</v>
      </c>
      <c r="V127" s="89" t="s">
        <v>29</v>
      </c>
      <c r="AC127" s="22"/>
    </row>
    <row r="128" spans="1:29" s="20" customFormat="1" ht="49.5" customHeight="1" x14ac:dyDescent="0.25">
      <c r="B128" s="89" t="s">
        <v>599</v>
      </c>
      <c r="C128" s="128" t="s">
        <v>628</v>
      </c>
      <c r="D128" s="110" t="s">
        <v>629</v>
      </c>
      <c r="E128" s="107" t="s">
        <v>630</v>
      </c>
      <c r="F128" s="128" t="s">
        <v>631</v>
      </c>
      <c r="G128" s="110" t="s">
        <v>14</v>
      </c>
      <c r="H128" s="110" t="s">
        <v>92</v>
      </c>
      <c r="I128" s="130" t="s">
        <v>15</v>
      </c>
      <c r="J128" s="94">
        <v>95194087.930000007</v>
      </c>
      <c r="K128" s="94">
        <v>724455852.95594287</v>
      </c>
      <c r="L128" s="130" t="s">
        <v>15</v>
      </c>
      <c r="M128" s="106">
        <v>2429115.16</v>
      </c>
      <c r="N128" s="96"/>
      <c r="O128" s="95"/>
      <c r="P128" s="92"/>
      <c r="Q128" s="93">
        <v>54325796.520000003</v>
      </c>
      <c r="R128" s="93">
        <f>Q128*$E$181</f>
        <v>408184912.37090498</v>
      </c>
      <c r="S128" s="92"/>
      <c r="T128" s="97" t="s">
        <v>148</v>
      </c>
      <c r="U128" s="90" t="s">
        <v>16</v>
      </c>
      <c r="V128" s="89" t="s">
        <v>17</v>
      </c>
      <c r="AC128" s="22"/>
    </row>
    <row r="129" spans="1:29" s="20" customFormat="1" ht="49.5" customHeight="1" x14ac:dyDescent="0.25">
      <c r="B129" s="89" t="s">
        <v>515</v>
      </c>
      <c r="C129" s="128" t="s">
        <v>628</v>
      </c>
      <c r="D129" s="110" t="s">
        <v>632</v>
      </c>
      <c r="E129" s="107" t="s">
        <v>633</v>
      </c>
      <c r="F129" s="128" t="s">
        <v>634</v>
      </c>
      <c r="G129" s="110" t="s">
        <v>14</v>
      </c>
      <c r="H129" s="100" t="s">
        <v>535</v>
      </c>
      <c r="I129" s="130" t="s">
        <v>15</v>
      </c>
      <c r="J129" s="94">
        <v>31315200</v>
      </c>
      <c r="K129" s="94">
        <v>237244518.87360001</v>
      </c>
      <c r="L129" s="130" t="s">
        <v>15</v>
      </c>
      <c r="M129" s="109"/>
      <c r="N129" s="96"/>
      <c r="O129" s="95"/>
      <c r="P129" s="92"/>
      <c r="Q129" s="94">
        <v>31315200</v>
      </c>
      <c r="R129" s="93">
        <f>Q129*$E$181</f>
        <v>235291389.84959999</v>
      </c>
      <c r="S129" s="92"/>
      <c r="T129" s="97" t="s">
        <v>53</v>
      </c>
      <c r="U129" s="90" t="s">
        <v>16</v>
      </c>
      <c r="V129" s="89" t="s">
        <v>17</v>
      </c>
      <c r="AC129" s="22"/>
    </row>
    <row r="130" spans="1:29" s="20" customFormat="1" ht="49.5" customHeight="1" x14ac:dyDescent="0.25">
      <c r="B130" s="89" t="s">
        <v>516</v>
      </c>
      <c r="C130" s="128" t="s">
        <v>628</v>
      </c>
      <c r="D130" s="110" t="s">
        <v>632</v>
      </c>
      <c r="E130" s="107" t="s">
        <v>635</v>
      </c>
      <c r="F130" s="128" t="s">
        <v>634</v>
      </c>
      <c r="G130" s="110" t="s">
        <v>277</v>
      </c>
      <c r="H130" s="100" t="s">
        <v>535</v>
      </c>
      <c r="I130" s="130" t="s">
        <v>15</v>
      </c>
      <c r="J130" s="94">
        <v>7828800</v>
      </c>
      <c r="K130" s="94">
        <v>59311129.718400002</v>
      </c>
      <c r="L130" s="130" t="s">
        <v>15</v>
      </c>
      <c r="M130" s="109"/>
      <c r="N130" s="96"/>
      <c r="O130" s="95"/>
      <c r="P130" s="92"/>
      <c r="Q130" s="94">
        <v>7828800</v>
      </c>
      <c r="R130" s="93">
        <f>Q130*$E$181</f>
        <v>58822847.462399997</v>
      </c>
      <c r="S130" s="92"/>
      <c r="T130" s="97" t="s">
        <v>53</v>
      </c>
      <c r="U130" s="90" t="s">
        <v>16</v>
      </c>
      <c r="V130" s="89" t="s">
        <v>17</v>
      </c>
      <c r="AC130" s="22"/>
    </row>
    <row r="131" spans="1:29" s="20" customFormat="1" ht="49.5" customHeight="1" x14ac:dyDescent="0.25">
      <c r="B131" s="89" t="s">
        <v>663</v>
      </c>
      <c r="C131" s="128" t="s">
        <v>628</v>
      </c>
      <c r="D131" s="110" t="s">
        <v>636</v>
      </c>
      <c r="E131" s="107" t="s">
        <v>637</v>
      </c>
      <c r="F131" s="128" t="s">
        <v>638</v>
      </c>
      <c r="G131" s="110" t="s">
        <v>14</v>
      </c>
      <c r="H131" s="100" t="s">
        <v>535</v>
      </c>
      <c r="I131" s="130" t="s">
        <v>15</v>
      </c>
      <c r="J131" s="94">
        <v>8883840</v>
      </c>
      <c r="K131" s="94">
        <v>67350763.025279999</v>
      </c>
      <c r="L131" s="130" t="s">
        <v>15</v>
      </c>
      <c r="M131" s="109"/>
      <c r="N131" s="96"/>
      <c r="O131" s="95"/>
      <c r="P131" s="92"/>
      <c r="Q131" s="94">
        <v>8883840</v>
      </c>
      <c r="R131" s="93">
        <f>Q131*$E$181</f>
        <v>66750046.648319997</v>
      </c>
      <c r="S131" s="92"/>
      <c r="T131" s="97" t="s">
        <v>53</v>
      </c>
      <c r="U131" s="90" t="s">
        <v>16</v>
      </c>
      <c r="V131" s="89" t="s">
        <v>17</v>
      </c>
      <c r="AC131" s="22"/>
    </row>
    <row r="132" spans="1:29" s="20" customFormat="1" ht="49.5" customHeight="1" x14ac:dyDescent="0.25">
      <c r="B132" s="89" t="s">
        <v>664</v>
      </c>
      <c r="C132" s="128" t="s">
        <v>628</v>
      </c>
      <c r="D132" s="110" t="s">
        <v>636</v>
      </c>
      <c r="E132" s="107" t="s">
        <v>639</v>
      </c>
      <c r="F132" s="128" t="s">
        <v>638</v>
      </c>
      <c r="G132" s="110" t="s">
        <v>14</v>
      </c>
      <c r="H132" s="100" t="s">
        <v>535</v>
      </c>
      <c r="I132" s="130" t="s">
        <v>37</v>
      </c>
      <c r="J132" s="94">
        <v>9772800</v>
      </c>
      <c r="K132" s="94">
        <v>67532774.611200005</v>
      </c>
      <c r="L132" s="130" t="s">
        <v>37</v>
      </c>
      <c r="M132" s="109"/>
      <c r="N132" s="96"/>
      <c r="O132" s="95"/>
      <c r="P132" s="92"/>
      <c r="Q132" s="94">
        <v>9772800</v>
      </c>
      <c r="R132" s="93">
        <f>Q132*$E$180</f>
        <v>61272846.662399992</v>
      </c>
      <c r="S132" s="92"/>
      <c r="T132" s="97" t="s">
        <v>53</v>
      </c>
      <c r="U132" s="90" t="s">
        <v>16</v>
      </c>
      <c r="V132" s="89" t="s">
        <v>17</v>
      </c>
      <c r="AC132" s="22"/>
    </row>
    <row r="133" spans="1:29" s="20" customFormat="1" ht="49.5" customHeight="1" x14ac:dyDescent="0.25">
      <c r="B133" s="89" t="s">
        <v>665</v>
      </c>
      <c r="C133" s="128" t="s">
        <v>628</v>
      </c>
      <c r="D133" s="110" t="s">
        <v>636</v>
      </c>
      <c r="E133" s="107" t="s">
        <v>640</v>
      </c>
      <c r="F133" s="128" t="s">
        <v>638</v>
      </c>
      <c r="G133" s="110" t="s">
        <v>14</v>
      </c>
      <c r="H133" s="100" t="s">
        <v>535</v>
      </c>
      <c r="I133" s="130" t="s">
        <v>15</v>
      </c>
      <c r="J133" s="94">
        <v>8883840</v>
      </c>
      <c r="K133" s="94">
        <v>67350763.025279999</v>
      </c>
      <c r="L133" s="130" t="s">
        <v>15</v>
      </c>
      <c r="M133" s="109"/>
      <c r="N133" s="96"/>
      <c r="O133" s="95"/>
      <c r="P133" s="92"/>
      <c r="Q133" s="94">
        <v>8883840</v>
      </c>
      <c r="R133" s="93">
        <f>Q133*$E$181</f>
        <v>66750046.648319997</v>
      </c>
      <c r="S133" s="92"/>
      <c r="T133" s="97" t="s">
        <v>45</v>
      </c>
      <c r="U133" s="90" t="s">
        <v>16</v>
      </c>
      <c r="V133" s="89" t="s">
        <v>17</v>
      </c>
      <c r="AC133" s="22"/>
    </row>
    <row r="134" spans="1:29" s="20" customFormat="1" ht="49.5" customHeight="1" x14ac:dyDescent="0.25">
      <c r="B134" s="89" t="s">
        <v>549</v>
      </c>
      <c r="C134" s="128" t="s">
        <v>628</v>
      </c>
      <c r="D134" s="110" t="s">
        <v>636</v>
      </c>
      <c r="E134" s="107" t="s">
        <v>641</v>
      </c>
      <c r="F134" s="128" t="s">
        <v>638</v>
      </c>
      <c r="G134" s="110" t="s">
        <v>14</v>
      </c>
      <c r="H134" s="100" t="s">
        <v>535</v>
      </c>
      <c r="I134" s="130" t="s">
        <v>37</v>
      </c>
      <c r="J134" s="94">
        <v>9772800</v>
      </c>
      <c r="K134" s="94">
        <v>67532774.611200005</v>
      </c>
      <c r="L134" s="130" t="s">
        <v>37</v>
      </c>
      <c r="M134" s="109"/>
      <c r="N134" s="96"/>
      <c r="O134" s="95"/>
      <c r="P134" s="92"/>
      <c r="Q134" s="94">
        <v>9772800</v>
      </c>
      <c r="R134" s="93">
        <f>Q134*$E$180</f>
        <v>61272846.662399992</v>
      </c>
      <c r="S134" s="92"/>
      <c r="T134" s="97" t="s">
        <v>45</v>
      </c>
      <c r="U134" s="90" t="s">
        <v>16</v>
      </c>
      <c r="V134" s="89" t="s">
        <v>17</v>
      </c>
      <c r="AC134" s="22"/>
    </row>
    <row r="135" spans="1:29" s="20" customFormat="1" ht="49.5" customHeight="1" x14ac:dyDescent="0.25">
      <c r="B135" s="89" t="s">
        <v>550</v>
      </c>
      <c r="C135" s="128" t="s">
        <v>628</v>
      </c>
      <c r="D135" s="110" t="s">
        <v>636</v>
      </c>
      <c r="E135" s="107" t="s">
        <v>642</v>
      </c>
      <c r="F135" s="128" t="s">
        <v>638</v>
      </c>
      <c r="G135" s="110" t="s">
        <v>14</v>
      </c>
      <c r="H135" s="100" t="s">
        <v>535</v>
      </c>
      <c r="I135" s="130" t="s">
        <v>15</v>
      </c>
      <c r="J135" s="94">
        <v>8883840</v>
      </c>
      <c r="K135" s="94">
        <v>67350763.025279999</v>
      </c>
      <c r="L135" s="130" t="s">
        <v>15</v>
      </c>
      <c r="M135" s="109"/>
      <c r="N135" s="96"/>
      <c r="O135" s="95"/>
      <c r="P135" s="92"/>
      <c r="Q135" s="94">
        <v>8883840</v>
      </c>
      <c r="R135" s="93">
        <f>Q135*$E$181</f>
        <v>66750046.648319997</v>
      </c>
      <c r="S135" s="92"/>
      <c r="T135" s="97" t="s">
        <v>45</v>
      </c>
      <c r="U135" s="90" t="s">
        <v>16</v>
      </c>
      <c r="V135" s="89" t="s">
        <v>17</v>
      </c>
      <c r="AC135" s="22"/>
    </row>
    <row r="136" spans="1:29" s="20" customFormat="1" ht="49.5" customHeight="1" x14ac:dyDescent="0.25">
      <c r="B136" s="89" t="s">
        <v>551</v>
      </c>
      <c r="C136" s="128" t="s">
        <v>628</v>
      </c>
      <c r="D136" s="110" t="s">
        <v>636</v>
      </c>
      <c r="E136" s="107" t="s">
        <v>643</v>
      </c>
      <c r="F136" s="128" t="s">
        <v>638</v>
      </c>
      <c r="G136" s="110" t="s">
        <v>14</v>
      </c>
      <c r="H136" s="100" t="s">
        <v>535</v>
      </c>
      <c r="I136" s="130" t="s">
        <v>37</v>
      </c>
      <c r="J136" s="94">
        <v>9772800</v>
      </c>
      <c r="K136" s="94">
        <v>67532774.611200005</v>
      </c>
      <c r="L136" s="130" t="s">
        <v>37</v>
      </c>
      <c r="M136" s="109"/>
      <c r="N136" s="96"/>
      <c r="O136" s="95"/>
      <c r="P136" s="92"/>
      <c r="Q136" s="94">
        <v>9772800</v>
      </c>
      <c r="R136" s="93">
        <f>Q136*$E$180</f>
        <v>61272846.662399992</v>
      </c>
      <c r="S136" s="92"/>
      <c r="T136" s="97" t="s">
        <v>45</v>
      </c>
      <c r="U136" s="90" t="s">
        <v>16</v>
      </c>
      <c r="V136" s="89" t="s">
        <v>17</v>
      </c>
      <c r="AC136" s="22"/>
    </row>
    <row r="137" spans="1:29" s="20" customFormat="1" ht="49.5" customHeight="1" x14ac:dyDescent="0.25">
      <c r="B137" s="89" t="s">
        <v>552</v>
      </c>
      <c r="C137" s="128" t="s">
        <v>628</v>
      </c>
      <c r="D137" s="110" t="s">
        <v>636</v>
      </c>
      <c r="E137" s="107" t="s">
        <v>644</v>
      </c>
      <c r="F137" s="128" t="s">
        <v>638</v>
      </c>
      <c r="G137" s="110" t="s">
        <v>124</v>
      </c>
      <c r="H137" s="100" t="s">
        <v>535</v>
      </c>
      <c r="I137" s="130" t="s">
        <v>15</v>
      </c>
      <c r="J137" s="94">
        <v>2220960</v>
      </c>
      <c r="K137" s="94">
        <v>16837690.75632</v>
      </c>
      <c r="L137" s="130" t="s">
        <v>15</v>
      </c>
      <c r="M137" s="109"/>
      <c r="N137" s="96"/>
      <c r="O137" s="95"/>
      <c r="P137" s="92"/>
      <c r="Q137" s="94">
        <v>2220960</v>
      </c>
      <c r="R137" s="93">
        <f>Q137*$E$181</f>
        <v>16687511.662079999</v>
      </c>
      <c r="S137" s="92"/>
      <c r="T137" s="97" t="s">
        <v>53</v>
      </c>
      <c r="U137" s="90" t="s">
        <v>16</v>
      </c>
      <c r="V137" s="89" t="s">
        <v>17</v>
      </c>
      <c r="AC137" s="22"/>
    </row>
    <row r="138" spans="1:29" s="20" customFormat="1" ht="49.5" customHeight="1" x14ac:dyDescent="0.25">
      <c r="B138" s="89" t="s">
        <v>553</v>
      </c>
      <c r="C138" s="128" t="s">
        <v>628</v>
      </c>
      <c r="D138" s="110" t="s">
        <v>636</v>
      </c>
      <c r="E138" s="107" t="s">
        <v>645</v>
      </c>
      <c r="F138" s="128" t="s">
        <v>638</v>
      </c>
      <c r="G138" s="110" t="s">
        <v>124</v>
      </c>
      <c r="H138" s="100" t="s">
        <v>535</v>
      </c>
      <c r="I138" s="130" t="s">
        <v>37</v>
      </c>
      <c r="J138" s="94">
        <v>2443200</v>
      </c>
      <c r="K138" s="94">
        <v>16883193.652800001</v>
      </c>
      <c r="L138" s="130" t="s">
        <v>37</v>
      </c>
      <c r="M138" s="109"/>
      <c r="N138" s="96"/>
      <c r="O138" s="95"/>
      <c r="P138" s="92"/>
      <c r="Q138" s="94">
        <v>2443200</v>
      </c>
      <c r="R138" s="93">
        <f>Q138*$E$180</f>
        <v>15318211.665599998</v>
      </c>
      <c r="S138" s="92"/>
      <c r="T138" s="97" t="s">
        <v>53</v>
      </c>
      <c r="U138" s="90" t="s">
        <v>16</v>
      </c>
      <c r="V138" s="89" t="s">
        <v>17</v>
      </c>
      <c r="AC138" s="22"/>
    </row>
    <row r="139" spans="1:29" s="20" customFormat="1" ht="49.5" customHeight="1" x14ac:dyDescent="0.25">
      <c r="B139" s="89" t="s">
        <v>601</v>
      </c>
      <c r="C139" s="128" t="s">
        <v>628</v>
      </c>
      <c r="D139" s="110" t="s">
        <v>636</v>
      </c>
      <c r="E139" s="107" t="s">
        <v>646</v>
      </c>
      <c r="F139" s="128" t="s">
        <v>638</v>
      </c>
      <c r="G139" s="110" t="s">
        <v>124</v>
      </c>
      <c r="H139" s="100" t="s">
        <v>535</v>
      </c>
      <c r="I139" s="130" t="s">
        <v>15</v>
      </c>
      <c r="J139" s="94">
        <v>2220960</v>
      </c>
      <c r="K139" s="94">
        <v>16837690.75632</v>
      </c>
      <c r="L139" s="130" t="s">
        <v>15</v>
      </c>
      <c r="M139" s="109"/>
      <c r="N139" s="96"/>
      <c r="O139" s="95"/>
      <c r="P139" s="92"/>
      <c r="Q139" s="94">
        <v>2220960</v>
      </c>
      <c r="R139" s="93">
        <f>Q139*$E$181</f>
        <v>16687511.662079999</v>
      </c>
      <c r="S139" s="92"/>
      <c r="T139" s="97" t="s">
        <v>45</v>
      </c>
      <c r="U139" s="90" t="s">
        <v>16</v>
      </c>
      <c r="V139" s="89" t="s">
        <v>17</v>
      </c>
      <c r="AC139" s="22"/>
    </row>
    <row r="140" spans="1:29" s="20" customFormat="1" ht="49.5" customHeight="1" x14ac:dyDescent="0.25">
      <c r="B140" s="89" t="s">
        <v>602</v>
      </c>
      <c r="C140" s="128" t="s">
        <v>628</v>
      </c>
      <c r="D140" s="110" t="s">
        <v>636</v>
      </c>
      <c r="E140" s="107" t="s">
        <v>647</v>
      </c>
      <c r="F140" s="128" t="s">
        <v>638</v>
      </c>
      <c r="G140" s="110" t="s">
        <v>124</v>
      </c>
      <c r="H140" s="100" t="s">
        <v>535</v>
      </c>
      <c r="I140" s="130" t="s">
        <v>37</v>
      </c>
      <c r="J140" s="94">
        <v>2443200</v>
      </c>
      <c r="K140" s="94">
        <v>16883193.652800001</v>
      </c>
      <c r="L140" s="130" t="s">
        <v>37</v>
      </c>
      <c r="M140" s="109"/>
      <c r="N140" s="96"/>
      <c r="O140" s="95"/>
      <c r="P140" s="92"/>
      <c r="Q140" s="94">
        <v>2443200</v>
      </c>
      <c r="R140" s="93">
        <f>Q140*$E$180</f>
        <v>15318211.665599998</v>
      </c>
      <c r="S140" s="92"/>
      <c r="T140" s="97" t="s">
        <v>45</v>
      </c>
      <c r="U140" s="90" t="s">
        <v>16</v>
      </c>
      <c r="V140" s="89" t="s">
        <v>17</v>
      </c>
      <c r="AC140" s="22"/>
    </row>
    <row r="141" spans="1:29" s="20" customFormat="1" ht="49.5" customHeight="1" x14ac:dyDescent="0.25">
      <c r="B141" s="89" t="s">
        <v>603</v>
      </c>
      <c r="C141" s="128" t="s">
        <v>628</v>
      </c>
      <c r="D141" s="110" t="s">
        <v>636</v>
      </c>
      <c r="E141" s="107" t="s">
        <v>648</v>
      </c>
      <c r="F141" s="128" t="s">
        <v>638</v>
      </c>
      <c r="G141" s="110" t="s">
        <v>124</v>
      </c>
      <c r="H141" s="100" t="s">
        <v>535</v>
      </c>
      <c r="I141" s="130" t="s">
        <v>15</v>
      </c>
      <c r="J141" s="94">
        <v>2220960</v>
      </c>
      <c r="K141" s="94">
        <v>16837690.75632</v>
      </c>
      <c r="L141" s="130" t="s">
        <v>15</v>
      </c>
      <c r="M141" s="109"/>
      <c r="N141" s="96"/>
      <c r="O141" s="95"/>
      <c r="P141" s="92"/>
      <c r="Q141" s="94">
        <v>2220960</v>
      </c>
      <c r="R141" s="93">
        <f>Q141*$E$181</f>
        <v>16687511.662079999</v>
      </c>
      <c r="S141" s="92"/>
      <c r="T141" s="97" t="s">
        <v>45</v>
      </c>
      <c r="U141" s="90" t="s">
        <v>16</v>
      </c>
      <c r="V141" s="89" t="s">
        <v>17</v>
      </c>
      <c r="AC141" s="22"/>
    </row>
    <row r="142" spans="1:29" s="20" customFormat="1" ht="49.5" customHeight="1" x14ac:dyDescent="0.25">
      <c r="A142" s="188">
        <v>420</v>
      </c>
      <c r="B142" s="89" t="s">
        <v>666</v>
      </c>
      <c r="C142" s="128" t="s">
        <v>628</v>
      </c>
      <c r="D142" s="110" t="s">
        <v>636</v>
      </c>
      <c r="E142" s="107" t="s">
        <v>649</v>
      </c>
      <c r="F142" s="128" t="s">
        <v>638</v>
      </c>
      <c r="G142" s="110" t="s">
        <v>124</v>
      </c>
      <c r="H142" s="100" t="s">
        <v>535</v>
      </c>
      <c r="I142" s="97" t="s">
        <v>37</v>
      </c>
      <c r="J142" s="94">
        <v>2443200</v>
      </c>
      <c r="K142" s="94">
        <v>16883193.652800001</v>
      </c>
      <c r="L142" s="97" t="s">
        <v>37</v>
      </c>
      <c r="M142" s="109"/>
      <c r="N142" s="96"/>
      <c r="O142" s="95"/>
      <c r="P142" s="92"/>
      <c r="Q142" s="94">
        <v>2443200</v>
      </c>
      <c r="R142" s="93">
        <f>Q142*$E$180</f>
        <v>15318211.665599998</v>
      </c>
      <c r="S142" s="92"/>
      <c r="T142" s="97" t="s">
        <v>45</v>
      </c>
      <c r="U142" s="90" t="s">
        <v>16</v>
      </c>
      <c r="V142" s="89" t="s">
        <v>17</v>
      </c>
      <c r="AC142" s="22"/>
    </row>
    <row r="143" spans="1:29" s="20" customFormat="1" ht="49.5" customHeight="1" x14ac:dyDescent="0.25">
      <c r="A143" s="188"/>
      <c r="B143" s="89" t="s">
        <v>667</v>
      </c>
      <c r="C143" s="128">
        <v>42158</v>
      </c>
      <c r="D143" s="110" t="s">
        <v>650</v>
      </c>
      <c r="E143" s="107" t="s">
        <v>651</v>
      </c>
      <c r="F143" s="128" t="s">
        <v>652</v>
      </c>
      <c r="G143" s="110" t="s">
        <v>653</v>
      </c>
      <c r="H143" s="100" t="s">
        <v>535</v>
      </c>
      <c r="I143" s="97" t="s">
        <v>15</v>
      </c>
      <c r="J143" s="94">
        <v>54000000</v>
      </c>
      <c r="K143" s="94">
        <v>412989246</v>
      </c>
      <c r="L143" s="97" t="s">
        <v>15</v>
      </c>
      <c r="M143" s="109"/>
      <c r="N143" s="129">
        <v>54000000</v>
      </c>
      <c r="O143" s="95"/>
      <c r="P143" s="92"/>
      <c r="Q143" s="94">
        <v>0</v>
      </c>
      <c r="R143" s="93">
        <f t="shared" ref="R143:R156" si="9">Q143*$E$181</f>
        <v>0</v>
      </c>
      <c r="S143" s="92"/>
      <c r="T143" s="97" t="s">
        <v>86</v>
      </c>
      <c r="U143" s="90" t="s">
        <v>16</v>
      </c>
      <c r="V143" s="89" t="s">
        <v>29</v>
      </c>
      <c r="AC143" s="22"/>
    </row>
    <row r="144" spans="1:29" s="20" customFormat="1" ht="49.5" customHeight="1" x14ac:dyDescent="0.25">
      <c r="A144" s="187"/>
      <c r="B144" s="89" t="s">
        <v>668</v>
      </c>
      <c r="C144" s="128" t="s">
        <v>617</v>
      </c>
      <c r="D144" s="110" t="s">
        <v>618</v>
      </c>
      <c r="E144" s="107" t="s">
        <v>695</v>
      </c>
      <c r="F144" s="128" t="s">
        <v>696</v>
      </c>
      <c r="G144" s="110" t="s">
        <v>277</v>
      </c>
      <c r="H144" s="110" t="s">
        <v>535</v>
      </c>
      <c r="I144" s="97" t="s">
        <v>15</v>
      </c>
      <c r="J144" s="94">
        <v>17600000</v>
      </c>
      <c r="K144" s="94">
        <v>131959132.8</v>
      </c>
      <c r="L144" s="97" t="s">
        <v>15</v>
      </c>
      <c r="M144" s="109"/>
      <c r="N144" s="96"/>
      <c r="O144" s="95"/>
      <c r="P144" s="92"/>
      <c r="Q144" s="94">
        <v>17600000</v>
      </c>
      <c r="R144" s="93">
        <f t="shared" si="9"/>
        <v>132240204.8</v>
      </c>
      <c r="S144" s="92"/>
      <c r="T144" s="97" t="s">
        <v>86</v>
      </c>
      <c r="U144" s="90" t="s">
        <v>16</v>
      </c>
      <c r="V144" s="89" t="s">
        <v>17</v>
      </c>
      <c r="AC144" s="22"/>
    </row>
    <row r="145" spans="1:29" s="20" customFormat="1" ht="49.5" customHeight="1" x14ac:dyDescent="0.25">
      <c r="A145" s="187"/>
      <c r="B145" s="89" t="s">
        <v>669</v>
      </c>
      <c r="C145" s="128" t="s">
        <v>628</v>
      </c>
      <c r="D145" s="110" t="s">
        <v>632</v>
      </c>
      <c r="E145" s="107" t="s">
        <v>697</v>
      </c>
      <c r="F145" s="128" t="s">
        <v>696</v>
      </c>
      <c r="G145" s="110" t="s">
        <v>277</v>
      </c>
      <c r="H145" s="110" t="s">
        <v>535</v>
      </c>
      <c r="I145" s="97" t="s">
        <v>15</v>
      </c>
      <c r="J145" s="94">
        <v>15500000</v>
      </c>
      <c r="K145" s="94">
        <v>116214009</v>
      </c>
      <c r="L145" s="97" t="s">
        <v>15</v>
      </c>
      <c r="M145" s="109"/>
      <c r="N145" s="91"/>
      <c r="O145" s="91"/>
      <c r="P145" s="92"/>
      <c r="Q145" s="94">
        <v>15500000</v>
      </c>
      <c r="R145" s="93">
        <f t="shared" si="9"/>
        <v>116461544</v>
      </c>
      <c r="S145" s="92"/>
      <c r="T145" s="97" t="s">
        <v>86</v>
      </c>
      <c r="U145" s="90" t="s">
        <v>16</v>
      </c>
      <c r="V145" s="89" t="s">
        <v>17</v>
      </c>
      <c r="AC145" s="22"/>
    </row>
    <row r="146" spans="1:29" s="20" customFormat="1" ht="49.5" customHeight="1" x14ac:dyDescent="0.25">
      <c r="A146" s="188"/>
      <c r="B146" s="89" t="s">
        <v>654</v>
      </c>
      <c r="C146" s="128" t="s">
        <v>698</v>
      </c>
      <c r="D146" s="110" t="s">
        <v>699</v>
      </c>
      <c r="E146" s="107" t="s">
        <v>700</v>
      </c>
      <c r="F146" s="128" t="s">
        <v>701</v>
      </c>
      <c r="G146" s="110" t="s">
        <v>702</v>
      </c>
      <c r="H146" s="110" t="s">
        <v>74</v>
      </c>
      <c r="I146" s="97" t="s">
        <v>15</v>
      </c>
      <c r="J146" s="94">
        <v>100000000</v>
      </c>
      <c r="K146" s="94">
        <v>750682200</v>
      </c>
      <c r="L146" s="97" t="s">
        <v>15</v>
      </c>
      <c r="M146" s="109"/>
      <c r="N146" s="96"/>
      <c r="O146" s="95"/>
      <c r="P146" s="92"/>
      <c r="Q146" s="94">
        <v>100000000</v>
      </c>
      <c r="R146" s="93">
        <f t="shared" si="9"/>
        <v>751364800</v>
      </c>
      <c r="S146" s="92"/>
      <c r="T146" s="97" t="s">
        <v>199</v>
      </c>
      <c r="U146" s="90" t="s">
        <v>16</v>
      </c>
      <c r="V146" s="89" t="s">
        <v>17</v>
      </c>
      <c r="AC146" s="22"/>
    </row>
    <row r="147" spans="1:29" s="20" customFormat="1" ht="49.5" customHeight="1" x14ac:dyDescent="0.25">
      <c r="A147" s="188"/>
      <c r="B147" s="89" t="s">
        <v>655</v>
      </c>
      <c r="C147" s="128" t="s">
        <v>698</v>
      </c>
      <c r="D147" s="110" t="s">
        <v>703</v>
      </c>
      <c r="E147" s="107" t="s">
        <v>704</v>
      </c>
      <c r="F147" s="128" t="s">
        <v>701</v>
      </c>
      <c r="G147" s="110" t="s">
        <v>705</v>
      </c>
      <c r="H147" s="110" t="s">
        <v>74</v>
      </c>
      <c r="I147" s="97" t="s">
        <v>15</v>
      </c>
      <c r="J147" s="94">
        <v>100000000</v>
      </c>
      <c r="K147" s="94">
        <v>750682200</v>
      </c>
      <c r="L147" s="97" t="s">
        <v>15</v>
      </c>
      <c r="M147" s="109"/>
      <c r="N147" s="96"/>
      <c r="O147" s="95"/>
      <c r="P147" s="92"/>
      <c r="Q147" s="94">
        <v>100000000</v>
      </c>
      <c r="R147" s="93">
        <f t="shared" si="9"/>
        <v>751364800</v>
      </c>
      <c r="S147" s="92"/>
      <c r="T147" s="97" t="s">
        <v>199</v>
      </c>
      <c r="U147" s="90" t="s">
        <v>16</v>
      </c>
      <c r="V147" s="89" t="s">
        <v>17</v>
      </c>
      <c r="AC147" s="22"/>
    </row>
    <row r="148" spans="1:29" s="20" customFormat="1" ht="49.5" customHeight="1" x14ac:dyDescent="0.25">
      <c r="A148" s="187"/>
      <c r="B148" s="89" t="s">
        <v>656</v>
      </c>
      <c r="C148" s="128" t="s">
        <v>698</v>
      </c>
      <c r="D148" s="110" t="s">
        <v>706</v>
      </c>
      <c r="E148" s="107" t="s">
        <v>707</v>
      </c>
      <c r="F148" s="128" t="s">
        <v>708</v>
      </c>
      <c r="G148" s="110" t="s">
        <v>581</v>
      </c>
      <c r="H148" s="110" t="s">
        <v>92</v>
      </c>
      <c r="I148" s="97" t="s">
        <v>15</v>
      </c>
      <c r="J148" s="94">
        <v>89000000</v>
      </c>
      <c r="K148" s="94">
        <v>665960211</v>
      </c>
      <c r="L148" s="97" t="s">
        <v>15</v>
      </c>
      <c r="M148" s="109"/>
      <c r="N148" s="96"/>
      <c r="O148" s="95"/>
      <c r="P148" s="92"/>
      <c r="Q148" s="94">
        <v>89000000</v>
      </c>
      <c r="R148" s="93">
        <f t="shared" si="9"/>
        <v>668714672</v>
      </c>
      <c r="S148" s="92"/>
      <c r="T148" s="91" t="s">
        <v>38</v>
      </c>
      <c r="U148" s="126" t="s">
        <v>16</v>
      </c>
      <c r="V148" s="89" t="s">
        <v>17</v>
      </c>
      <c r="AC148" s="22"/>
    </row>
    <row r="149" spans="1:29" s="20" customFormat="1" ht="49.5" customHeight="1" x14ac:dyDescent="0.25">
      <c r="A149" s="187"/>
      <c r="B149" s="89" t="s">
        <v>670</v>
      </c>
      <c r="C149" s="128" t="s">
        <v>709</v>
      </c>
      <c r="D149" s="110" t="s">
        <v>710</v>
      </c>
      <c r="E149" s="107" t="s">
        <v>711</v>
      </c>
      <c r="F149" s="128" t="s">
        <v>712</v>
      </c>
      <c r="G149" s="110" t="s">
        <v>581</v>
      </c>
      <c r="H149" s="110" t="s">
        <v>44</v>
      </c>
      <c r="I149" s="97" t="s">
        <v>15</v>
      </c>
      <c r="J149" s="94">
        <v>70000000</v>
      </c>
      <c r="K149" s="94">
        <v>525534940</v>
      </c>
      <c r="L149" s="97" t="s">
        <v>15</v>
      </c>
      <c r="M149" s="109"/>
      <c r="N149" s="96"/>
      <c r="O149" s="95"/>
      <c r="P149" s="92"/>
      <c r="Q149" s="94">
        <v>70000000</v>
      </c>
      <c r="R149" s="93">
        <f t="shared" si="9"/>
        <v>525955360</v>
      </c>
      <c r="S149" s="92"/>
      <c r="T149" s="91" t="s">
        <v>230</v>
      </c>
      <c r="U149" s="126" t="s">
        <v>16</v>
      </c>
      <c r="V149" s="89" t="s">
        <v>17</v>
      </c>
      <c r="AC149" s="22"/>
    </row>
    <row r="150" spans="1:29" s="20" customFormat="1" ht="49.5" customHeight="1" x14ac:dyDescent="0.25">
      <c r="B150" s="89" t="s">
        <v>671</v>
      </c>
      <c r="C150" s="128" t="s">
        <v>708</v>
      </c>
      <c r="D150" s="110" t="s">
        <v>713</v>
      </c>
      <c r="E150" s="107" t="s">
        <v>714</v>
      </c>
      <c r="F150" s="128" t="s">
        <v>715</v>
      </c>
      <c r="G150" s="110" t="s">
        <v>277</v>
      </c>
      <c r="H150" s="110" t="s">
        <v>535</v>
      </c>
      <c r="I150" s="97" t="s">
        <v>15</v>
      </c>
      <c r="J150" s="94">
        <v>6490400</v>
      </c>
      <c r="K150" s="94">
        <v>48875100.467200004</v>
      </c>
      <c r="L150" s="97" t="s">
        <v>15</v>
      </c>
      <c r="M150" s="109"/>
      <c r="N150" s="96"/>
      <c r="O150" s="95"/>
      <c r="P150" s="92"/>
      <c r="Q150" s="94">
        <v>6490400</v>
      </c>
      <c r="R150" s="93">
        <f t="shared" si="9"/>
        <v>48766580.979199998</v>
      </c>
      <c r="S150" s="92"/>
      <c r="T150" s="91" t="s">
        <v>230</v>
      </c>
      <c r="U150" s="126" t="s">
        <v>16</v>
      </c>
      <c r="V150" s="89" t="s">
        <v>17</v>
      </c>
      <c r="AC150" s="22"/>
    </row>
    <row r="151" spans="1:29" s="20" customFormat="1" ht="49.5" customHeight="1" x14ac:dyDescent="0.25">
      <c r="B151" s="89" t="s">
        <v>672</v>
      </c>
      <c r="C151" s="128" t="s">
        <v>708</v>
      </c>
      <c r="D151" s="110" t="s">
        <v>713</v>
      </c>
      <c r="E151" s="107" t="s">
        <v>716</v>
      </c>
      <c r="F151" s="128" t="s">
        <v>715</v>
      </c>
      <c r="G151" s="110" t="s">
        <v>277</v>
      </c>
      <c r="H151" s="110" t="s">
        <v>535</v>
      </c>
      <c r="I151" s="97" t="s">
        <v>15</v>
      </c>
      <c r="J151" s="94">
        <v>6490400</v>
      </c>
      <c r="K151" s="94">
        <v>48875100.467200004</v>
      </c>
      <c r="L151" s="97" t="s">
        <v>15</v>
      </c>
      <c r="M151" s="109"/>
      <c r="N151" s="96"/>
      <c r="O151" s="95"/>
      <c r="P151" s="92"/>
      <c r="Q151" s="94">
        <v>6490400</v>
      </c>
      <c r="R151" s="93">
        <f t="shared" si="9"/>
        <v>48766580.979199998</v>
      </c>
      <c r="S151" s="92"/>
      <c r="T151" s="91" t="s">
        <v>230</v>
      </c>
      <c r="U151" s="126" t="s">
        <v>16</v>
      </c>
      <c r="V151" s="89" t="s">
        <v>17</v>
      </c>
      <c r="AC151" s="22"/>
    </row>
    <row r="152" spans="1:29" s="20" customFormat="1" ht="49.5" customHeight="1" x14ac:dyDescent="0.25">
      <c r="B152" s="89" t="s">
        <v>673</v>
      </c>
      <c r="C152" s="128" t="s">
        <v>708</v>
      </c>
      <c r="D152" s="110" t="s">
        <v>713</v>
      </c>
      <c r="E152" s="107" t="s">
        <v>717</v>
      </c>
      <c r="F152" s="128" t="s">
        <v>712</v>
      </c>
      <c r="G152" s="110" t="s">
        <v>14</v>
      </c>
      <c r="H152" s="110" t="s">
        <v>535</v>
      </c>
      <c r="I152" s="97" t="s">
        <v>15</v>
      </c>
      <c r="J152" s="94">
        <v>25961600</v>
      </c>
      <c r="K152" s="94">
        <v>194910398.54719999</v>
      </c>
      <c r="L152" s="97" t="s">
        <v>15</v>
      </c>
      <c r="M152" s="109"/>
      <c r="N152" s="96"/>
      <c r="O152" s="95"/>
      <c r="P152" s="92"/>
      <c r="Q152" s="94">
        <v>25961600</v>
      </c>
      <c r="R152" s="93">
        <f t="shared" si="9"/>
        <v>195066323.91679999</v>
      </c>
      <c r="S152" s="92"/>
      <c r="T152" s="91" t="s">
        <v>230</v>
      </c>
      <c r="U152" s="126" t="s">
        <v>16</v>
      </c>
      <c r="V152" s="89" t="s">
        <v>17</v>
      </c>
      <c r="AC152" s="22"/>
    </row>
    <row r="153" spans="1:29" s="20" customFormat="1" ht="49.5" customHeight="1" x14ac:dyDescent="0.25">
      <c r="B153" s="89" t="s">
        <v>674</v>
      </c>
      <c r="C153" s="128" t="s">
        <v>708</v>
      </c>
      <c r="D153" s="110" t="s">
        <v>713</v>
      </c>
      <c r="E153" s="107" t="s">
        <v>718</v>
      </c>
      <c r="F153" s="128" t="s">
        <v>712</v>
      </c>
      <c r="G153" s="110" t="s">
        <v>14</v>
      </c>
      <c r="H153" s="110" t="s">
        <v>535</v>
      </c>
      <c r="I153" s="97" t="s">
        <v>15</v>
      </c>
      <c r="J153" s="94">
        <v>25961600</v>
      </c>
      <c r="K153" s="94">
        <v>194910398.54719999</v>
      </c>
      <c r="L153" s="97" t="s">
        <v>15</v>
      </c>
      <c r="M153" s="109"/>
      <c r="N153" s="96"/>
      <c r="O153" s="95"/>
      <c r="P153" s="92"/>
      <c r="Q153" s="94">
        <v>25961600</v>
      </c>
      <c r="R153" s="93">
        <f t="shared" si="9"/>
        <v>195066323.91679999</v>
      </c>
      <c r="S153" s="92"/>
      <c r="T153" s="91" t="s">
        <v>230</v>
      </c>
      <c r="U153" s="126" t="s">
        <v>16</v>
      </c>
      <c r="V153" s="89" t="s">
        <v>17</v>
      </c>
      <c r="AC153" s="22"/>
    </row>
    <row r="154" spans="1:29" s="20" customFormat="1" ht="63" customHeight="1" x14ac:dyDescent="0.25">
      <c r="B154" s="89" t="s">
        <v>675</v>
      </c>
      <c r="C154" s="128" t="s">
        <v>729</v>
      </c>
      <c r="D154" s="110" t="s">
        <v>730</v>
      </c>
      <c r="E154" s="107" t="s">
        <v>731</v>
      </c>
      <c r="F154" s="128" t="s">
        <v>732</v>
      </c>
      <c r="G154" s="110" t="s">
        <v>43</v>
      </c>
      <c r="H154" s="110" t="s">
        <v>74</v>
      </c>
      <c r="I154" s="97" t="s">
        <v>15</v>
      </c>
      <c r="J154" s="94">
        <v>250000000</v>
      </c>
      <c r="K154" s="94">
        <v>1874774500</v>
      </c>
      <c r="L154" s="97" t="s">
        <v>15</v>
      </c>
      <c r="M154" s="109">
        <v>0</v>
      </c>
      <c r="N154" s="96"/>
      <c r="O154" s="95"/>
      <c r="P154" s="92"/>
      <c r="Q154" s="94">
        <v>200500000</v>
      </c>
      <c r="R154" s="93">
        <f t="shared" si="9"/>
        <v>1506486424</v>
      </c>
      <c r="S154" s="92"/>
      <c r="T154" s="91" t="s">
        <v>173</v>
      </c>
      <c r="U154" s="126" t="s">
        <v>16</v>
      </c>
      <c r="V154" s="89" t="s">
        <v>29</v>
      </c>
      <c r="AC154" s="22"/>
    </row>
    <row r="155" spans="1:29" s="20" customFormat="1" ht="50.25" customHeight="1" x14ac:dyDescent="0.25">
      <c r="B155" s="89" t="s">
        <v>676</v>
      </c>
      <c r="C155" s="101" t="s">
        <v>708</v>
      </c>
      <c r="D155" s="100" t="s">
        <v>733</v>
      </c>
      <c r="E155" s="112" t="s">
        <v>734</v>
      </c>
      <c r="F155" s="101" t="s">
        <v>735</v>
      </c>
      <c r="G155" s="110" t="s">
        <v>14</v>
      </c>
      <c r="H155" s="110" t="s">
        <v>535</v>
      </c>
      <c r="I155" s="97" t="s">
        <v>15</v>
      </c>
      <c r="J155" s="94">
        <v>31815273.600000001</v>
      </c>
      <c r="K155" s="94">
        <v>239247548.68354562</v>
      </c>
      <c r="L155" s="97" t="s">
        <v>15</v>
      </c>
      <c r="M155" s="109"/>
      <c r="N155" s="96"/>
      <c r="O155" s="95"/>
      <c r="P155" s="92"/>
      <c r="Q155" s="94">
        <v>31815273.600000001</v>
      </c>
      <c r="R155" s="93">
        <f t="shared" si="9"/>
        <v>239048766.85409281</v>
      </c>
      <c r="S155" s="92"/>
      <c r="T155" s="91" t="s">
        <v>53</v>
      </c>
      <c r="U155" s="126" t="s">
        <v>16</v>
      </c>
      <c r="V155" s="89" t="s">
        <v>17</v>
      </c>
      <c r="AC155" s="22"/>
    </row>
    <row r="156" spans="1:29" s="20" customFormat="1" ht="50.25" customHeight="1" x14ac:dyDescent="0.25">
      <c r="B156" s="89" t="s">
        <v>677</v>
      </c>
      <c r="C156" s="101" t="s">
        <v>708</v>
      </c>
      <c r="D156" s="100" t="s">
        <v>733</v>
      </c>
      <c r="E156" s="112" t="s">
        <v>736</v>
      </c>
      <c r="F156" s="101" t="s">
        <v>735</v>
      </c>
      <c r="G156" s="110" t="s">
        <v>54</v>
      </c>
      <c r="H156" s="110" t="s">
        <v>535</v>
      </c>
      <c r="I156" s="97" t="s">
        <v>15</v>
      </c>
      <c r="J156" s="26">
        <v>7953818.4000000004</v>
      </c>
      <c r="K156" s="94">
        <v>59811887.170886405</v>
      </c>
      <c r="L156" s="97" t="s">
        <v>15</v>
      </c>
      <c r="M156" s="109"/>
      <c r="N156" s="96"/>
      <c r="O156" s="95"/>
      <c r="P156" s="92"/>
      <c r="Q156" s="94">
        <v>7953818.4000000004</v>
      </c>
      <c r="R156" s="93">
        <f t="shared" si="9"/>
        <v>59762191.713523202</v>
      </c>
      <c r="S156" s="92"/>
      <c r="T156" s="91" t="s">
        <v>53</v>
      </c>
      <c r="U156" s="126" t="s">
        <v>16</v>
      </c>
      <c r="V156" s="89" t="s">
        <v>17</v>
      </c>
      <c r="AC156" s="22"/>
    </row>
    <row r="157" spans="1:29" s="20" customFormat="1" ht="50.25" customHeight="1" x14ac:dyDescent="0.25">
      <c r="B157" s="89" t="s">
        <v>678</v>
      </c>
      <c r="C157" s="101" t="s">
        <v>737</v>
      </c>
      <c r="D157" s="100" t="s">
        <v>738</v>
      </c>
      <c r="E157" s="112" t="s">
        <v>739</v>
      </c>
      <c r="F157" s="101" t="s">
        <v>740</v>
      </c>
      <c r="G157" s="110" t="s">
        <v>741</v>
      </c>
      <c r="H157" s="110" t="s">
        <v>135</v>
      </c>
      <c r="I157" s="97" t="s">
        <v>18</v>
      </c>
      <c r="J157" s="26">
        <v>250000000</v>
      </c>
      <c r="K157" s="91">
        <v>250000000</v>
      </c>
      <c r="L157" s="97" t="s">
        <v>18</v>
      </c>
      <c r="M157" s="109"/>
      <c r="N157" s="127">
        <v>12499999.98</v>
      </c>
      <c r="O157" s="127">
        <f>N157</f>
        <v>12499999.98</v>
      </c>
      <c r="P157" s="92"/>
      <c r="Q157" s="94">
        <v>214583333.36000001</v>
      </c>
      <c r="R157" s="93">
        <f>Q157</f>
        <v>214583333.36000001</v>
      </c>
      <c r="S157" s="92"/>
      <c r="T157" s="91" t="s">
        <v>38</v>
      </c>
      <c r="U157" s="126" t="s">
        <v>16</v>
      </c>
      <c r="V157" s="89" t="s">
        <v>17</v>
      </c>
      <c r="AC157" s="22"/>
    </row>
    <row r="158" spans="1:29" s="20" customFormat="1" ht="50.25" customHeight="1" x14ac:dyDescent="0.25">
      <c r="B158" s="89" t="s">
        <v>679</v>
      </c>
      <c r="C158" s="101" t="s">
        <v>742</v>
      </c>
      <c r="D158" s="100" t="s">
        <v>743</v>
      </c>
      <c r="E158" s="112" t="s">
        <v>744</v>
      </c>
      <c r="F158" s="101" t="s">
        <v>745</v>
      </c>
      <c r="G158" s="110" t="s">
        <v>14</v>
      </c>
      <c r="H158" s="110" t="s">
        <v>759</v>
      </c>
      <c r="I158" s="98" t="s">
        <v>37</v>
      </c>
      <c r="J158" s="26">
        <v>4836000</v>
      </c>
      <c r="K158" s="91">
        <v>32812917.695999999</v>
      </c>
      <c r="L158" s="97" t="s">
        <v>37</v>
      </c>
      <c r="M158" s="109"/>
      <c r="N158" s="96"/>
      <c r="O158" s="95"/>
      <c r="P158" s="92"/>
      <c r="Q158" s="94">
        <v>4836000</v>
      </c>
      <c r="R158" s="93">
        <f>Q158*$E$180</f>
        <v>30320428.787999999</v>
      </c>
      <c r="S158" s="92"/>
      <c r="T158" s="91" t="s">
        <v>61</v>
      </c>
      <c r="U158" s="126" t="s">
        <v>16</v>
      </c>
      <c r="V158" s="89" t="s">
        <v>17</v>
      </c>
      <c r="AC158" s="22"/>
    </row>
    <row r="159" spans="1:29" s="20" customFormat="1" ht="50.25" customHeight="1" x14ac:dyDescent="0.25">
      <c r="B159" s="89" t="s">
        <v>680</v>
      </c>
      <c r="C159" s="101" t="s">
        <v>628</v>
      </c>
      <c r="D159" s="100" t="s">
        <v>636</v>
      </c>
      <c r="E159" s="112" t="s">
        <v>746</v>
      </c>
      <c r="F159" s="101" t="s">
        <v>747</v>
      </c>
      <c r="G159" s="110" t="s">
        <v>124</v>
      </c>
      <c r="H159" s="110" t="s">
        <v>535</v>
      </c>
      <c r="I159" s="98" t="s">
        <v>15</v>
      </c>
      <c r="J159" s="26">
        <v>14000000</v>
      </c>
      <c r="K159" s="91">
        <v>104752480</v>
      </c>
      <c r="L159" s="97" t="s">
        <v>15</v>
      </c>
      <c r="M159" s="109"/>
      <c r="N159" s="96"/>
      <c r="O159" s="95"/>
      <c r="P159" s="92"/>
      <c r="Q159" s="94">
        <v>14000000</v>
      </c>
      <c r="R159" s="93">
        <f t="shared" ref="R159:R175" si="10">Q159*$E$181</f>
        <v>105191072</v>
      </c>
      <c r="S159" s="92"/>
      <c r="T159" s="91" t="s">
        <v>53</v>
      </c>
      <c r="U159" s="126" t="s">
        <v>16</v>
      </c>
      <c r="V159" s="89" t="s">
        <v>17</v>
      </c>
      <c r="AC159" s="22"/>
    </row>
    <row r="160" spans="1:29" s="20" customFormat="1" ht="50.25" customHeight="1" x14ac:dyDescent="0.25">
      <c r="B160" s="89" t="s">
        <v>681</v>
      </c>
      <c r="C160" s="101" t="s">
        <v>628</v>
      </c>
      <c r="D160" s="100" t="s">
        <v>636</v>
      </c>
      <c r="E160" s="112" t="s">
        <v>748</v>
      </c>
      <c r="F160" s="101" t="s">
        <v>747</v>
      </c>
      <c r="G160" s="110" t="s">
        <v>124</v>
      </c>
      <c r="H160" s="110" t="s">
        <v>535</v>
      </c>
      <c r="I160" s="98" t="s">
        <v>15</v>
      </c>
      <c r="J160" s="26">
        <v>14000000</v>
      </c>
      <c r="K160" s="91">
        <v>104752480</v>
      </c>
      <c r="L160" s="97" t="s">
        <v>15</v>
      </c>
      <c r="M160" s="109"/>
      <c r="N160" s="96"/>
      <c r="O160" s="95"/>
      <c r="P160" s="92"/>
      <c r="Q160" s="94">
        <v>14000000</v>
      </c>
      <c r="R160" s="93">
        <f t="shared" si="10"/>
        <v>105191072</v>
      </c>
      <c r="S160" s="92"/>
      <c r="T160" s="91" t="s">
        <v>53</v>
      </c>
      <c r="U160" s="126" t="s">
        <v>16</v>
      </c>
      <c r="V160" s="89" t="s">
        <v>17</v>
      </c>
      <c r="AC160" s="22"/>
    </row>
    <row r="161" spans="1:29" s="20" customFormat="1" ht="50.25" customHeight="1" x14ac:dyDescent="0.25">
      <c r="B161" s="89" t="s">
        <v>682</v>
      </c>
      <c r="C161" s="101" t="s">
        <v>749</v>
      </c>
      <c r="D161" s="100" t="s">
        <v>750</v>
      </c>
      <c r="E161" s="112" t="s">
        <v>751</v>
      </c>
      <c r="F161" s="101" t="s">
        <v>752</v>
      </c>
      <c r="G161" s="110" t="s">
        <v>14</v>
      </c>
      <c r="H161" s="110" t="s">
        <v>760</v>
      </c>
      <c r="I161" s="98" t="s">
        <v>15</v>
      </c>
      <c r="J161" s="26">
        <v>26752334.780000001</v>
      </c>
      <c r="K161" s="91">
        <v>200286035.9890565</v>
      </c>
      <c r="L161" s="97" t="s">
        <v>15</v>
      </c>
      <c r="M161" s="109">
        <v>663563.41</v>
      </c>
      <c r="N161" s="96"/>
      <c r="O161" s="95"/>
      <c r="P161" s="92"/>
      <c r="Q161" s="94">
        <v>26752334.780000001</v>
      </c>
      <c r="R161" s="93">
        <f t="shared" si="10"/>
        <v>201007626.71507746</v>
      </c>
      <c r="S161" s="92"/>
      <c r="T161" s="91" t="s">
        <v>28</v>
      </c>
      <c r="U161" s="126" t="s">
        <v>16</v>
      </c>
      <c r="V161" s="89" t="s">
        <v>17</v>
      </c>
      <c r="AC161" s="22"/>
    </row>
    <row r="162" spans="1:29" s="20" customFormat="1" ht="50.25" customHeight="1" x14ac:dyDescent="0.25">
      <c r="B162" s="89" t="s">
        <v>683</v>
      </c>
      <c r="C162" s="101" t="s">
        <v>628</v>
      </c>
      <c r="D162" s="100" t="s">
        <v>636</v>
      </c>
      <c r="E162" s="112" t="s">
        <v>753</v>
      </c>
      <c r="F162" s="101" t="s">
        <v>754</v>
      </c>
      <c r="G162" s="110" t="s">
        <v>277</v>
      </c>
      <c r="H162" s="110" t="s">
        <v>535</v>
      </c>
      <c r="I162" s="98" t="s">
        <v>15</v>
      </c>
      <c r="J162" s="26">
        <v>14000000</v>
      </c>
      <c r="K162" s="91">
        <v>104639780</v>
      </c>
      <c r="L162" s="97" t="s">
        <v>15</v>
      </c>
      <c r="M162" s="109"/>
      <c r="N162" s="96"/>
      <c r="O162" s="95"/>
      <c r="P162" s="92"/>
      <c r="Q162" s="94">
        <v>14000000</v>
      </c>
      <c r="R162" s="93">
        <f t="shared" si="10"/>
        <v>105191072</v>
      </c>
      <c r="S162" s="92"/>
      <c r="T162" s="91" t="s">
        <v>53</v>
      </c>
      <c r="U162" s="126" t="s">
        <v>16</v>
      </c>
      <c r="V162" s="89" t="s">
        <v>17</v>
      </c>
      <c r="AC162" s="22"/>
    </row>
    <row r="163" spans="1:29" s="20" customFormat="1" ht="50.25" customHeight="1" x14ac:dyDescent="0.25">
      <c r="B163" s="89" t="s">
        <v>684</v>
      </c>
      <c r="C163" s="101" t="s">
        <v>755</v>
      </c>
      <c r="D163" s="100" t="s">
        <v>756</v>
      </c>
      <c r="E163" s="112" t="s">
        <v>757</v>
      </c>
      <c r="F163" s="101" t="s">
        <v>758</v>
      </c>
      <c r="G163" s="110" t="s">
        <v>14</v>
      </c>
      <c r="H163" s="110" t="s">
        <v>582</v>
      </c>
      <c r="I163" s="98" t="s">
        <v>15</v>
      </c>
      <c r="J163" s="26">
        <v>2866000</v>
      </c>
      <c r="K163" s="91">
        <v>21508054.629999999</v>
      </c>
      <c r="L163" s="97" t="s">
        <v>15</v>
      </c>
      <c r="M163" s="109"/>
      <c r="N163" s="96"/>
      <c r="O163" s="95"/>
      <c r="P163" s="92"/>
      <c r="Q163" s="94">
        <v>2866000</v>
      </c>
      <c r="R163" s="93">
        <f t="shared" si="10"/>
        <v>21534115.168000001</v>
      </c>
      <c r="S163" s="92"/>
      <c r="T163" s="91" t="s">
        <v>53</v>
      </c>
      <c r="U163" s="126" t="s">
        <v>16</v>
      </c>
      <c r="V163" s="89" t="s">
        <v>17</v>
      </c>
      <c r="AC163" s="22"/>
    </row>
    <row r="164" spans="1:29" s="20" customFormat="1" ht="50.25" customHeight="1" x14ac:dyDescent="0.25">
      <c r="B164" s="89" t="s">
        <v>720</v>
      </c>
      <c r="C164" s="101" t="s">
        <v>763</v>
      </c>
      <c r="D164" s="100" t="s">
        <v>764</v>
      </c>
      <c r="E164" s="112" t="s">
        <v>765</v>
      </c>
      <c r="F164" s="101" t="s">
        <v>766</v>
      </c>
      <c r="G164" s="100" t="s">
        <v>767</v>
      </c>
      <c r="H164" s="100" t="s">
        <v>92</v>
      </c>
      <c r="I164" s="98" t="s">
        <v>15</v>
      </c>
      <c r="J164" s="26">
        <v>80000000</v>
      </c>
      <c r="K164" s="91">
        <v>602515200</v>
      </c>
      <c r="L164" s="91" t="s">
        <v>15</v>
      </c>
      <c r="M164" s="109"/>
      <c r="N164" s="96"/>
      <c r="O164" s="95"/>
      <c r="P164" s="92"/>
      <c r="Q164" s="94">
        <v>80000000</v>
      </c>
      <c r="R164" s="93">
        <f t="shared" si="10"/>
        <v>601091840</v>
      </c>
      <c r="S164" s="92"/>
      <c r="T164" s="91" t="s">
        <v>38</v>
      </c>
      <c r="U164" s="126" t="s">
        <v>16</v>
      </c>
      <c r="V164" s="89" t="s">
        <v>17</v>
      </c>
      <c r="AC164" s="22"/>
    </row>
    <row r="165" spans="1:29" s="20" customFormat="1" ht="50.25" customHeight="1" x14ac:dyDescent="0.25">
      <c r="B165" s="104" t="s">
        <v>721</v>
      </c>
      <c r="C165" s="103" t="s">
        <v>755</v>
      </c>
      <c r="D165" s="105" t="s">
        <v>756</v>
      </c>
      <c r="E165" s="125" t="s">
        <v>768</v>
      </c>
      <c r="F165" s="103" t="s">
        <v>769</v>
      </c>
      <c r="G165" s="102" t="s">
        <v>14</v>
      </c>
      <c r="H165" s="102" t="s">
        <v>582</v>
      </c>
      <c r="I165" s="124" t="s">
        <v>15</v>
      </c>
      <c r="J165" s="27">
        <v>16542000</v>
      </c>
      <c r="K165" s="116">
        <v>124555784.598</v>
      </c>
      <c r="L165" s="123" t="s">
        <v>15</v>
      </c>
      <c r="M165" s="122"/>
      <c r="N165" s="121"/>
      <c r="O165" s="120"/>
      <c r="P165" s="117"/>
      <c r="Q165" s="119">
        <v>16542000</v>
      </c>
      <c r="R165" s="118">
        <f t="shared" si="10"/>
        <v>124290765.21599999</v>
      </c>
      <c r="S165" s="117"/>
      <c r="T165" s="116" t="s">
        <v>53</v>
      </c>
      <c r="U165" s="115" t="s">
        <v>16</v>
      </c>
      <c r="V165" s="104" t="s">
        <v>17</v>
      </c>
      <c r="AC165" s="22"/>
    </row>
    <row r="166" spans="1:29" s="20" customFormat="1" ht="50.25" customHeight="1" x14ac:dyDescent="0.25">
      <c r="B166" s="89" t="s">
        <v>722</v>
      </c>
      <c r="C166" s="101" t="s">
        <v>708</v>
      </c>
      <c r="D166" s="100" t="s">
        <v>713</v>
      </c>
      <c r="E166" s="89" t="s">
        <v>778</v>
      </c>
      <c r="F166" s="114" t="s">
        <v>779</v>
      </c>
      <c r="G166" s="102" t="s">
        <v>124</v>
      </c>
      <c r="H166" s="110" t="s">
        <v>535</v>
      </c>
      <c r="I166" s="98" t="s">
        <v>15</v>
      </c>
      <c r="J166" s="91">
        <v>12640000</v>
      </c>
      <c r="K166" s="113">
        <v>93895519.519999996</v>
      </c>
      <c r="L166" s="97" t="s">
        <v>15</v>
      </c>
      <c r="M166" s="109"/>
      <c r="N166" s="96"/>
      <c r="O166" s="95"/>
      <c r="P166" s="92"/>
      <c r="Q166" s="94">
        <v>12640000</v>
      </c>
      <c r="R166" s="93">
        <f t="shared" si="10"/>
        <v>94972510.719999999</v>
      </c>
      <c r="S166" s="92"/>
      <c r="T166" s="91" t="s">
        <v>53</v>
      </c>
      <c r="U166" s="90" t="s">
        <v>16</v>
      </c>
      <c r="V166" s="89" t="s">
        <v>17</v>
      </c>
      <c r="AC166" s="22"/>
    </row>
    <row r="167" spans="1:29" s="20" customFormat="1" ht="50.25" customHeight="1" x14ac:dyDescent="0.25">
      <c r="B167" s="89" t="s">
        <v>723</v>
      </c>
      <c r="C167" s="101" t="s">
        <v>780</v>
      </c>
      <c r="D167" s="100" t="s">
        <v>781</v>
      </c>
      <c r="E167" s="89" t="s">
        <v>782</v>
      </c>
      <c r="F167" s="101" t="s">
        <v>783</v>
      </c>
      <c r="G167" s="100" t="s">
        <v>789</v>
      </c>
      <c r="H167" s="110" t="s">
        <v>74</v>
      </c>
      <c r="I167" s="98" t="s">
        <v>15</v>
      </c>
      <c r="J167" s="91">
        <v>100000000</v>
      </c>
      <c r="K167" s="91">
        <v>743052500</v>
      </c>
      <c r="L167" s="97" t="s">
        <v>15</v>
      </c>
      <c r="M167" s="109"/>
      <c r="N167" s="96"/>
      <c r="O167" s="95"/>
      <c r="P167" s="92"/>
      <c r="Q167" s="94">
        <v>100000000</v>
      </c>
      <c r="R167" s="93">
        <f t="shared" si="10"/>
        <v>751364800</v>
      </c>
      <c r="S167" s="92"/>
      <c r="T167" s="91" t="s">
        <v>28</v>
      </c>
      <c r="U167" s="90" t="s">
        <v>16</v>
      </c>
      <c r="V167" s="89" t="s">
        <v>17</v>
      </c>
      <c r="AC167" s="22"/>
    </row>
    <row r="168" spans="1:29" s="20" customFormat="1" ht="50.25" customHeight="1" x14ac:dyDescent="0.25">
      <c r="B168" s="89" t="s">
        <v>724</v>
      </c>
      <c r="C168" s="101" t="s">
        <v>780</v>
      </c>
      <c r="D168" s="100" t="s">
        <v>784</v>
      </c>
      <c r="E168" s="89" t="s">
        <v>785</v>
      </c>
      <c r="F168" s="101" t="s">
        <v>786</v>
      </c>
      <c r="G168" s="100" t="s">
        <v>789</v>
      </c>
      <c r="H168" s="110" t="s">
        <v>74</v>
      </c>
      <c r="I168" s="98" t="s">
        <v>15</v>
      </c>
      <c r="J168" s="91">
        <v>100000000</v>
      </c>
      <c r="K168" s="91">
        <v>741674700</v>
      </c>
      <c r="L168" s="97" t="s">
        <v>15</v>
      </c>
      <c r="M168" s="109">
        <v>0</v>
      </c>
      <c r="N168" s="96"/>
      <c r="O168" s="95"/>
      <c r="P168" s="92"/>
      <c r="Q168" s="94">
        <v>100000000</v>
      </c>
      <c r="R168" s="93">
        <f t="shared" si="10"/>
        <v>751364800</v>
      </c>
      <c r="S168" s="92"/>
      <c r="T168" s="91" t="s">
        <v>28</v>
      </c>
      <c r="U168" s="90" t="s">
        <v>16</v>
      </c>
      <c r="V168" s="89" t="s">
        <v>17</v>
      </c>
      <c r="AC168" s="22"/>
    </row>
    <row r="169" spans="1:29" s="20" customFormat="1" ht="50.25" customHeight="1" x14ac:dyDescent="0.25">
      <c r="B169" s="89" t="s">
        <v>725</v>
      </c>
      <c r="C169" s="101" t="s">
        <v>780</v>
      </c>
      <c r="D169" s="100" t="s">
        <v>787</v>
      </c>
      <c r="E169" s="89" t="s">
        <v>788</v>
      </c>
      <c r="F169" s="101" t="s">
        <v>786</v>
      </c>
      <c r="G169" s="100" t="s">
        <v>767</v>
      </c>
      <c r="H169" s="100" t="s">
        <v>92</v>
      </c>
      <c r="I169" s="98" t="s">
        <v>15</v>
      </c>
      <c r="J169" s="91">
        <v>60000000</v>
      </c>
      <c r="K169" s="91">
        <v>445004820</v>
      </c>
      <c r="L169" s="97" t="s">
        <v>15</v>
      </c>
      <c r="M169" s="109">
        <v>0</v>
      </c>
      <c r="N169" s="96"/>
      <c r="O169" s="95"/>
      <c r="P169" s="92"/>
      <c r="Q169" s="94">
        <v>60000000</v>
      </c>
      <c r="R169" s="93">
        <f t="shared" si="10"/>
        <v>450818880</v>
      </c>
      <c r="S169" s="92"/>
      <c r="T169" s="91" t="s">
        <v>28</v>
      </c>
      <c r="U169" s="90" t="s">
        <v>16</v>
      </c>
      <c r="V169" s="89" t="s">
        <v>17</v>
      </c>
      <c r="AC169" s="22"/>
    </row>
    <row r="170" spans="1:29" s="20" customFormat="1" ht="50.25" customHeight="1" x14ac:dyDescent="0.25">
      <c r="B170" s="89" t="s">
        <v>726</v>
      </c>
      <c r="C170" s="101" t="s">
        <v>797</v>
      </c>
      <c r="D170" s="100" t="s">
        <v>798</v>
      </c>
      <c r="E170" s="112" t="s">
        <v>799</v>
      </c>
      <c r="F170" s="101" t="s">
        <v>800</v>
      </c>
      <c r="G170" s="100" t="s">
        <v>14</v>
      </c>
      <c r="H170" s="110" t="s">
        <v>687</v>
      </c>
      <c r="I170" s="98" t="s">
        <v>15</v>
      </c>
      <c r="J170" s="111">
        <v>36000000</v>
      </c>
      <c r="K170" s="91">
        <v>266229288</v>
      </c>
      <c r="L170" s="97" t="s">
        <v>15</v>
      </c>
      <c r="M170" s="109">
        <v>0</v>
      </c>
      <c r="N170" s="96"/>
      <c r="O170" s="95"/>
      <c r="P170" s="92"/>
      <c r="Q170" s="94">
        <v>36000000</v>
      </c>
      <c r="R170" s="93">
        <f t="shared" si="10"/>
        <v>270491328</v>
      </c>
      <c r="S170" s="92"/>
      <c r="T170" s="91" t="s">
        <v>404</v>
      </c>
      <c r="U170" s="90" t="s">
        <v>16</v>
      </c>
      <c r="V170" s="89" t="s">
        <v>17</v>
      </c>
      <c r="AC170" s="22"/>
    </row>
    <row r="171" spans="1:29" s="20" customFormat="1" ht="50.25" customHeight="1" x14ac:dyDescent="0.25">
      <c r="B171" s="89" t="s">
        <v>727</v>
      </c>
      <c r="C171" s="101" t="s">
        <v>790</v>
      </c>
      <c r="D171" s="100" t="s">
        <v>791</v>
      </c>
      <c r="E171" s="89" t="s">
        <v>792</v>
      </c>
      <c r="F171" s="101" t="s">
        <v>793</v>
      </c>
      <c r="G171" s="100" t="s">
        <v>124</v>
      </c>
      <c r="H171" s="100" t="s">
        <v>427</v>
      </c>
      <c r="I171" s="98" t="s">
        <v>15</v>
      </c>
      <c r="J171" s="91">
        <v>44000000</v>
      </c>
      <c r="K171" s="91">
        <v>325462368</v>
      </c>
      <c r="L171" s="97" t="s">
        <v>15</v>
      </c>
      <c r="M171" s="109">
        <v>0</v>
      </c>
      <c r="N171" s="96"/>
      <c r="O171" s="95"/>
      <c r="P171" s="92"/>
      <c r="Q171" s="94">
        <v>44000000</v>
      </c>
      <c r="R171" s="93">
        <f t="shared" si="10"/>
        <v>330600512</v>
      </c>
      <c r="S171" s="92"/>
      <c r="T171" s="91" t="s">
        <v>130</v>
      </c>
      <c r="U171" s="90" t="s">
        <v>16</v>
      </c>
      <c r="V171" s="89" t="s">
        <v>17</v>
      </c>
      <c r="AC171" s="22"/>
    </row>
    <row r="172" spans="1:29" s="20" customFormat="1" ht="50.25" customHeight="1" x14ac:dyDescent="0.25">
      <c r="B172" s="89" t="s">
        <v>728</v>
      </c>
      <c r="C172" s="101" t="s">
        <v>708</v>
      </c>
      <c r="D172" s="100" t="s">
        <v>713</v>
      </c>
      <c r="E172" s="89" t="s">
        <v>794</v>
      </c>
      <c r="F172" s="101" t="s">
        <v>795</v>
      </c>
      <c r="G172" s="100" t="s">
        <v>796</v>
      </c>
      <c r="H172" s="110" t="s">
        <v>535</v>
      </c>
      <c r="I172" s="98" t="s">
        <v>18</v>
      </c>
      <c r="J172" s="91">
        <v>93796813.760000005</v>
      </c>
      <c r="K172" s="91">
        <v>93796813.760000005</v>
      </c>
      <c r="L172" s="97" t="s">
        <v>15</v>
      </c>
      <c r="M172" s="109">
        <v>0</v>
      </c>
      <c r="N172" s="96"/>
      <c r="O172" s="95"/>
      <c r="P172" s="92"/>
      <c r="Q172" s="94">
        <v>12640000</v>
      </c>
      <c r="R172" s="93">
        <f t="shared" si="10"/>
        <v>94972510.719999999</v>
      </c>
      <c r="S172" s="92"/>
      <c r="T172" s="91" t="s">
        <v>45</v>
      </c>
      <c r="U172" s="90" t="s">
        <v>16</v>
      </c>
      <c r="V172" s="89" t="s">
        <v>17</v>
      </c>
      <c r="AC172" s="22"/>
    </row>
    <row r="173" spans="1:29" s="20" customFormat="1" ht="49.5" customHeight="1" x14ac:dyDescent="0.2">
      <c r="B173" s="108" t="s">
        <v>761</v>
      </c>
      <c r="C173" s="101" t="s">
        <v>628</v>
      </c>
      <c r="D173" s="105" t="s">
        <v>824</v>
      </c>
      <c r="E173" s="107" t="s">
        <v>823</v>
      </c>
      <c r="F173" s="103" t="s">
        <v>825</v>
      </c>
      <c r="G173" s="105" t="s">
        <v>14</v>
      </c>
      <c r="H173" s="100" t="s">
        <v>826</v>
      </c>
      <c r="I173" s="98" t="s">
        <v>18</v>
      </c>
      <c r="J173" s="91">
        <v>70000000</v>
      </c>
      <c r="K173" s="91">
        <v>70000000</v>
      </c>
      <c r="L173" s="91" t="s">
        <v>15</v>
      </c>
      <c r="M173" s="106">
        <v>39628719.859999999</v>
      </c>
      <c r="N173" s="93"/>
      <c r="O173" s="93"/>
      <c r="P173" s="93"/>
      <c r="Q173" s="106">
        <v>5274231.62</v>
      </c>
      <c r="R173" s="93">
        <f t="shared" si="10"/>
        <v>39628719.863149762</v>
      </c>
      <c r="S173" s="89"/>
      <c r="T173" s="95" t="s">
        <v>827</v>
      </c>
      <c r="U173" s="90" t="s">
        <v>16</v>
      </c>
      <c r="V173" s="89" t="s">
        <v>17</v>
      </c>
      <c r="W173" s="28"/>
      <c r="X173" s="28"/>
      <c r="Y173" s="28"/>
      <c r="AC173" s="23"/>
    </row>
    <row r="174" spans="1:29" s="20" customFormat="1" ht="50.25" customHeight="1" x14ac:dyDescent="0.25">
      <c r="A174" s="187"/>
      <c r="B174" s="89" t="s">
        <v>775</v>
      </c>
      <c r="C174" s="103" t="s">
        <v>822</v>
      </c>
      <c r="D174" s="105" t="s">
        <v>650</v>
      </c>
      <c r="E174" s="104" t="s">
        <v>820</v>
      </c>
      <c r="F174" s="103" t="s">
        <v>821</v>
      </c>
      <c r="G174" s="102" t="s">
        <v>14</v>
      </c>
      <c r="H174" s="102" t="s">
        <v>535</v>
      </c>
      <c r="I174" s="98" t="s">
        <v>15</v>
      </c>
      <c r="J174" s="91">
        <v>36000000</v>
      </c>
      <c r="K174" s="91">
        <v>269973756</v>
      </c>
      <c r="L174" s="97" t="s">
        <v>15</v>
      </c>
      <c r="M174" s="94">
        <v>36000000</v>
      </c>
      <c r="N174" s="96"/>
      <c r="O174" s="95"/>
      <c r="P174" s="92"/>
      <c r="Q174" s="94">
        <v>36000000</v>
      </c>
      <c r="R174" s="93">
        <f t="shared" si="10"/>
        <v>270491328</v>
      </c>
      <c r="S174" s="92"/>
      <c r="T174" s="91" t="s">
        <v>45</v>
      </c>
      <c r="U174" s="90" t="s">
        <v>16</v>
      </c>
      <c r="V174" s="89" t="s">
        <v>17</v>
      </c>
      <c r="AC174" s="22"/>
    </row>
    <row r="175" spans="1:29" s="20" customFormat="1" ht="70.5" customHeight="1" x14ac:dyDescent="0.25">
      <c r="A175" s="188">
        <v>421</v>
      </c>
      <c r="B175" s="89" t="s">
        <v>776</v>
      </c>
      <c r="C175" s="101">
        <v>43013</v>
      </c>
      <c r="D175" s="100" t="s">
        <v>814</v>
      </c>
      <c r="E175" s="89" t="s">
        <v>815</v>
      </c>
      <c r="F175" s="101">
        <v>43084</v>
      </c>
      <c r="G175" s="100" t="s">
        <v>813</v>
      </c>
      <c r="H175" s="99" t="s">
        <v>247</v>
      </c>
      <c r="I175" s="98" t="s">
        <v>15</v>
      </c>
      <c r="J175" s="91">
        <v>48000000</v>
      </c>
      <c r="K175" s="91">
        <v>360655104</v>
      </c>
      <c r="L175" s="97" t="s">
        <v>15</v>
      </c>
      <c r="M175" s="94">
        <v>9000000</v>
      </c>
      <c r="N175" s="96"/>
      <c r="O175" s="95"/>
      <c r="P175" s="92"/>
      <c r="Q175" s="94">
        <v>9000000</v>
      </c>
      <c r="R175" s="93">
        <f t="shared" si="10"/>
        <v>67622832</v>
      </c>
      <c r="S175" s="92"/>
      <c r="T175" s="91" t="s">
        <v>28</v>
      </c>
      <c r="U175" s="90" t="s">
        <v>16</v>
      </c>
      <c r="V175" s="89" t="s">
        <v>17</v>
      </c>
      <c r="AC175" s="22"/>
    </row>
    <row r="176" spans="1:29" s="20" customFormat="1" ht="72.75" customHeight="1" x14ac:dyDescent="0.25">
      <c r="A176" s="188"/>
      <c r="B176" s="89" t="s">
        <v>777</v>
      </c>
      <c r="C176" s="101">
        <v>43070</v>
      </c>
      <c r="D176" s="100" t="s">
        <v>818</v>
      </c>
      <c r="E176" s="89" t="s">
        <v>819</v>
      </c>
      <c r="F176" s="101">
        <v>43083</v>
      </c>
      <c r="G176" s="100" t="s">
        <v>817</v>
      </c>
      <c r="H176" s="99" t="s">
        <v>816</v>
      </c>
      <c r="I176" s="98" t="s">
        <v>18</v>
      </c>
      <c r="J176" s="91">
        <v>420000000</v>
      </c>
      <c r="K176" s="91">
        <v>420000000</v>
      </c>
      <c r="L176" s="97" t="s">
        <v>18</v>
      </c>
      <c r="M176" s="94">
        <v>420000000</v>
      </c>
      <c r="N176" s="96"/>
      <c r="O176" s="95"/>
      <c r="P176" s="92"/>
      <c r="Q176" s="94">
        <v>420000000</v>
      </c>
      <c r="R176" s="93">
        <v>420000000</v>
      </c>
      <c r="S176" s="92"/>
      <c r="T176" s="91" t="s">
        <v>199</v>
      </c>
      <c r="U176" s="90" t="s">
        <v>16</v>
      </c>
      <c r="V176" s="89" t="s">
        <v>17</v>
      </c>
      <c r="AC176" s="22"/>
    </row>
    <row r="177" spans="1:29" s="85" customFormat="1" ht="24" customHeight="1" x14ac:dyDescent="0.25">
      <c r="A177" s="211"/>
      <c r="B177" s="88"/>
      <c r="C177" s="1"/>
      <c r="D177" s="2"/>
      <c r="E177" s="3"/>
      <c r="F177" s="1"/>
      <c r="G177" s="2"/>
      <c r="H177" s="87"/>
      <c r="I177" s="4"/>
      <c r="J177" s="6"/>
      <c r="K177" s="6"/>
      <c r="L177" s="7"/>
      <c r="M177" s="5"/>
      <c r="N177" s="8"/>
      <c r="O177" s="9"/>
      <c r="P177" s="8"/>
      <c r="Q177" s="10"/>
      <c r="R177" s="9"/>
      <c r="S177" s="28"/>
      <c r="T177" s="7"/>
      <c r="U177" s="86"/>
      <c r="V177" s="28"/>
      <c r="AC177" s="12"/>
    </row>
    <row r="178" spans="1:29" s="61" customFormat="1" ht="24.75" customHeight="1" thickBot="1" x14ac:dyDescent="0.25">
      <c r="A178" s="211"/>
      <c r="B178" s="70"/>
      <c r="C178" s="70"/>
      <c r="D178" s="216" t="s">
        <v>828</v>
      </c>
      <c r="E178" s="216"/>
      <c r="F178" s="84"/>
      <c r="G178" s="72"/>
      <c r="H178" s="71"/>
      <c r="I178" s="70"/>
      <c r="J178" s="69"/>
      <c r="K178" s="69"/>
      <c r="L178" s="68"/>
      <c r="M178" s="33"/>
      <c r="N178" s="62"/>
      <c r="O178" s="62"/>
      <c r="P178" s="62"/>
      <c r="Q178" s="64"/>
      <c r="R178" s="64"/>
      <c r="S178" s="64"/>
      <c r="T178" s="63"/>
      <c r="U178" s="63"/>
      <c r="V178" s="62"/>
      <c r="AC178" s="11"/>
    </row>
    <row r="179" spans="1:29" s="77" customFormat="1" ht="21" customHeight="1" thickBot="1" x14ac:dyDescent="0.25">
      <c r="A179" s="211"/>
      <c r="B179" s="70"/>
      <c r="C179" s="18"/>
      <c r="D179" s="84"/>
      <c r="E179" s="84"/>
      <c r="F179" s="84"/>
      <c r="G179" s="78"/>
      <c r="H179" s="71"/>
      <c r="I179" s="18"/>
      <c r="J179" s="64"/>
      <c r="K179" s="83"/>
      <c r="L179" s="62"/>
      <c r="M179" s="33"/>
      <c r="N179" s="62"/>
      <c r="O179" s="62"/>
      <c r="P179" s="62"/>
      <c r="Q179" s="82" t="s">
        <v>526</v>
      </c>
      <c r="R179" s="81">
        <f>SUM(R5:R176)</f>
        <v>42490677485.340561</v>
      </c>
      <c r="S179" s="64"/>
      <c r="T179" s="63"/>
      <c r="U179" s="63"/>
      <c r="V179" s="62"/>
      <c r="AC179" s="11"/>
    </row>
    <row r="180" spans="1:29" s="77" customFormat="1" ht="30" customHeight="1" x14ac:dyDescent="0.2">
      <c r="A180" s="211"/>
      <c r="B180" s="70"/>
      <c r="C180" s="18"/>
      <c r="D180" s="79" t="s">
        <v>527</v>
      </c>
      <c r="E180" s="80">
        <v>6.2697329999999996</v>
      </c>
      <c r="F180" s="79" t="s">
        <v>18</v>
      </c>
      <c r="G180" s="78"/>
      <c r="H180" s="71"/>
      <c r="I180" s="18"/>
      <c r="J180" s="64"/>
      <c r="K180" s="64"/>
      <c r="L180" s="62"/>
      <c r="M180" s="33"/>
      <c r="N180" s="62"/>
      <c r="O180" s="62"/>
      <c r="P180" s="62"/>
      <c r="Q180" s="64"/>
      <c r="R180" s="64"/>
      <c r="S180" s="64"/>
      <c r="T180" s="63"/>
      <c r="U180" s="63"/>
      <c r="V180" s="62"/>
      <c r="AC180" s="11"/>
    </row>
    <row r="181" spans="1:29" s="77" customFormat="1" ht="30" customHeight="1" x14ac:dyDescent="0.25">
      <c r="A181" s="186"/>
      <c r="B181" s="70"/>
      <c r="C181" s="18"/>
      <c r="D181" s="79" t="s">
        <v>528</v>
      </c>
      <c r="E181" s="80">
        <v>7.5136479999999999</v>
      </c>
      <c r="F181" s="79" t="s">
        <v>18</v>
      </c>
      <c r="G181" s="78"/>
      <c r="H181" s="71"/>
      <c r="I181" s="18"/>
      <c r="J181" s="64"/>
      <c r="K181" s="64"/>
      <c r="L181" s="62"/>
      <c r="M181" s="33"/>
      <c r="N181" s="62"/>
      <c r="O181" s="62"/>
      <c r="P181" s="15"/>
      <c r="Q181" s="16"/>
      <c r="R181" s="13"/>
      <c r="S181" s="75"/>
      <c r="T181" s="63"/>
      <c r="U181" s="63"/>
      <c r="V181" s="62"/>
      <c r="AC181" s="11"/>
    </row>
    <row r="182" spans="1:29" s="61" customFormat="1" ht="30" customHeight="1" x14ac:dyDescent="0.25">
      <c r="A182" s="186"/>
      <c r="B182" s="70"/>
      <c r="C182" s="70"/>
      <c r="D182" s="73"/>
      <c r="E182" s="73"/>
      <c r="F182" s="73"/>
      <c r="G182" s="72"/>
      <c r="H182" s="71"/>
      <c r="I182" s="70"/>
      <c r="J182" s="69"/>
      <c r="K182" s="69"/>
      <c r="L182" s="68"/>
      <c r="M182" s="33"/>
      <c r="N182" s="68"/>
      <c r="O182" s="62"/>
      <c r="P182" s="15"/>
      <c r="Q182" s="16"/>
      <c r="R182" s="13"/>
      <c r="S182" s="75"/>
      <c r="T182" s="63"/>
      <c r="U182" s="63"/>
      <c r="V182" s="62"/>
      <c r="AC182" s="11"/>
    </row>
    <row r="183" spans="1:29" s="61" customFormat="1" ht="30" customHeight="1" x14ac:dyDescent="0.2">
      <c r="A183" s="186"/>
      <c r="B183" s="70"/>
      <c r="C183" s="70"/>
      <c r="D183" s="73"/>
      <c r="E183" s="55"/>
      <c r="F183" s="73"/>
      <c r="G183" s="72"/>
      <c r="H183" s="71"/>
      <c r="I183" s="70"/>
      <c r="J183" s="69"/>
      <c r="K183" s="69"/>
      <c r="L183" s="68"/>
      <c r="M183" s="33"/>
      <c r="N183" s="62"/>
      <c r="O183" s="62"/>
      <c r="P183" s="180"/>
      <c r="Q183" s="76"/>
      <c r="R183" s="65"/>
      <c r="S183" s="75"/>
      <c r="T183" s="63"/>
      <c r="U183" s="63"/>
      <c r="V183" s="62"/>
      <c r="AC183" s="11"/>
    </row>
    <row r="184" spans="1:29" s="61" customFormat="1" ht="30" customHeight="1" x14ac:dyDescent="0.2">
      <c r="A184" s="186"/>
      <c r="B184" s="70"/>
      <c r="C184" s="70"/>
      <c r="D184" s="73"/>
      <c r="E184" s="55"/>
      <c r="F184" s="73"/>
      <c r="G184" s="72"/>
      <c r="H184" s="71"/>
      <c r="I184" s="70"/>
      <c r="J184" s="69"/>
      <c r="K184" s="69"/>
      <c r="L184" s="68"/>
      <c r="M184" s="60"/>
      <c r="N184" s="60"/>
      <c r="O184" s="60"/>
      <c r="P184" s="181"/>
      <c r="Q184" s="58"/>
      <c r="R184" s="60"/>
      <c r="S184" s="189"/>
      <c r="T184" s="189"/>
      <c r="U184" s="63"/>
      <c r="V184" s="62"/>
      <c r="AC184" s="11"/>
    </row>
    <row r="185" spans="1:29" s="61" customFormat="1" ht="30" customHeight="1" x14ac:dyDescent="0.25">
      <c r="A185" s="186"/>
      <c r="B185" s="70"/>
      <c r="C185" s="70"/>
      <c r="D185" s="73"/>
      <c r="E185" s="55"/>
      <c r="F185" s="73"/>
      <c r="G185" s="72"/>
      <c r="H185" s="71"/>
      <c r="I185" s="70"/>
      <c r="J185" s="69"/>
      <c r="K185" s="69"/>
      <c r="L185" s="68"/>
      <c r="M185" s="60"/>
      <c r="N185" s="67"/>
      <c r="O185" s="67"/>
      <c r="P185" s="182"/>
      <c r="Q185" s="74"/>
      <c r="R185" s="66"/>
      <c r="S185" s="64"/>
      <c r="T185" s="63"/>
      <c r="U185" s="63"/>
      <c r="V185" s="62"/>
      <c r="AC185" s="11"/>
    </row>
    <row r="186" spans="1:29" s="61" customFormat="1" ht="30" customHeight="1" x14ac:dyDescent="0.25">
      <c r="A186" s="186"/>
      <c r="B186" s="70"/>
      <c r="C186" s="70"/>
      <c r="D186" s="73"/>
      <c r="E186" s="55"/>
      <c r="F186" s="73"/>
      <c r="G186" s="72"/>
      <c r="H186" s="71"/>
      <c r="I186" s="70"/>
      <c r="J186" s="69"/>
      <c r="K186" s="69"/>
      <c r="L186" s="68"/>
      <c r="M186" s="60"/>
      <c r="N186" s="67"/>
      <c r="O186" s="67"/>
      <c r="P186" s="183"/>
      <c r="Q186" s="74"/>
      <c r="R186" s="66"/>
      <c r="S186" s="64"/>
      <c r="T186" s="63"/>
      <c r="U186" s="63"/>
      <c r="V186" s="62"/>
      <c r="AC186" s="11"/>
    </row>
    <row r="187" spans="1:29" s="61" customFormat="1" ht="30" customHeight="1" x14ac:dyDescent="0.25">
      <c r="A187" s="186"/>
      <c r="B187" s="70"/>
      <c r="C187" s="70"/>
      <c r="D187" s="73"/>
      <c r="E187" s="55"/>
      <c r="F187" s="73"/>
      <c r="G187" s="72"/>
      <c r="H187" s="71"/>
      <c r="I187" s="70"/>
      <c r="J187" s="69"/>
      <c r="K187" s="69"/>
      <c r="L187" s="68"/>
      <c r="M187" s="60"/>
      <c r="N187" s="67"/>
      <c r="O187" s="67"/>
      <c r="P187" s="184"/>
      <c r="Q187" s="66"/>
      <c r="R187" s="65"/>
      <c r="S187" s="64"/>
      <c r="T187" s="63"/>
      <c r="U187" s="63"/>
      <c r="V187" s="62"/>
      <c r="AC187" s="11"/>
    </row>
    <row r="188" spans="1:29" ht="40.5" customHeight="1" x14ac:dyDescent="0.25">
      <c r="A188" s="186"/>
      <c r="O188" s="29" t="s">
        <v>829</v>
      </c>
      <c r="P188" s="184"/>
    </row>
    <row r="189" spans="1:29" s="45" customFormat="1" ht="30" customHeight="1" x14ac:dyDescent="0.2">
      <c r="B189" s="51"/>
      <c r="C189" s="51"/>
      <c r="D189" s="54"/>
      <c r="E189" s="55"/>
      <c r="F189" s="54"/>
      <c r="G189" s="53"/>
      <c r="H189" s="52"/>
      <c r="I189" s="51"/>
      <c r="J189" s="50"/>
      <c r="K189" s="50"/>
      <c r="L189" s="49"/>
      <c r="M189" s="60"/>
      <c r="N189" s="60"/>
      <c r="O189" s="60"/>
      <c r="P189" s="180"/>
      <c r="Q189" s="60"/>
      <c r="R189" s="48"/>
      <c r="S189" s="47"/>
      <c r="T189" s="46"/>
      <c r="U189" s="46"/>
      <c r="V189" s="29"/>
      <c r="AC189" s="11"/>
    </row>
    <row r="190" spans="1:29" s="45" customFormat="1" ht="30" customHeight="1" x14ac:dyDescent="0.2">
      <c r="B190" s="51"/>
      <c r="C190" s="51"/>
      <c r="D190" s="54"/>
      <c r="E190" s="55"/>
      <c r="F190" s="54"/>
      <c r="G190" s="53"/>
      <c r="H190" s="52"/>
      <c r="I190" s="51"/>
      <c r="J190" s="50"/>
      <c r="K190" s="50"/>
      <c r="L190" s="49"/>
      <c r="M190" s="60"/>
      <c r="N190" s="60"/>
      <c r="O190" s="60"/>
      <c r="P190" s="59"/>
      <c r="Q190" s="58"/>
      <c r="R190" s="48"/>
      <c r="S190" s="47"/>
      <c r="T190" s="46"/>
      <c r="U190" s="46"/>
      <c r="V190" s="29"/>
      <c r="AC190" s="11"/>
    </row>
    <row r="191" spans="1:29" s="45" customFormat="1" ht="30" customHeight="1" x14ac:dyDescent="0.25">
      <c r="B191" s="51"/>
      <c r="C191" s="51"/>
      <c r="D191" s="54"/>
      <c r="E191" s="55"/>
      <c r="F191" s="54"/>
      <c r="G191" s="53"/>
      <c r="H191" s="52"/>
      <c r="I191" s="51"/>
      <c r="J191" s="50"/>
      <c r="K191" s="50"/>
      <c r="L191" s="49"/>
      <c r="M191" s="33"/>
      <c r="N191" s="33"/>
      <c r="O191" s="33"/>
      <c r="P191" s="57"/>
      <c r="Q191" s="56"/>
      <c r="R191" s="48"/>
      <c r="S191" s="47"/>
      <c r="T191" s="46"/>
      <c r="U191" s="46"/>
      <c r="V191" s="29"/>
      <c r="AC191" s="11"/>
    </row>
    <row r="192" spans="1:29" s="45" customFormat="1" ht="30" customHeight="1" x14ac:dyDescent="0.25">
      <c r="B192" s="51"/>
      <c r="C192" s="51"/>
      <c r="D192" s="54"/>
      <c r="E192" s="55"/>
      <c r="F192" s="54"/>
      <c r="G192" s="53"/>
      <c r="H192" s="52"/>
      <c r="I192" s="51"/>
      <c r="J192" s="50"/>
      <c r="K192" s="50"/>
      <c r="L192" s="49"/>
      <c r="M192" s="33"/>
      <c r="N192" s="29"/>
      <c r="O192" s="29"/>
      <c r="P192" s="17"/>
      <c r="Q192" s="56"/>
      <c r="R192" s="48"/>
      <c r="S192" s="47"/>
      <c r="T192" s="46"/>
      <c r="U192" s="46"/>
      <c r="V192" s="29"/>
      <c r="AC192" s="11"/>
    </row>
    <row r="193" spans="2:29" s="45" customFormat="1" ht="30" customHeight="1" x14ac:dyDescent="0.2">
      <c r="B193" s="51"/>
      <c r="C193" s="51"/>
      <c r="D193" s="54"/>
      <c r="E193" s="55"/>
      <c r="F193" s="54"/>
      <c r="G193" s="53"/>
      <c r="H193" s="52"/>
      <c r="I193" s="51"/>
      <c r="J193" s="50"/>
      <c r="K193" s="50"/>
      <c r="L193" s="49"/>
      <c r="M193" s="33"/>
      <c r="N193" s="33"/>
      <c r="O193" s="33"/>
      <c r="P193" s="33"/>
      <c r="Q193" s="33"/>
      <c r="R193" s="48"/>
      <c r="S193" s="47"/>
      <c r="T193" s="46"/>
      <c r="U193" s="46"/>
      <c r="V193" s="29"/>
      <c r="AC193" s="11"/>
    </row>
    <row r="194" spans="2:29" s="45" customFormat="1" ht="30" customHeight="1" x14ac:dyDescent="0.2">
      <c r="B194" s="51"/>
      <c r="C194" s="51"/>
      <c r="D194" s="54"/>
      <c r="E194" s="55"/>
      <c r="F194" s="54"/>
      <c r="G194" s="53"/>
      <c r="H194" s="52"/>
      <c r="I194" s="51"/>
      <c r="J194" s="50"/>
      <c r="K194" s="50"/>
      <c r="L194" s="49"/>
      <c r="M194" s="33"/>
      <c r="N194" s="29"/>
      <c r="O194" s="29"/>
      <c r="P194" s="29"/>
      <c r="Q194" s="44"/>
      <c r="R194" s="48"/>
      <c r="S194" s="47"/>
      <c r="T194" s="46"/>
      <c r="U194" s="46"/>
      <c r="V194" s="29"/>
      <c r="AC194" s="11"/>
    </row>
    <row r="195" spans="2:29" ht="30" customHeight="1" x14ac:dyDescent="0.3">
      <c r="B195" s="11"/>
      <c r="C195" s="11"/>
      <c r="D195" s="11"/>
      <c r="E195" s="42"/>
      <c r="Q195" s="44"/>
      <c r="R195" s="43"/>
      <c r="S195" s="11"/>
      <c r="T195" s="11"/>
      <c r="U195" s="11"/>
      <c r="V195" s="11"/>
    </row>
    <row r="196" spans="2:29" ht="30" customHeight="1" x14ac:dyDescent="0.3">
      <c r="B196" s="11"/>
      <c r="C196" s="11"/>
      <c r="D196" s="11"/>
      <c r="E196" s="42"/>
      <c r="Q196" s="44"/>
      <c r="R196" s="43"/>
      <c r="S196" s="11"/>
      <c r="T196" s="11"/>
      <c r="U196" s="11"/>
      <c r="V196" s="11"/>
    </row>
    <row r="197" spans="2:29" ht="30" customHeight="1" x14ac:dyDescent="0.3">
      <c r="B197" s="11"/>
      <c r="C197" s="11"/>
      <c r="D197" s="11"/>
      <c r="E197" s="42"/>
      <c r="Q197" s="44"/>
      <c r="R197" s="43"/>
      <c r="S197" s="11"/>
      <c r="T197" s="11"/>
      <c r="U197" s="11"/>
      <c r="V197" s="11"/>
    </row>
    <row r="198" spans="2:29" ht="30" customHeight="1" x14ac:dyDescent="0.3">
      <c r="B198" s="11"/>
      <c r="C198" s="11"/>
      <c r="D198" s="11"/>
      <c r="E198" s="42"/>
      <c r="Q198" s="14"/>
      <c r="R198" s="43"/>
      <c r="S198" s="11"/>
      <c r="T198" s="11"/>
      <c r="U198" s="11"/>
      <c r="V198" s="11"/>
    </row>
    <row r="199" spans="2:29" ht="30" customHeight="1" x14ac:dyDescent="0.3">
      <c r="B199" s="11"/>
      <c r="C199" s="11"/>
      <c r="D199" s="11"/>
      <c r="E199" s="42"/>
      <c r="Q199" s="43"/>
      <c r="R199" s="43"/>
      <c r="S199" s="11"/>
      <c r="T199" s="11"/>
      <c r="U199" s="11"/>
      <c r="V199" s="11"/>
    </row>
    <row r="200" spans="2:29" ht="18.75" x14ac:dyDescent="0.3">
      <c r="B200" s="11"/>
      <c r="C200" s="11"/>
      <c r="D200" s="11"/>
      <c r="E200" s="42"/>
      <c r="S200" s="11"/>
      <c r="T200" s="11"/>
      <c r="U200" s="11"/>
      <c r="V200" s="11"/>
    </row>
  </sheetData>
  <sheetProtection formatCells="0" formatColumns="0" formatRows="0" insertColumns="0" insertRows="0" insertHyperlinks="0" deleteColumns="0" deleteRows="0" sort="0" autoFilter="0" pivotTables="0"/>
  <autoFilter ref="B4:V180"/>
  <mergeCells count="82">
    <mergeCell ref="A142:A143"/>
    <mergeCell ref="A175:A176"/>
    <mergeCell ref="A46:A47"/>
    <mergeCell ref="A78:A79"/>
    <mergeCell ref="A110:A111"/>
    <mergeCell ref="V76:V77"/>
    <mergeCell ref="G76:G77"/>
    <mergeCell ref="H76:H77"/>
    <mergeCell ref="I76:I77"/>
    <mergeCell ref="J76:J77"/>
    <mergeCell ref="K76:K77"/>
    <mergeCell ref="F76:F77"/>
    <mergeCell ref="G2:G3"/>
    <mergeCell ref="A177:A180"/>
    <mergeCell ref="T76:T77"/>
    <mergeCell ref="U76:U77"/>
    <mergeCell ref="B76:B77"/>
    <mergeCell ref="C76:C77"/>
    <mergeCell ref="D76:D77"/>
    <mergeCell ref="E76:E77"/>
    <mergeCell ref="D178:E178"/>
    <mergeCell ref="J101:J102"/>
    <mergeCell ref="E99:E100"/>
    <mergeCell ref="K99:K100"/>
    <mergeCell ref="L99:L100"/>
    <mergeCell ref="B101:B102"/>
    <mergeCell ref="E101:E102"/>
    <mergeCell ref="B1:V1"/>
    <mergeCell ref="V2:V3"/>
    <mergeCell ref="L2:L3"/>
    <mergeCell ref="T2:T3"/>
    <mergeCell ref="U2:U3"/>
    <mergeCell ref="C2:D2"/>
    <mergeCell ref="E2:E3"/>
    <mergeCell ref="F2:F3"/>
    <mergeCell ref="H2:H3"/>
    <mergeCell ref="I2:I3"/>
    <mergeCell ref="J2:J3"/>
    <mergeCell ref="K2:K3"/>
    <mergeCell ref="G101:G102"/>
    <mergeCell ref="H101:H102"/>
    <mergeCell ref="F99:F100"/>
    <mergeCell ref="G99:G100"/>
    <mergeCell ref="H99:H100"/>
    <mergeCell ref="T99:T100"/>
    <mergeCell ref="S99:S100"/>
    <mergeCell ref="J99:J100"/>
    <mergeCell ref="K101:K102"/>
    <mergeCell ref="L101:L102"/>
    <mergeCell ref="Q101:Q102"/>
    <mergeCell ref="N101:N102"/>
    <mergeCell ref="P101:P102"/>
    <mergeCell ref="A18:A19"/>
    <mergeCell ref="X99:X100"/>
    <mergeCell ref="Y99:Y100"/>
    <mergeCell ref="V99:V100"/>
    <mergeCell ref="U99:U100"/>
    <mergeCell ref="Q99:Q100"/>
    <mergeCell ref="R99:R100"/>
    <mergeCell ref="M99:M100"/>
    <mergeCell ref="A49:A50"/>
    <mergeCell ref="A80:A81"/>
    <mergeCell ref="I99:I100"/>
    <mergeCell ref="B99:B100"/>
    <mergeCell ref="O99:O100"/>
    <mergeCell ref="W99:W100"/>
    <mergeCell ref="N99:N100"/>
    <mergeCell ref="P99:P100"/>
    <mergeCell ref="A146:A147"/>
    <mergeCell ref="S184:T184"/>
    <mergeCell ref="Y101:Y102"/>
    <mergeCell ref="V101:V102"/>
    <mergeCell ref="W101:W102"/>
    <mergeCell ref="X101:X102"/>
    <mergeCell ref="T101:T102"/>
    <mergeCell ref="S101:S102"/>
    <mergeCell ref="U101:U102"/>
    <mergeCell ref="O101:O102"/>
    <mergeCell ref="M101:M102"/>
    <mergeCell ref="R101:R102"/>
    <mergeCell ref="I101:I102"/>
    <mergeCell ref="F101:F102"/>
  </mergeCells>
  <printOptions horizontalCentered="1"/>
  <pageMargins left="0.19685039370078741" right="0.19685039370078741" top="0.62992125984251968" bottom="7.874015748031496E-2" header="0.15748031496062992" footer="0"/>
  <pageSetup paperSize="9" scale="30" orientation="landscape" r:id="rId1"/>
  <headerFooter alignWithMargins="0"/>
  <rowBreaks count="5" manualBreakCount="5">
    <brk id="32" max="21" man="1"/>
    <brk id="65" max="21" man="1"/>
    <brk id="95" max="21" man="1"/>
    <brk id="127" max="21" man="1"/>
    <brk id="16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HNB_Jamstva B </vt:lpstr>
      <vt:lpstr>'HNB_Jamstva B '!Ispis_naslova</vt:lpstr>
      <vt:lpstr>'HNB_Jamstva B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mfkor</cp:lastModifiedBy>
  <cp:lastPrinted>2018-04-30T12:36:05Z</cp:lastPrinted>
  <dcterms:created xsi:type="dcterms:W3CDTF">1996-10-14T23:33:28Z</dcterms:created>
  <dcterms:modified xsi:type="dcterms:W3CDTF">2018-04-30T12:36:07Z</dcterms:modified>
</cp:coreProperties>
</file>