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191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_xlnm.Print_Area" localSheetId="3">'SAP'!$A:$H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4EUFCCA055XR5KKWUHXFKA210" localSheetId="0">#REF!</definedName>
    <definedName name="SAPBEXq0001fZ_FCTR" localSheetId="0">#REF!</definedName>
    <definedName name="SAPBEXq0001tREPTXTLG" localSheetId="0">#REF!</definedName>
    <definedName name="SAPBEXq0001tROLLUPTIME" localSheetId="0">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<sst xmlns="http://schemas.openxmlformats.org/spreadsheetml/2006/main" count="854" uniqueCount="188">
  <si>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</si>
  <si>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</si>
  <si>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</si>
  <si>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</si>
  <si>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</si>
  <si>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</si>
  <si>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</si>
  <si>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</si>
  <si>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</si>
  <si>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</si>
  <si>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</si>
  <si>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</si>
  <si>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</si>
  <si>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</si>
  <si>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</si>
  <si>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</si>
  <si>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</si>
  <si>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</si>
  <si>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</si>
  <si>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</si>
  <si>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</si>
  <si>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</si>
  <si>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</si>
  <si>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</si>
  <si>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</si>
  <si>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</si>
  <si>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</si>
  <si>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</si>
  <si>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</si>
  <si>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</si>
  <si>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</si>
  <si>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</si>
  <si>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</si>
  <si>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</si>
  <si>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</si>
  <si>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</si>
  <si>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</si>
  <si>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</si>
  <si>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</si>
  <si>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</si>
  <si>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</si>
  <si>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</si>
  <si>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</si>
  <si>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</si>
  <si>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</si>
  <si>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</si>
  <si>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</si>
  <si>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</si>
  <si>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</si>
  <si>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</si>
  <si>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</si>
  <si>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</si>
  <si>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</si>
  <si>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</si>
  <si>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</si>
  <si>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</si>
  <si>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</si>
  <si>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</si>
  <si>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</si>
  <si>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</si>
  <si>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</si>
  <si>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</si>
  <si>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</si>
  <si>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</si>
  <si>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</si>
  <si>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</si>
  <si>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</si>
  <si>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</si>
  <si>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</si>
  <si>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</si>
  <si>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</si>
  <si>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</si>
  <si>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</si>
  <si>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</si>
  <si>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</si>
  <si>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</si>
  <si>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</si>
  <si>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</si>
  <si>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</si>
  <si>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</si>
  <si>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</si>
  <si>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</si>
  <si>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</si>
  <si>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</si>
  <si>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</si>
  <si>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</si>
  <si>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</si>
  <si>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</si>
  <si>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</si>
  <si>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</si>
  <si>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</si>
  <si>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</si>
  <si>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</si>
  <si>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</si>
  <si>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</si>
  <si>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</si>
  <si>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</si>
  <si>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</si>
  <si>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</si>
  <si>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</si>
  <si>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</si>
  <si>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</si>
  <si>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</si>
  <si>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</si>
  <si>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</si>
  <si>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</si>
  <si>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</si>
  <si>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</si>
  <si>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</si>
  <si>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</si>
  <si>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</si>
  <si>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</si>
  <si>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</si>
  <si>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</si>
  <si>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</si>
  <si>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</si>
  <si>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</si>
  <si>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</si>
  <si>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</si>
  <si>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</si>
  <si>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</si>
  <si>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</si>
  <si>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</si>
  <si>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</si>
  <si>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</si>
  <si>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</si>
  <si>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</si>
  <si>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</si>
  <si>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</si>
  <si>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</si>
  <si>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</si>
  <si>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</si>
  <si>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</si>
  <si>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</si>
  <si>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</si>
  <si>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</si>
  <si>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</si>
  <si>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</si>
  <si>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</si>
  <si>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</si>
  <si>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</si>
  <si>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</si>
  <si>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</si>
  <si>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</si>
  <si>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</si>
  <si>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</si>
  <si>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</si>
  <si>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</si>
  <si>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</si>
  <si>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Ukupni rezultat</t>
  </si>
  <si>
    <t>INDEKS</t>
  </si>
  <si>
    <t>6=5/2*100</t>
  </si>
  <si>
    <t>7=5/4*100</t>
  </si>
  <si>
    <t>BROJČANA OZNAKA I NAZIV</t>
  </si>
  <si>
    <t>Izvršenje 
01.2016. - 12.2016. 
(2)</t>
  </si>
  <si>
    <t>Izvorni plan
2017.
(3)</t>
  </si>
  <si>
    <t>Tekući plan 
2017.
(4)</t>
  </si>
  <si>
    <t>Izvršenje 
01.2017. - 12.2017. 
(5)</t>
  </si>
  <si>
    <t>Indeks
(5)/(2)
(6)</t>
  </si>
  <si>
    <t>Indeks
(5)/(4)
(7)</t>
  </si>
  <si>
    <t>Primici i izdaci</t>
  </si>
  <si>
    <t>HRK</t>
  </si>
  <si>
    <t>11</t>
  </si>
  <si>
    <t>12</t>
  </si>
  <si>
    <t>Vlastiti prihodi</t>
  </si>
  <si>
    <t>31</t>
  </si>
  <si>
    <t>43</t>
  </si>
  <si>
    <t>Pomoći</t>
  </si>
  <si>
    <t>56</t>
  </si>
  <si>
    <t>7</t>
  </si>
  <si>
    <t>71</t>
  </si>
  <si>
    <t>8</t>
  </si>
  <si>
    <t>81</t>
  </si>
  <si>
    <t>82</t>
  </si>
  <si>
    <t>83</t>
  </si>
  <si>
    <t>PRIMICI</t>
  </si>
  <si>
    <t>IZDACI</t>
  </si>
  <si>
    <t>Opći prihodi i primici</t>
  </si>
  <si>
    <t>Prihodi za posebne namjene</t>
  </si>
  <si>
    <t>Ostali prihodi za posebne namjene</t>
  </si>
  <si>
    <t>Namjenski primici od zaduživanja</t>
  </si>
  <si>
    <t>Sredstva učešća za pomoći</t>
  </si>
  <si>
    <t>Prihodi od nefinancijske imovine</t>
  </si>
  <si>
    <t>Namjenski primici</t>
  </si>
  <si>
    <t>Namjenski primici od zaduživanja kroz refundacije</t>
  </si>
  <si>
    <t>Fondovi EU</t>
  </si>
  <si>
    <t>Namjenski primici od inozemnog zaduživanja</t>
  </si>
  <si>
    <t>RAČUN FINANCIRANJA PREMA IZVORIMA FINANCIRANJA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</si>
</sst>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4" fillId="5" borderId="2" applyNumberFormat="0" applyAlignment="0" applyProtection="0"/>
    <xf numFmtId="0" fontId="14" fillId="5" borderId="3" applyNumberFormat="0" applyAlignment="0" applyProtection="0"/>
    <xf numFmtId="0" fontId="13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5" fillId="18" borderId="8" applyNumberFormat="0" applyAlignment="0" applyProtection="0"/>
    <xf numFmtId="4" fontId="30" fillId="0" borderId="9" applyNumberFormat="0" applyProtection="0">
      <alignment vertical="center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4" borderId="9" applyNumberFormat="0" applyProtection="0">
      <alignment horizontal="right" vertical="center"/>
    </xf>
    <xf numFmtId="4" fontId="5" fillId="16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2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 applyProtection="0">
      <alignment horizontal="right" vertical="center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6" applyAlignment="1">
      <alignment horizontal="left" vertical="top" wrapText="1" indent="1"/>
    </xf>
    <xf numFmtId="4" fontId="31" fillId="0" borderId="0" xfId="88" applyNumberFormat="1" applyFont="1" applyFill="1" applyBorder="1">
      <alignment horizontal="right" vertical="center"/>
    </xf>
    <xf numFmtId="3" fontId="31" fillId="0" borderId="0" xfId="88" applyNumberFormat="1" applyFont="1" applyFill="1" applyBorder="1">
      <alignment horizontal="right" vertical="center"/>
    </xf>
    <xf numFmtId="0" fontId="29" fillId="0" borderId="0" xfId="79" applyFont="1" applyFill="1" applyBorder="1" applyAlignment="1" quotePrefix="1">
      <alignment horizontal="left" vertical="center" indent="4"/>
    </xf>
    <xf numFmtId="0" fontId="29" fillId="0" borderId="0" xfId="79" applyFont="1" applyFill="1" applyBorder="1" applyAlignment="1" quotePrefix="1">
      <alignment horizontal="left" vertical="center" wrapText="1" indent="1"/>
    </xf>
    <xf numFmtId="0" fontId="28" fillId="0" borderId="0" xfId="75" applyFont="1" applyFill="1" applyBorder="1" applyAlignment="1" quotePrefix="1">
      <alignment horizontal="left" vertical="center" indent="2"/>
    </xf>
    <xf numFmtId="0" fontId="28" fillId="0" borderId="0" xfId="75" applyFont="1" applyFill="1" applyBorder="1" applyAlignment="1" quotePrefix="1">
      <alignment horizontal="left" vertical="center" wrapText="1" indent="1"/>
    </xf>
    <xf numFmtId="4" fontId="30" fillId="0" borderId="0" xfId="55" applyNumberFormat="1" applyFont="1" applyFill="1" applyBorder="1">
      <alignment vertical="center"/>
    </xf>
    <xf numFmtId="3" fontId="30" fillId="0" borderId="0" xfId="55" applyNumberFormat="1" applyFont="1" applyFill="1" applyBorder="1">
      <alignment vertical="center"/>
    </xf>
    <xf numFmtId="0" fontId="28" fillId="0" borderId="0" xfId="77" applyFont="1" applyFill="1" applyBorder="1" applyAlignment="1" quotePrefix="1">
      <alignment horizontal="left" vertical="center" indent="3"/>
    </xf>
    <xf numFmtId="0" fontId="28" fillId="0" borderId="0" xfId="77" applyFont="1" applyFill="1" applyBorder="1" applyAlignment="1" quotePrefix="1">
      <alignment horizontal="left" vertical="center" wrapText="1" indent="1"/>
    </xf>
    <xf numFmtId="4" fontId="30" fillId="0" borderId="0" xfId="88" applyNumberFormat="1" applyFont="1" applyFill="1" applyBorder="1">
      <alignment horizontal="right" vertical="center"/>
    </xf>
    <xf numFmtId="3" fontId="30" fillId="0" borderId="0" xfId="88" applyNumberFormat="1" applyFont="1" applyFill="1" applyBorder="1">
      <alignment horizontal="right" vertical="center"/>
    </xf>
    <xf numFmtId="0" fontId="28" fillId="0" borderId="0" xfId="75" applyFont="1" applyFill="1" applyBorder="1" applyAlignment="1">
      <alignment vertical="center"/>
    </xf>
    <xf numFmtId="0" fontId="3" fillId="0" borderId="0" xfId="59" applyNumberFormat="1" applyFont="1" applyFill="1" applyBorder="1" quotePrefix="1">
      <alignment horizontal="left" vertical="center" indent="1"/>
    </xf>
    <xf numFmtId="0" fontId="32" fillId="0" borderId="0" xfId="76" applyFont="1" applyFill="1" applyBorder="1" applyAlignment="1" quotePrefix="1">
      <alignment horizontal="left" vertical="top" wrapText="1" inden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indent="1"/>
    </xf>
    <xf numFmtId="0" fontId="30" fillId="0" borderId="0" xfId="72" applyNumberFormat="1" applyFont="1" applyFill="1" applyBorder="1" quotePrefix="1">
      <alignment horizontal="center" vertical="top"/>
    </xf>
    <xf numFmtId="0" fontId="29" fillId="0" borderId="0" xfId="0" applyFont="1" applyFill="1" applyBorder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4" fontId="28" fillId="0" borderId="0" xfId="55" applyNumberFormat="1" applyFont="1" applyFill="1" applyBorder="1">
      <alignment vertical="center"/>
    </xf>
    <xf numFmtId="3" fontId="28" fillId="0" borderId="0" xfId="55" applyNumberFormat="1" applyFont="1" applyFill="1" applyBorder="1">
      <alignment vertical="center"/>
    </xf>
    <xf numFmtId="4" fontId="28" fillId="0" borderId="0" xfId="88" applyNumberFormat="1" applyFont="1" applyFill="1" applyBorder="1">
      <alignment horizontal="right" vertical="center"/>
    </xf>
    <xf numFmtId="3" fontId="28" fillId="0" borderId="0" xfId="88" applyNumberFormat="1" applyFont="1" applyFill="1" applyBorder="1">
      <alignment horizontal="right" vertical="center"/>
    </xf>
    <xf numFmtId="4" fontId="29" fillId="0" borderId="0" xfId="88" applyNumberFormat="1" applyFont="1" applyFill="1" applyBorder="1">
      <alignment horizontal="right" vertical="center"/>
    </xf>
    <xf numFmtId="3" fontId="29" fillId="0" borderId="0" xfId="88" applyNumberFormat="1" applyFont="1" applyFill="1" applyBorder="1">
      <alignment horizontal="right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</cellXfs>
  <cellStyles count="8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505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752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4038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571500</xdr:colOff>
      <xdr:row>30</xdr:row>
      <xdr:rowOff>152400</xdr:rowOff>
    </xdr:to>
    <xdr:pic macro="[1]!DesignIconClicked">
      <xdr:nvPicPr>
        <xdr:cNvPr id="1" name="BEx1N3CUHM4E26KK2FXGDGCLRW3I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797242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137</v>
      </c>
      <c r="GD4" s="1" t="s">
        <v>142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139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63.7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137</v>
      </c>
      <c r="GC5" s="1" t="s">
        <v>137</v>
      </c>
      <c r="GD5" s="1" t="s">
        <v>138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139</v>
      </c>
      <c r="GK5" s="1" t="s">
        <v>19</v>
      </c>
      <c r="GL5" s="1" t="s">
        <v>139</v>
      </c>
      <c r="GM5" s="1" t="s">
        <v>51</v>
      </c>
      <c r="GN5" s="1" t="s">
        <v>52</v>
      </c>
      <c r="GO5" s="1" t="s">
        <v>11</v>
      </c>
      <c r="GP5" s="1" t="s">
        <v>139</v>
      </c>
      <c r="GQ5" s="1" t="s">
        <v>51</v>
      </c>
      <c r="GR5" s="1" t="s">
        <v>51</v>
      </c>
      <c r="GS5" s="1" t="s">
        <v>140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141</v>
      </c>
      <c r="GC6" s="1" t="s">
        <v>137</v>
      </c>
      <c r="GD6" s="1" t="s">
        <v>142</v>
      </c>
      <c r="GE6" s="1" t="s">
        <v>146</v>
      </c>
      <c r="GF6" s="1" t="s">
        <v>147</v>
      </c>
      <c r="GG6" s="1" t="s">
        <v>58</v>
      </c>
      <c r="GH6" s="1" t="s">
        <v>58</v>
      </c>
      <c r="GI6" s="1" t="s">
        <v>148</v>
      </c>
      <c r="GJ6" s="1" t="s">
        <v>143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139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144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135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145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144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136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145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133</v>
      </c>
    </row>
    <row r="1002" ht="38.25">
      <c r="IR1002" s="3" t="s">
        <v>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90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11.57421875" style="23" customWidth="1"/>
    <col min="2" max="2" width="32.140625" style="20" customWidth="1"/>
    <col min="3" max="3" width="15.8515625" style="20" bestFit="1" customWidth="1"/>
    <col min="4" max="4" width="13.57421875" style="20" bestFit="1" customWidth="1"/>
    <col min="5" max="5" width="13.421875" style="20" bestFit="1" customWidth="1"/>
    <col min="6" max="6" width="15.8515625" style="20" bestFit="1" customWidth="1"/>
    <col min="7" max="8" width="8.57421875" style="20" bestFit="1" customWidth="1"/>
    <col min="9" max="9" width="16.28125" style="20" bestFit="1" customWidth="1"/>
    <col min="10" max="16384" width="9.140625" style="20" customWidth="1"/>
  </cols>
  <sheetData>
    <row r="1" spans="1:11" ht="12.75">
      <c r="A1" s="27" t="s">
        <v>187</v>
      </c>
      <c r="B1" s="28"/>
      <c r="C1" s="19"/>
      <c r="D1" s="19"/>
      <c r="E1" s="19"/>
      <c r="F1" s="19"/>
      <c r="G1" s="19"/>
      <c r="H1" s="19"/>
      <c r="I1" s="19"/>
      <c r="J1" s="19"/>
      <c r="K1" s="19"/>
    </row>
    <row r="2" spans="1:11" ht="41.25" customHeight="1">
      <c r="A2" s="36" t="s">
        <v>153</v>
      </c>
      <c r="B2" s="36"/>
      <c r="C2" s="29" t="str">
        <f>CONCATENATE("OSTVARENJE/",CHAR(13),CHAR(10),"IZVRŠENJE",CHAR(13),CHAR(10),MID(C5,15,4),".")</f>
        <v>OSTVARENJE/
IZVRŠENJE
2016.</v>
      </c>
      <c r="D2" s="29" t="str">
        <f>CONCATENATE("IZVORNI",CHAR(13),CHAR(10),"PLAN",MID(D5,13,5),".")</f>
        <v>IZVORNI
PLAN
2017.</v>
      </c>
      <c r="E2" s="29" t="str">
        <f>CONCATENATE("TEKUĆI",CHAR(13),CHAR(10),"PLAN",MID(E5,13,5),".")</f>
        <v>TEKUĆI
PLAN
2017.</v>
      </c>
      <c r="F2" s="29" t="str">
        <f>CONCATENATE("OSTVARENJE/",CHAR(13),CHAR(10),"IZVRŠENJE",CHAR(13),CHAR(10),MID(F5,15,4),".")</f>
        <v>OSTVARENJE/
IZVRŠENJE
2017.</v>
      </c>
      <c r="G2" s="29" t="s">
        <v>150</v>
      </c>
      <c r="H2" s="29" t="s">
        <v>150</v>
      </c>
      <c r="I2" s="19"/>
      <c r="J2" s="19"/>
      <c r="K2" s="19"/>
    </row>
    <row r="3" spans="1:11" s="26" customFormat="1" ht="12.75" customHeight="1">
      <c r="A3" s="37">
        <v>1</v>
      </c>
      <c r="B3" s="38"/>
      <c r="C3" s="24">
        <v>2</v>
      </c>
      <c r="D3" s="24">
        <v>3</v>
      </c>
      <c r="E3" s="24">
        <v>4</v>
      </c>
      <c r="F3" s="24">
        <v>5</v>
      </c>
      <c r="G3" s="24" t="s">
        <v>151</v>
      </c>
      <c r="H3" s="24" t="s">
        <v>152</v>
      </c>
      <c r="I3" s="25"/>
      <c r="J3" s="25"/>
      <c r="K3" s="25"/>
    </row>
    <row r="4" spans="1:11" ht="12.75" hidden="1">
      <c r="A4" s="16" t="s">
        <v>149</v>
      </c>
      <c r="B4" s="21"/>
      <c r="C4" s="19"/>
      <c r="D4" s="19"/>
      <c r="E4" s="19"/>
      <c r="F4" s="19"/>
      <c r="G4" s="19"/>
      <c r="H4" s="19"/>
      <c r="I4" s="25"/>
      <c r="J4" s="19"/>
      <c r="K4" s="19"/>
    </row>
    <row r="5" spans="1:11" ht="51" hidden="1">
      <c r="A5" s="17" t="s">
        <v>51</v>
      </c>
      <c r="B5" s="17" t="s">
        <v>51</v>
      </c>
      <c r="C5" s="18" t="s">
        <v>154</v>
      </c>
      <c r="D5" s="18" t="s">
        <v>155</v>
      </c>
      <c r="E5" s="18" t="s">
        <v>156</v>
      </c>
      <c r="F5" s="18" t="s">
        <v>157</v>
      </c>
      <c r="G5" s="18" t="s">
        <v>158</v>
      </c>
      <c r="H5" s="18" t="s">
        <v>159</v>
      </c>
      <c r="I5" s="25"/>
      <c r="J5" s="19"/>
      <c r="K5" s="19"/>
    </row>
    <row r="6" spans="1:11" ht="12.75" hidden="1">
      <c r="A6" s="22" t="s">
        <v>160</v>
      </c>
      <c r="B6" s="22" t="s">
        <v>51</v>
      </c>
      <c r="C6" s="22" t="s">
        <v>161</v>
      </c>
      <c r="D6" s="22" t="s">
        <v>161</v>
      </c>
      <c r="E6" s="22" t="s">
        <v>161</v>
      </c>
      <c r="F6" s="22" t="s">
        <v>161</v>
      </c>
      <c r="G6" s="22" t="s">
        <v>51</v>
      </c>
      <c r="H6" s="22" t="s">
        <v>51</v>
      </c>
      <c r="I6" s="25"/>
      <c r="J6" s="19"/>
      <c r="K6" s="19"/>
    </row>
    <row r="7" spans="1:11" ht="12.75">
      <c r="A7" s="8" t="s">
        <v>175</v>
      </c>
      <c r="B7" s="9" t="s">
        <v>51</v>
      </c>
      <c r="C7" s="30">
        <f>C8+C10+C12</f>
        <v>18293153740.89</v>
      </c>
      <c r="D7" s="31">
        <v>43530808380</v>
      </c>
      <c r="E7" s="31">
        <v>43530808380</v>
      </c>
      <c r="F7" s="30">
        <f>F8+F10+F12</f>
        <v>42671809033.93</v>
      </c>
      <c r="G7" s="10">
        <v>247.994765159268</v>
      </c>
      <c r="H7" s="10">
        <v>97.941566450276</v>
      </c>
      <c r="I7" s="25"/>
      <c r="J7" s="19"/>
      <c r="K7" s="19"/>
    </row>
    <row r="8" spans="1:11" ht="12.75">
      <c r="A8" s="12" t="s">
        <v>56</v>
      </c>
      <c r="B8" s="13" t="s">
        <v>177</v>
      </c>
      <c r="C8" s="32">
        <f>C9</f>
        <v>16961336406.4</v>
      </c>
      <c r="D8" s="33">
        <v>30890228183</v>
      </c>
      <c r="E8" s="33">
        <v>30890228183</v>
      </c>
      <c r="F8" s="32">
        <f>F9</f>
        <v>31240652922.69</v>
      </c>
      <c r="G8" s="14">
        <v>196.744264122221</v>
      </c>
      <c r="H8" s="14">
        <v>101.014467487076</v>
      </c>
      <c r="I8" s="19"/>
      <c r="J8" s="19"/>
      <c r="K8" s="19"/>
    </row>
    <row r="9" spans="1:8" ht="12.75">
      <c r="A9" s="6" t="s">
        <v>162</v>
      </c>
      <c r="B9" s="7" t="s">
        <v>177</v>
      </c>
      <c r="C9" s="34">
        <f>15859979269.95+1062990896.74+38366239.71</f>
        <v>16961336406.4</v>
      </c>
      <c r="D9" s="35">
        <v>30890228183</v>
      </c>
      <c r="E9" s="35">
        <v>30890228183</v>
      </c>
      <c r="F9" s="34">
        <f>31203599504.6+37053418.09</f>
        <v>31240652922.69</v>
      </c>
      <c r="G9" s="4">
        <v>196.744264122221</v>
      </c>
      <c r="H9" s="4">
        <v>101.014467487076</v>
      </c>
    </row>
    <row r="10" spans="1:11" ht="12.75">
      <c r="A10" s="12" t="s">
        <v>103</v>
      </c>
      <c r="B10" s="13" t="s">
        <v>178</v>
      </c>
      <c r="C10" s="14">
        <v>2193676.9</v>
      </c>
      <c r="D10" s="15">
        <v>69531296</v>
      </c>
      <c r="E10" s="15">
        <v>69531296</v>
      </c>
      <c r="F10" s="14">
        <v>138220735.96</v>
      </c>
      <c r="G10" s="14">
        <v>6300.87028586571</v>
      </c>
      <c r="H10" s="14">
        <v>198.789241552466</v>
      </c>
      <c r="I10" s="19"/>
      <c r="J10" s="19"/>
      <c r="K10" s="19"/>
    </row>
    <row r="11" spans="1:8" ht="12.75">
      <c r="A11" s="6" t="s">
        <v>166</v>
      </c>
      <c r="B11" s="7" t="s">
        <v>179</v>
      </c>
      <c r="C11" s="4">
        <v>2193676.9</v>
      </c>
      <c r="D11" s="5">
        <v>69531296</v>
      </c>
      <c r="E11" s="5">
        <v>69531296</v>
      </c>
      <c r="F11" s="4">
        <v>138220735.96</v>
      </c>
      <c r="G11" s="4">
        <v>6300.87028586571</v>
      </c>
      <c r="H11" s="4">
        <v>198.789241552466</v>
      </c>
    </row>
    <row r="12" spans="1:11" ht="12.75">
      <c r="A12" s="12" t="s">
        <v>171</v>
      </c>
      <c r="B12" s="13" t="s">
        <v>183</v>
      </c>
      <c r="C12" s="14">
        <v>1329623657.59</v>
      </c>
      <c r="D12" s="15">
        <v>12571048901</v>
      </c>
      <c r="E12" s="15">
        <v>12571048901</v>
      </c>
      <c r="F12" s="14">
        <v>11292935375.28</v>
      </c>
      <c r="G12" s="14">
        <v>849.3332162688</v>
      </c>
      <c r="H12" s="14">
        <v>89.8328808058464</v>
      </c>
      <c r="I12" s="19"/>
      <c r="J12" s="19"/>
      <c r="K12" s="19"/>
    </row>
    <row r="13" spans="1:8" ht="12.75">
      <c r="A13" s="6" t="s">
        <v>172</v>
      </c>
      <c r="B13" s="7" t="s">
        <v>180</v>
      </c>
      <c r="C13" s="4">
        <v>203623170.1</v>
      </c>
      <c r="D13" s="5">
        <v>10784035632</v>
      </c>
      <c r="E13" s="5">
        <v>10784035632</v>
      </c>
      <c r="F13" s="4">
        <v>9601281838.29</v>
      </c>
      <c r="G13" s="4">
        <v>4715.22068612073</v>
      </c>
      <c r="H13" s="4">
        <v>89.0323638193446</v>
      </c>
    </row>
    <row r="14" spans="1:8" ht="25.5">
      <c r="A14" s="6" t="s">
        <v>173</v>
      </c>
      <c r="B14" s="7" t="s">
        <v>184</v>
      </c>
      <c r="C14" s="4">
        <v>1003364056.04</v>
      </c>
      <c r="D14" s="5">
        <v>1735541200</v>
      </c>
      <c r="E14" s="5">
        <v>1735541200</v>
      </c>
      <c r="F14" s="4">
        <v>1639282276.2</v>
      </c>
      <c r="G14" s="4">
        <v>163.378612810767</v>
      </c>
      <c r="H14" s="4">
        <v>94.4536653004838</v>
      </c>
    </row>
    <row r="15" spans="1:8" ht="25.5">
      <c r="A15" s="6" t="s">
        <v>174</v>
      </c>
      <c r="B15" s="7" t="s">
        <v>186</v>
      </c>
      <c r="C15" s="4">
        <v>122636431.45</v>
      </c>
      <c r="D15" s="5">
        <v>51472069</v>
      </c>
      <c r="E15" s="5">
        <v>51472069</v>
      </c>
      <c r="F15" s="4">
        <v>52371260.79</v>
      </c>
      <c r="G15" s="4">
        <v>42.7044885200792</v>
      </c>
      <c r="H15" s="4">
        <v>101.746950933719</v>
      </c>
    </row>
    <row r="16" spans="1:11" ht="12.75">
      <c r="A16" s="8" t="s">
        <v>176</v>
      </c>
      <c r="B16" s="9" t="s">
        <v>51</v>
      </c>
      <c r="C16" s="10">
        <v>18599084036.87</v>
      </c>
      <c r="D16" s="11">
        <v>39319097265</v>
      </c>
      <c r="E16" s="11">
        <v>39319097265</v>
      </c>
      <c r="F16" s="30">
        <f>F17+F20+F22+F24+F26+F28</f>
        <v>38926925067.8</v>
      </c>
      <c r="G16" s="10">
        <v>202.630493776092</v>
      </c>
      <c r="H16" s="10">
        <v>95.8501553780268</v>
      </c>
      <c r="J16" s="19"/>
      <c r="K16" s="19"/>
    </row>
    <row r="17" spans="1:11" ht="12.75">
      <c r="A17" s="12" t="s">
        <v>56</v>
      </c>
      <c r="B17" s="13" t="s">
        <v>177</v>
      </c>
      <c r="C17" s="14">
        <v>17944437789.28</v>
      </c>
      <c r="D17" s="15">
        <v>27746612572</v>
      </c>
      <c r="E17" s="15">
        <v>27746612572</v>
      </c>
      <c r="F17" s="32">
        <f>F18+F19</f>
        <v>28632242848.140003</v>
      </c>
      <c r="G17" s="14">
        <v>152.653061208997</v>
      </c>
      <c r="H17" s="14">
        <v>98.7246047819289</v>
      </c>
      <c r="J17" s="19"/>
      <c r="K17" s="19"/>
    </row>
    <row r="18" spans="1:8" ht="12.75">
      <c r="A18" s="6" t="s">
        <v>162</v>
      </c>
      <c r="B18" s="7" t="s">
        <v>177</v>
      </c>
      <c r="C18" s="4">
        <v>17943078528.37</v>
      </c>
      <c r="D18" s="5">
        <v>27743112572</v>
      </c>
      <c r="E18" s="5">
        <v>27743112572</v>
      </c>
      <c r="F18" s="34">
        <f>27391030989.5+141665424.4+225595.49+4711176.17+1092907050</f>
        <v>28630540235.56</v>
      </c>
      <c r="G18" s="4">
        <v>152.655136331214</v>
      </c>
      <c r="H18" s="4">
        <v>98.7309225610996</v>
      </c>
    </row>
    <row r="19" spans="1:8" ht="12.75">
      <c r="A19" s="6" t="s">
        <v>163</v>
      </c>
      <c r="B19" s="7" t="s">
        <v>181</v>
      </c>
      <c r="C19" s="4">
        <v>1359260.91</v>
      </c>
      <c r="D19" s="5">
        <v>3500000</v>
      </c>
      <c r="E19" s="5">
        <v>3500000</v>
      </c>
      <c r="F19" s="4">
        <v>1702612.58</v>
      </c>
      <c r="G19" s="4">
        <v>125.260173927903</v>
      </c>
      <c r="H19" s="4">
        <v>48.6460737142857</v>
      </c>
    </row>
    <row r="20" spans="1:11" ht="12.75">
      <c r="A20" s="12" t="s">
        <v>132</v>
      </c>
      <c r="B20" s="13" t="s">
        <v>164</v>
      </c>
      <c r="C20" s="14">
        <v>1584298.3</v>
      </c>
      <c r="D20" s="15">
        <v>85715</v>
      </c>
      <c r="E20" s="15">
        <v>85715</v>
      </c>
      <c r="F20" s="14">
        <v>85714.29</v>
      </c>
      <c r="G20" s="14">
        <v>5.41023682219441</v>
      </c>
      <c r="H20" s="14">
        <v>99.9991716735694</v>
      </c>
      <c r="I20" s="19"/>
      <c r="J20" s="19"/>
      <c r="K20" s="19"/>
    </row>
    <row r="21" spans="1:8" ht="12.75">
      <c r="A21" s="6" t="s">
        <v>165</v>
      </c>
      <c r="B21" s="7" t="s">
        <v>164</v>
      </c>
      <c r="C21" s="4">
        <v>1584298.3</v>
      </c>
      <c r="D21" s="5">
        <v>85715</v>
      </c>
      <c r="E21" s="5">
        <v>85715</v>
      </c>
      <c r="F21" s="4">
        <v>85714.29</v>
      </c>
      <c r="G21" s="4">
        <v>5.41023682219441</v>
      </c>
      <c r="H21" s="4">
        <v>99.9991716735694</v>
      </c>
    </row>
    <row r="22" spans="1:11" ht="12.75">
      <c r="A22" s="12" t="s">
        <v>103</v>
      </c>
      <c r="B22" s="13" t="s">
        <v>178</v>
      </c>
      <c r="C22" s="14">
        <v>4845487.22</v>
      </c>
      <c r="D22" s="15">
        <v>79655066</v>
      </c>
      <c r="E22" s="15">
        <v>79655066</v>
      </c>
      <c r="F22" s="14">
        <v>97209556.13</v>
      </c>
      <c r="G22" s="14">
        <v>2006.18744238479</v>
      </c>
      <c r="H22" s="14">
        <v>122.038133933628</v>
      </c>
      <c r="I22" s="19"/>
      <c r="J22" s="19"/>
      <c r="K22" s="19"/>
    </row>
    <row r="23" spans="1:8" ht="12.75">
      <c r="A23" s="6" t="s">
        <v>166</v>
      </c>
      <c r="B23" s="7" t="s">
        <v>179</v>
      </c>
      <c r="C23" s="4">
        <v>4845487.22</v>
      </c>
      <c r="D23" s="5">
        <v>79655066</v>
      </c>
      <c r="E23" s="5">
        <v>79655066</v>
      </c>
      <c r="F23" s="4">
        <v>97209556.13</v>
      </c>
      <c r="G23" s="4">
        <v>2006.18744238479</v>
      </c>
      <c r="H23" s="4">
        <v>122.038133933628</v>
      </c>
    </row>
    <row r="24" spans="1:11" ht="12.75">
      <c r="A24" s="12" t="s">
        <v>131</v>
      </c>
      <c r="B24" s="13" t="s">
        <v>167</v>
      </c>
      <c r="C24" s="14">
        <v>274750619.32</v>
      </c>
      <c r="D24" s="15">
        <v>627361912</v>
      </c>
      <c r="E24" s="15">
        <v>627361912</v>
      </c>
      <c r="F24" s="14">
        <v>553238610.51</v>
      </c>
      <c r="G24" s="14">
        <v>201.360277869164</v>
      </c>
      <c r="H24" s="14">
        <v>88.1849216421669</v>
      </c>
      <c r="I24" s="19"/>
      <c r="J24" s="19"/>
      <c r="K24" s="19"/>
    </row>
    <row r="25" spans="1:8" ht="12.75">
      <c r="A25" s="6" t="s">
        <v>168</v>
      </c>
      <c r="B25" s="7" t="s">
        <v>185</v>
      </c>
      <c r="C25" s="4">
        <v>274750619.32</v>
      </c>
      <c r="D25" s="5">
        <v>627361912</v>
      </c>
      <c r="E25" s="5">
        <v>627361912</v>
      </c>
      <c r="F25" s="4">
        <v>553238610.51</v>
      </c>
      <c r="G25" s="4">
        <v>201.360277869164</v>
      </c>
      <c r="H25" s="4">
        <v>88.1849216421669</v>
      </c>
    </row>
    <row r="26" spans="1:11" ht="12.75">
      <c r="A26" s="12" t="s">
        <v>169</v>
      </c>
      <c r="B26" s="13" t="s">
        <v>182</v>
      </c>
      <c r="C26" s="14">
        <v>7669611.52</v>
      </c>
      <c r="D26" s="15">
        <v>17628000</v>
      </c>
      <c r="E26" s="15">
        <v>17628000</v>
      </c>
      <c r="F26" s="14">
        <v>18345484.43</v>
      </c>
      <c r="G26" s="14">
        <v>239.197049057317</v>
      </c>
      <c r="H26" s="14">
        <v>104.070140855457</v>
      </c>
      <c r="I26" s="19"/>
      <c r="J26" s="19"/>
      <c r="K26" s="19"/>
    </row>
    <row r="27" spans="1:8" ht="12.75">
      <c r="A27" s="6" t="s">
        <v>170</v>
      </c>
      <c r="B27" s="7" t="s">
        <v>182</v>
      </c>
      <c r="C27" s="4">
        <v>7669611.52</v>
      </c>
      <c r="D27" s="5">
        <v>17628000</v>
      </c>
      <c r="E27" s="5">
        <v>17628000</v>
      </c>
      <c r="F27" s="4">
        <v>18345484.43</v>
      </c>
      <c r="G27" s="4">
        <v>239.197049057317</v>
      </c>
      <c r="H27" s="4">
        <v>104.070140855457</v>
      </c>
    </row>
    <row r="28" spans="1:11" ht="12.75">
      <c r="A28" s="12" t="s">
        <v>171</v>
      </c>
      <c r="B28" s="13" t="s">
        <v>183</v>
      </c>
      <c r="C28" s="14">
        <v>365796231.23</v>
      </c>
      <c r="D28" s="15">
        <v>10847754000</v>
      </c>
      <c r="E28" s="15">
        <v>10847754000</v>
      </c>
      <c r="F28" s="14">
        <v>9625802854.3</v>
      </c>
      <c r="G28" s="14">
        <v>2631.46583602925</v>
      </c>
      <c r="H28" s="14">
        <v>88.7354456443242</v>
      </c>
      <c r="I28" s="19"/>
      <c r="J28" s="19"/>
      <c r="K28" s="19"/>
    </row>
    <row r="29" spans="1:8" ht="12.75">
      <c r="A29" s="6" t="s">
        <v>172</v>
      </c>
      <c r="B29" s="7" t="s">
        <v>180</v>
      </c>
      <c r="C29" s="4">
        <v>57765446.61</v>
      </c>
      <c r="D29" s="5">
        <v>10691400000</v>
      </c>
      <c r="E29" s="5">
        <v>10691400000</v>
      </c>
      <c r="F29" s="4">
        <v>9470079028.1</v>
      </c>
      <c r="G29" s="4">
        <v>16394.020273117</v>
      </c>
      <c r="H29" s="4">
        <v>88.5766038881718</v>
      </c>
    </row>
    <row r="30" spans="1:8" ht="25.5">
      <c r="A30" s="6" t="s">
        <v>173</v>
      </c>
      <c r="B30" s="7" t="s">
        <v>184</v>
      </c>
      <c r="C30" s="4">
        <v>288077000</v>
      </c>
      <c r="D30" s="5">
        <v>156354000</v>
      </c>
      <c r="E30" s="5">
        <v>156354000</v>
      </c>
      <c r="F30" s="4">
        <v>155723826.2</v>
      </c>
      <c r="G30" s="4">
        <v>54.0563204282188</v>
      </c>
      <c r="H30" s="4">
        <v>99.5969570333986</v>
      </c>
    </row>
    <row r="31" spans="1:8" ht="25.5">
      <c r="A31" s="6" t="s">
        <v>174</v>
      </c>
      <c r="B31" s="7" t="s">
        <v>186</v>
      </c>
      <c r="C31" s="4">
        <v>19953784.62</v>
      </c>
      <c r="D31" s="4"/>
      <c r="E31" s="4"/>
      <c r="F31" s="4"/>
      <c r="G31" s="4"/>
      <c r="H31" s="4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</sheetData>
  <sheetProtection/>
  <mergeCells count="2">
    <mergeCell ref="A2:B2"/>
    <mergeCell ref="A3:B3"/>
  </mergeCells>
  <printOptions/>
  <pageMargins left="0.5905511811023623" right="0.3937007874015748" top="0.5905511811023623" bottom="0.5905511811023623" header="0.3937007874015748" footer="0.3937007874015748"/>
  <pageSetup firstPageNumber="26" useFirstPageNumber="1" fitToHeight="0" fitToWidth="1" horizontalDpi="600" verticalDpi="600" orientation="portrait" paperSize="9" scale="7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TGRF03 Račun financiranja prema izvorima financiranja</dc:title>
  <dc:subject/>
  <dc:creator>sino</dc:creator>
  <cp:keywords/>
  <dc:description/>
  <cp:lastModifiedBy>mfkor</cp:lastModifiedBy>
  <cp:lastPrinted>2018-04-30T08:05:03Z</cp:lastPrinted>
  <dcterms:created xsi:type="dcterms:W3CDTF">2003-05-28T14:27:38Z</dcterms:created>
  <dcterms:modified xsi:type="dcterms:W3CDTF">2018-04-30T10:19:01Z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TGRF03 Račun financiranja prema izvorima financiranja.xls</vt:lpwstr>
  </property>
</Properties>
</file>