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40" tabRatio="77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'bilanca'!$A$3:$G$30</definedName>
    <definedName name="_xlnm.Print_Area" localSheetId="4">'posebni dio'!$A$1:$E$214</definedName>
    <definedName name="_xlnm.Print_Area" localSheetId="1">'prihodi'!$A$1:$H$61</definedName>
    <definedName name="_xlnm.Print_Area" localSheetId="3">'račun financiranja'!$A$1:$H$20</definedName>
    <definedName name="_xlnm.Print_Area" localSheetId="2">'rashodi-opći dio'!$A$1:$H$61</definedName>
  </definedNames>
  <calcPr fullCalcOnLoad="1"/>
</workbook>
</file>

<file path=xl/sharedStrings.xml><?xml version="1.0" encoding="utf-8"?>
<sst xmlns="http://schemas.openxmlformats.org/spreadsheetml/2006/main" count="414" uniqueCount="149">
  <si>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</si>
  <si>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</si>
  <si>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</si>
  <si>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</si>
  <si>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</si>
  <si>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</si>
  <si>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</si>
  <si>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</si>
  <si>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</si>
  <si>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</si>
  <si>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</si>
  <si>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</si>
  <si>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</si>
  <si>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</si>
  <si>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</si>
  <si>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</si>
  <si>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</si>
  <si>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</si>
  <si>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Prijevozna sredstva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</si>
  <si>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</si>
  <si>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</si>
  <si>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</si>
  <si>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</si>
  <si>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</si>
  <si>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</si>
  <si>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</si>
  <si>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</si>
  <si>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</si>
  <si>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</si>
  <si>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B. RAČUN FINANCIRANJA</t>
  </si>
  <si>
    <t>Prihodi od nefinancijske imovine</t>
  </si>
  <si>
    <t>Prihodi od zakupa i iznajmljivanja imovine</t>
  </si>
  <si>
    <t>Prihodi po posebnim propisima</t>
  </si>
  <si>
    <t>Ostali nespomenuti prihodi</t>
  </si>
  <si>
    <t>Rashodi za zaposlene</t>
  </si>
  <si>
    <t>Plaće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</si>
  <si>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</si>
  <si>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</si>
  <si>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</si>
  <si>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</si>
  <si>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</si>
  <si>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</si>
  <si>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</si>
  <si>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</si>
  <si>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</si>
  <si>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</si>
  <si>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</si>
  <si>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</si>
  <si>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</si>
  <si>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Reprezentacija</t>
  </si>
  <si>
    <t>Naknade građanima i kućanstvima u novcu</t>
  </si>
  <si>
    <t>Ostali financijski rashodi</t>
  </si>
  <si>
    <t>Bankarske usluge i usluge platnog prometa</t>
  </si>
  <si>
    <t>Zatezne kamate</t>
  </si>
  <si>
    <t>A1000</t>
  </si>
  <si>
    <t>K2000</t>
  </si>
  <si>
    <t>K2001</t>
  </si>
  <si>
    <t>K2003</t>
  </si>
  <si>
    <t>A1003</t>
  </si>
  <si>
    <t>K2004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</si>
  <si>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</si>
  <si>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</si>
  <si>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</si>
  <si>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</si>
  <si>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Prijevozna sredstvau cestovnom prometu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</si>
  <si>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</si>
  <si>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</si>
  <si>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</si>
  <si>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</si>
  <si>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</si>
  <si>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PRIHODI OD PRODAJE NEFINANCIJSKE IMOVINE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</si>
  <si>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</si>
  <si>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</si>
  <si>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</si>
  <si>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</si>
  <si>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OBNOVA VOZNOG PARKA 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</si>
  <si>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</si>
  <si>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</si>
  <si>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</si>
  <si>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</si>
  <si>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>FOND OSIGURANJA DEPOZITA</t>
  </si>
  <si>
    <t>Ostali rashodi</t>
  </si>
  <si>
    <t>Prihodi od zateznih kamata</t>
  </si>
  <si>
    <t xml:space="preserve">Prihodi od naplate potraživanja iz stečajne mase banaka i štedionica, likvidacije... </t>
  </si>
  <si>
    <t>Usluge tekućeg i investicijskog održavanja</t>
  </si>
  <si>
    <t>Usluge promidžbe i informiranja</t>
  </si>
  <si>
    <t>Ostali prihodi od financijske imovine (Dopunski kapital)</t>
  </si>
  <si>
    <t xml:space="preserve">Doprinosi za obvezno zdravstveno osiguranje </t>
  </si>
  <si>
    <t>Doprinosi za obvezno osiguranja u slučaju nezaposlenosti</t>
  </si>
  <si>
    <t>Negativne tečajne razlike i razlike zbog primjene valutne klauzule</t>
  </si>
  <si>
    <t>Pristojbe i naknade</t>
  </si>
  <si>
    <t>Članarine</t>
  </si>
  <si>
    <t>Prihodi od upravnih i administrativnih pristojbi, pristojbi po posebnim propisima i naknada</t>
  </si>
  <si>
    <t>INFORMATIZACIJA</t>
  </si>
  <si>
    <t>Prihodi od prodaje proizvoda i robe te pruženih usluga i prihodi od donacija</t>
  </si>
  <si>
    <t>Prihodi od prodaje proizvoda i robe te pruženih usluga</t>
  </si>
  <si>
    <t>Prihodi od pruženih usluga</t>
  </si>
  <si>
    <t>Kazne, penali i naknade štete</t>
  </si>
  <si>
    <t>MANDATNI POSLOVI</t>
  </si>
  <si>
    <t>A1004</t>
  </si>
  <si>
    <t>Stipendije i školarine</t>
  </si>
  <si>
    <t>Ostale naknade građanima i kućanstvima</t>
  </si>
  <si>
    <t>Naknade građanima i kućanstvima na temalju osiguranja i druge naknade</t>
  </si>
  <si>
    <t>POSLOVI PROIZAŠLI IZ POSTUPAKA SANACIJE I PRIVATIZACIJE BANAKA</t>
  </si>
  <si>
    <t>Plaće (Bruto)</t>
  </si>
  <si>
    <t>04</t>
  </si>
  <si>
    <t>Licence</t>
  </si>
  <si>
    <t>Rashodi za nabavu neproizvedene dugotrajne imovine</t>
  </si>
  <si>
    <t>Nematerijalna imovina</t>
  </si>
  <si>
    <t>SANACIJSKI FOND</t>
  </si>
  <si>
    <t>Ostali prihodi od financijske imovine (Doprinosi u sanacijski fond)</t>
  </si>
  <si>
    <t>Ostale naknade (troškovi izgubljenog sudskog spora)</t>
  </si>
  <si>
    <t>Refundacije iz prethodnih godina</t>
  </si>
  <si>
    <t>INDEKS</t>
  </si>
  <si>
    <t>-</t>
  </si>
  <si>
    <t>BROJČANA OZNAKA I NAZIV</t>
  </si>
  <si>
    <t>5=4/2*100</t>
  </si>
  <si>
    <t>6=4/3*100</t>
  </si>
  <si>
    <t>NETO FINANCIRANJE</t>
  </si>
  <si>
    <t>1</t>
  </si>
  <si>
    <t>4=3/2*100</t>
  </si>
  <si>
    <t>3237         Intelektualne i osobne usluge</t>
  </si>
  <si>
    <t xml:space="preserve">Primici od prodaje dionica i udjela u glavnici </t>
  </si>
  <si>
    <t>Primici od prodaje dionica i udjela u glavnici trgovačkih društava u javnom sektoru</t>
  </si>
  <si>
    <t>Dionice i udjeli u glavnici trgovačkih društava u javnom sektoru</t>
  </si>
  <si>
    <t>Izdaci za vrijednosne papire</t>
  </si>
  <si>
    <t>Izdaci za dionice i udjele u glavnici</t>
  </si>
  <si>
    <t>Dionice i udjeli u glavnici banaka i ostalih financijskih institucija</t>
  </si>
  <si>
    <t>OSTALA DJELATNOST AGENCIJE</t>
  </si>
  <si>
    <t>Primici od prodaje dionica i udjela u glavnici</t>
  </si>
  <si>
    <t>IZVRŠENJE
1.-6.2016.</t>
  </si>
  <si>
    <t>UKUPNI PRIHODI</t>
  </si>
  <si>
    <t>RASHODI  POSLOVANJA</t>
  </si>
  <si>
    <t>UKUPNI RASHODI</t>
  </si>
  <si>
    <t>RAZLIKA - VIŠAK / MANJAK</t>
  </si>
  <si>
    <t>IZDACI ZA FINANC. IMOVINU I OTPLATE ZAJMOVA</t>
  </si>
  <si>
    <t>PRIJENOS DEPOZITA U SLJEDEĆE RAZDOBLJE</t>
  </si>
  <si>
    <t>VIŠAK / MANJAK + NETO FINANCIRANJE</t>
  </si>
  <si>
    <t>PRIJENOS DEPOZITA IZ PRETHODNE GODINE</t>
  </si>
  <si>
    <t>IZVORNI PLAN 2017.</t>
  </si>
  <si>
    <t>IZVRŠENJE
1.-6.2017.</t>
  </si>
  <si>
    <t>Doprinosi za mirovinsko osiguranje</t>
  </si>
  <si>
    <t>Zaštita na radu</t>
  </si>
  <si>
    <t>Negativne tečajne razlike</t>
  </si>
  <si>
    <t>Ostali nespomenuti financijski rashodi</t>
  </si>
  <si>
    <t>Ostale naknade (troškovi izgubljenog sudskog spora i ostalo)</t>
  </si>
  <si>
    <t>Ostali nespomenuti financijski rashodi (CERP naknada)</t>
  </si>
  <si>
    <t>Ostali prihodi od nefinancijske imovine</t>
  </si>
  <si>
    <r>
      <t xml:space="preserve">IZVRŠENJE FINANCIJSKOG PLANA
</t>
    </r>
    <r>
      <rPr>
        <b/>
        <sz val="15"/>
        <color indexed="8"/>
        <rFont val="Times New Roman"/>
        <family val="1"/>
      </rPr>
      <t>DRŽAVNE AGENCIJE ZA OSIGURANJE ŠTEDNIH ULOGA I SANACIJU BANAKA</t>
    </r>
    <r>
      <rPr>
        <b/>
        <sz val="14"/>
        <color indexed="8"/>
        <rFont val="Times New Roman"/>
        <family val="1"/>
      </rPr>
      <t xml:space="preserve">
U PRVOM POLUGODIŠTU 2017. GODINE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</si>
</sst>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[$-41A]d\.\ mmmm\ yyyy\."/>
    <numFmt numFmtId="182" formatCode="0.000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sz val="10"/>
      <color indexed="10"/>
      <name val="MS Sans Serif"/>
      <family val="2"/>
    </font>
    <font>
      <sz val="10"/>
      <color indexed="8"/>
      <name val="Arial"/>
      <family val="2"/>
    </font>
    <font>
      <b/>
      <i/>
      <sz val="9.85"/>
      <color indexed="8"/>
      <name val="Times New Roman"/>
      <family val="1"/>
    </font>
    <font>
      <sz val="10"/>
      <name val="Geneva"/>
      <family val="0"/>
    </font>
    <font>
      <b/>
      <sz val="8"/>
      <name val="Times New Roman"/>
      <family val="1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MS Sans Serif"/>
      <family val="2"/>
    </font>
    <font>
      <sz val="10"/>
      <name val="MS Sans Serif"/>
      <family val="2"/>
    </font>
    <font>
      <sz val="14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sz val="9.85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sz val="9.85"/>
      <color theme="0"/>
      <name val="Times New Roman"/>
      <family val="1"/>
    </font>
    <font>
      <b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6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6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 quotePrefix="1">
      <alignment horizontal="left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53" applyFont="1" applyFill="1" applyBorder="1" applyAlignment="1">
      <alignment horizontal="left" wrapText="1"/>
      <protection/>
    </xf>
    <xf numFmtId="0" fontId="18" fillId="0" borderId="0" xfId="53" applyFont="1" applyFill="1" applyBorder="1" applyAlignment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quotePrefix="1">
      <alignment horizontal="left" vertical="center"/>
    </xf>
    <xf numFmtId="2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 applyProtection="1">
      <alignment wrapText="1"/>
      <protection/>
    </xf>
    <xf numFmtId="3" fontId="16" fillId="0" borderId="12" xfId="54" applyNumberFormat="1" applyFont="1" applyFill="1" applyBorder="1" applyAlignment="1">
      <alignment horizontal="center" vertical="center" wrapText="1"/>
      <protection/>
    </xf>
    <xf numFmtId="4" fontId="16" fillId="0" borderId="12" xfId="55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18" fillId="0" borderId="0" xfId="53" applyNumberFormat="1" applyFont="1" applyFill="1" applyBorder="1" applyAlignment="1">
      <alignment horizontal="right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7" fillId="0" borderId="12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 quotePrefix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4" fontId="7" fillId="0" borderId="12" xfId="0" applyNumberFormat="1" applyFont="1" applyFill="1" applyBorder="1" applyAlignment="1" applyProtection="1">
      <alignment horizontal="right"/>
      <protection/>
    </xf>
    <xf numFmtId="3" fontId="16" fillId="0" borderId="14" xfId="54" applyNumberFormat="1" applyFont="1" applyFill="1" applyBorder="1" applyAlignment="1">
      <alignment horizontal="center" vertical="center" wrapText="1"/>
      <protection/>
    </xf>
    <xf numFmtId="3" fontId="23" fillId="0" borderId="14" xfId="54" applyNumberFormat="1" applyFont="1" applyFill="1" applyBorder="1" applyAlignment="1">
      <alignment horizontal="center" vertical="center" wrapText="1"/>
      <protection/>
    </xf>
    <xf numFmtId="3" fontId="23" fillId="0" borderId="12" xfId="54" applyNumberFormat="1" applyFont="1" applyFill="1" applyBorder="1" applyAlignment="1">
      <alignment horizontal="center" vertical="center" wrapText="1"/>
      <protection/>
    </xf>
    <xf numFmtId="4" fontId="23" fillId="0" borderId="12" xfId="55" applyNumberFormat="1" applyFont="1" applyFill="1" applyBorder="1" applyAlignment="1">
      <alignment horizontal="center" vertical="center" wrapText="1"/>
      <protection/>
    </xf>
    <xf numFmtId="4" fontId="16" fillId="0" borderId="14" xfId="55" applyNumberFormat="1" applyFont="1" applyFill="1" applyBorder="1" applyAlignment="1">
      <alignment horizontal="center" vertical="center" wrapText="1"/>
      <protection/>
    </xf>
    <xf numFmtId="4" fontId="23" fillId="0" borderId="14" xfId="55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3" fontId="67" fillId="0" borderId="0" xfId="0" applyNumberFormat="1" applyFont="1" applyFill="1" applyBorder="1" applyAlignment="1" applyProtection="1">
      <alignment/>
      <protection/>
    </xf>
    <xf numFmtId="3" fontId="67" fillId="0" borderId="0" xfId="0" applyNumberFormat="1" applyFont="1" applyFill="1" applyBorder="1" applyAlignment="1" applyProtection="1">
      <alignment wrapText="1"/>
      <protection/>
    </xf>
    <xf numFmtId="3" fontId="67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3" fontId="68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3" fontId="25" fillId="0" borderId="0" xfId="54" applyNumberFormat="1" applyFont="1" applyFill="1" applyBorder="1" applyAlignment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25" fillId="0" borderId="12" xfId="52" applyFont="1" applyBorder="1" applyAlignment="1">
      <alignment horizontal="left" vertical="center" wrapText="1"/>
      <protection/>
    </xf>
    <xf numFmtId="0" fontId="25" fillId="0" borderId="15" xfId="0" applyNumberFormat="1" applyFont="1" applyFill="1" applyBorder="1" applyAlignment="1" applyProtection="1" quotePrefix="1">
      <alignment wrapText="1"/>
      <protection/>
    </xf>
    <xf numFmtId="0" fontId="25" fillId="0" borderId="15" xfId="0" applyNumberFormat="1" applyFont="1" applyFill="1" applyBorder="1" applyAlignment="1" applyProtection="1">
      <alignment wrapText="1"/>
      <protection/>
    </xf>
    <xf numFmtId="0" fontId="25" fillId="0" borderId="12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 quotePrefix="1">
      <alignment horizontal="left" wrapText="1"/>
      <protection/>
    </xf>
    <xf numFmtId="0" fontId="7" fillId="0" borderId="14" xfId="0" applyFont="1" applyBorder="1" applyAlignment="1" quotePrefix="1">
      <alignment horizontal="left"/>
    </xf>
    <xf numFmtId="3" fontId="7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3" fontId="23" fillId="0" borderId="0" xfId="54" applyNumberFormat="1" applyFont="1" applyFill="1" applyBorder="1" applyAlignment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3" fontId="23" fillId="0" borderId="11" xfId="54" applyNumberFormat="1" applyFont="1" applyFill="1" applyBorder="1" applyAlignment="1">
      <alignment horizontal="center" vertical="center" wrapText="1"/>
      <protection/>
    </xf>
    <xf numFmtId="4" fontId="23" fillId="0" borderId="11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Border="1" applyAlignment="1" quotePrefix="1">
      <alignment horizontal="left" wrapText="1"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Border="1" applyAlignment="1" quotePrefix="1">
      <alignment horizontal="left"/>
      <protection/>
    </xf>
    <xf numFmtId="0" fontId="2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" fontId="16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4" fontId="67" fillId="0" borderId="0" xfId="0" applyNumberFormat="1" applyFont="1" applyFill="1" applyBorder="1" applyAlignment="1" applyProtection="1">
      <alignment/>
      <protection/>
    </xf>
    <xf numFmtId="4" fontId="69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wrapText="1"/>
    </xf>
    <xf numFmtId="0" fontId="4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right"/>
      <protection/>
    </xf>
    <xf numFmtId="4" fontId="23" fillId="0" borderId="14" xfId="55" applyNumberFormat="1" applyFont="1" applyFill="1" applyBorder="1" applyAlignment="1">
      <alignment horizontal="center" vertical="center"/>
      <protection/>
    </xf>
    <xf numFmtId="3" fontId="16" fillId="0" borderId="15" xfId="54" applyNumberFormat="1" applyFont="1" applyFill="1" applyBorder="1" applyAlignment="1">
      <alignment horizontal="center" vertical="center" wrapText="1"/>
      <protection/>
    </xf>
    <xf numFmtId="3" fontId="16" fillId="0" borderId="14" xfId="54" applyNumberFormat="1" applyFont="1" applyFill="1" applyBorder="1" applyAlignment="1">
      <alignment horizontal="center" vertical="center" wrapText="1"/>
      <protection/>
    </xf>
    <xf numFmtId="3" fontId="23" fillId="0" borderId="15" xfId="54" applyNumberFormat="1" applyFont="1" applyFill="1" applyBorder="1" applyAlignment="1">
      <alignment horizontal="center" vertical="center" wrapText="1"/>
      <protection/>
    </xf>
    <xf numFmtId="3" fontId="23" fillId="0" borderId="14" xfId="54" applyNumberFormat="1" applyFont="1" applyFill="1" applyBorder="1" applyAlignment="1">
      <alignment horizontal="center" vertical="center" wrapText="1"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172" fontId="8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3" fontId="23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2" fontId="14" fillId="0" borderId="14" xfId="0" applyNumberFormat="1" applyFont="1" applyBorder="1" applyAlignment="1">
      <alignment horizontal="left" vertical="center"/>
    </xf>
    <xf numFmtId="172" fontId="23" fillId="0" borderId="11" xfId="0" applyNumberFormat="1" applyFont="1" applyBorder="1" applyAlignment="1" quotePrefix="1">
      <alignment horizontal="center"/>
    </xf>
    <xf numFmtId="0" fontId="24" fillId="0" borderId="11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3" xfId="51"/>
    <cellStyle name="Obično_1Prihodi-rashodi2004" xfId="52"/>
    <cellStyle name="Obično_List7" xfId="53"/>
    <cellStyle name="Obično_Polugodišnji-sabor" xfId="54"/>
    <cellStyle name="Obično_prihodi 2005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workbookViewId="0" topLeftCell="A3">
      <selection activeCell="E22" sqref="E22"/>
    </sheetView>
  </sheetViews>
  <sheetFormatPr defaultColWidth="11.421875" defaultRowHeight="12.75"/>
  <cols>
    <col min="1" max="1" width="4.421875" style="5" customWidth="1"/>
    <col min="2" max="2" width="42.421875" style="5" customWidth="1"/>
    <col min="3" max="3" width="14.28125" style="0" customWidth="1"/>
    <col min="4" max="4" width="15.8515625" style="0" customWidth="1"/>
    <col min="5" max="5" width="14.8515625" style="0" customWidth="1"/>
    <col min="6" max="6" width="10.140625" style="0" bestFit="1" customWidth="1"/>
    <col min="7" max="7" width="8.7109375" style="0" bestFit="1" customWidth="1"/>
    <col min="8" max="8" width="14.421875" style="0" customWidth="1"/>
  </cols>
  <sheetData>
    <row r="1" spans="1:3" ht="12.75" customHeight="1" hidden="1">
      <c r="A1" s="219" t="s">
        <v>1</v>
      </c>
      <c r="B1" s="220"/>
      <c r="C1" s="17"/>
    </row>
    <row r="2" spans="1:3" ht="27.75" customHeight="1" hidden="1">
      <c r="A2" s="220"/>
      <c r="B2" s="220"/>
      <c r="C2" s="17"/>
    </row>
    <row r="3" spans="1:7" ht="27.75" customHeight="1">
      <c r="A3" s="221" t="s">
        <v>148</v>
      </c>
      <c r="B3" s="222"/>
      <c r="C3" s="222"/>
      <c r="D3" s="222"/>
      <c r="E3" s="223"/>
      <c r="F3" s="223"/>
      <c r="G3" s="223"/>
    </row>
    <row r="4" spans="1:7" ht="34.5" customHeight="1">
      <c r="A4" s="222"/>
      <c r="B4" s="222"/>
      <c r="C4" s="222"/>
      <c r="D4" s="222"/>
      <c r="E4" s="223"/>
      <c r="F4" s="223"/>
      <c r="G4" s="223"/>
    </row>
    <row r="5" spans="1:7" s="39" customFormat="1" ht="27.75" customHeight="1">
      <c r="A5" s="224" t="s">
        <v>60</v>
      </c>
      <c r="B5" s="224"/>
      <c r="C5" s="224"/>
      <c r="D5" s="224"/>
      <c r="E5" s="223"/>
      <c r="F5" s="223"/>
      <c r="G5" s="223"/>
    </row>
    <row r="6" spans="1:7" s="5" customFormat="1" ht="24" customHeight="1">
      <c r="A6" s="224" t="s">
        <v>3</v>
      </c>
      <c r="B6" s="224"/>
      <c r="C6" s="224"/>
      <c r="D6" s="224"/>
      <c r="E6" s="223"/>
      <c r="F6" s="223"/>
      <c r="G6" s="223"/>
    </row>
    <row r="7" spans="1:3" s="5" customFormat="1" ht="18.75" customHeight="1">
      <c r="A7" s="38"/>
      <c r="B7" s="37"/>
      <c r="C7" s="37"/>
    </row>
    <row r="8" spans="1:7" s="5" customFormat="1" ht="27.75" customHeight="1">
      <c r="A8" s="215" t="s">
        <v>115</v>
      </c>
      <c r="B8" s="216"/>
      <c r="C8" s="123" t="s">
        <v>130</v>
      </c>
      <c r="D8" s="123" t="s">
        <v>139</v>
      </c>
      <c r="E8" s="123" t="s">
        <v>140</v>
      </c>
      <c r="F8" s="124" t="s">
        <v>113</v>
      </c>
      <c r="G8" s="124" t="s">
        <v>113</v>
      </c>
    </row>
    <row r="9" spans="1:7" s="5" customFormat="1" ht="11.25" customHeight="1">
      <c r="A9" s="217">
        <v>1</v>
      </c>
      <c r="B9" s="218"/>
      <c r="C9" s="151">
        <v>2</v>
      </c>
      <c r="D9" s="151">
        <v>3</v>
      </c>
      <c r="E9" s="151">
        <v>4</v>
      </c>
      <c r="F9" s="152" t="s">
        <v>116</v>
      </c>
      <c r="G9" s="152" t="s">
        <v>117</v>
      </c>
    </row>
    <row r="10" spans="1:8" s="5" customFormat="1" ht="22.5" customHeight="1">
      <c r="A10" s="179">
        <v>6</v>
      </c>
      <c r="B10" s="180" t="s">
        <v>22</v>
      </c>
      <c r="C10" s="87">
        <f>prihodi!D6+prihodi!D22+prihodi!D33+prihodi!D51</f>
        <v>547852751</v>
      </c>
      <c r="D10" s="87">
        <f>prihodi!E6+prihodi!E22+prihodi!E33+prihodi!E51</f>
        <v>655000000</v>
      </c>
      <c r="E10" s="87">
        <f>prihodi!F6+prihodi!F22+prihodi!F33+prihodi!F51</f>
        <v>751120666.57</v>
      </c>
      <c r="F10" s="88">
        <f>E10/C10*100</f>
        <v>137.10265490115245</v>
      </c>
      <c r="G10" s="137">
        <f>E10/D10*100</f>
        <v>114.67491092671756</v>
      </c>
      <c r="H10" s="6"/>
    </row>
    <row r="11" spans="1:7" s="5" customFormat="1" ht="31.5">
      <c r="A11" s="179">
        <v>7</v>
      </c>
      <c r="B11" s="180" t="s">
        <v>70</v>
      </c>
      <c r="C11" s="87">
        <v>0</v>
      </c>
      <c r="D11" s="87">
        <v>0</v>
      </c>
      <c r="E11" s="87">
        <v>0</v>
      </c>
      <c r="F11" s="88" t="s">
        <v>114</v>
      </c>
      <c r="G11" s="148" t="s">
        <v>114</v>
      </c>
    </row>
    <row r="12" spans="1:7" s="5" customFormat="1" ht="22.5" customHeight="1">
      <c r="A12" s="179"/>
      <c r="B12" s="181" t="s">
        <v>131</v>
      </c>
      <c r="C12" s="187">
        <f>SUM(C10:C11)</f>
        <v>547852751</v>
      </c>
      <c r="D12" s="187">
        <f>SUM(D10:D11)</f>
        <v>655000000</v>
      </c>
      <c r="E12" s="187">
        <f>SUM(E10:E11)</f>
        <v>751120666.57</v>
      </c>
      <c r="F12" s="188">
        <f>E12/C12*100</f>
        <v>137.10265490115245</v>
      </c>
      <c r="G12" s="188">
        <f>E12/D12*100</f>
        <v>114.67491092671756</v>
      </c>
    </row>
    <row r="13" spans="1:8" s="5" customFormat="1" ht="22.5" customHeight="1">
      <c r="A13" s="179">
        <v>3</v>
      </c>
      <c r="B13" s="180" t="s">
        <v>132</v>
      </c>
      <c r="C13" s="89">
        <f>'rashodi-opći dio'!D4</f>
        <v>385413908</v>
      </c>
      <c r="D13" s="89">
        <f>'rashodi-opći dio'!E4</f>
        <v>11500000.030000001</v>
      </c>
      <c r="E13" s="89">
        <f>'rashodi-opći dio'!F4</f>
        <v>10661616.459999997</v>
      </c>
      <c r="F13" s="88">
        <f>E13/C13*100</f>
        <v>2.766277043640054</v>
      </c>
      <c r="G13" s="137">
        <f>E13/D13*100</f>
        <v>92.70970810597464</v>
      </c>
      <c r="H13" s="6"/>
    </row>
    <row r="14" spans="1:8" s="5" customFormat="1" ht="31.5">
      <c r="A14" s="179">
        <v>4</v>
      </c>
      <c r="B14" s="180" t="s">
        <v>77</v>
      </c>
      <c r="C14" s="89">
        <f>'rashodi-opći dio'!D51</f>
        <v>95311</v>
      </c>
      <c r="D14" s="89">
        <f>'rashodi-opći dio'!E51</f>
        <v>236000</v>
      </c>
      <c r="E14" s="89">
        <f>'rashodi-opći dio'!F51</f>
        <v>47219.61</v>
      </c>
      <c r="F14" s="88">
        <f>E14/C14*100</f>
        <v>49.54266558949125</v>
      </c>
      <c r="G14" s="137">
        <f>E14/D14*100</f>
        <v>20.0083093220339</v>
      </c>
      <c r="H14" s="6"/>
    </row>
    <row r="15" spans="1:8" s="5" customFormat="1" ht="22.5" customHeight="1">
      <c r="A15" s="179"/>
      <c r="B15" s="181" t="s">
        <v>133</v>
      </c>
      <c r="C15" s="187">
        <f>SUM(C13:C14)</f>
        <v>385509219</v>
      </c>
      <c r="D15" s="187">
        <f>SUM(D13:D14)</f>
        <v>11736000.030000001</v>
      </c>
      <c r="E15" s="187">
        <f>SUM(E13:E14)</f>
        <v>10708836.069999997</v>
      </c>
      <c r="F15" s="188">
        <f>E15/C15*100</f>
        <v>2.7778417589541475</v>
      </c>
      <c r="G15" s="188">
        <f>E15/D15*100</f>
        <v>91.24775087445187</v>
      </c>
      <c r="H15" s="6"/>
    </row>
    <row r="16" spans="1:7" s="5" customFormat="1" ht="22.5" customHeight="1">
      <c r="A16" s="182"/>
      <c r="B16" s="182" t="s">
        <v>134</v>
      </c>
      <c r="C16" s="89">
        <f>C10+C11-C13-C14</f>
        <v>162343532</v>
      </c>
      <c r="D16" s="89">
        <f>D10+D11-D13-D14</f>
        <v>643263999.97</v>
      </c>
      <c r="E16" s="89">
        <f>E10+E11-E13-E14</f>
        <v>740411830.5</v>
      </c>
      <c r="F16" s="88">
        <f>E16/C16*100</f>
        <v>456.0771971500534</v>
      </c>
      <c r="G16" s="137">
        <f>E16/D16*100</f>
        <v>115.10232665507951</v>
      </c>
    </row>
    <row r="17" spans="1:3" s="5" customFormat="1" ht="11.25" customHeight="1">
      <c r="A17" s="36"/>
      <c r="B17" s="37"/>
      <c r="C17" s="17"/>
    </row>
    <row r="18" spans="1:7" s="33" customFormat="1" ht="24" customHeight="1">
      <c r="A18" s="225" t="s">
        <v>29</v>
      </c>
      <c r="B18" s="225"/>
      <c r="C18" s="225"/>
      <c r="D18" s="225"/>
      <c r="E18" s="223"/>
      <c r="F18" s="223"/>
      <c r="G18" s="223"/>
    </row>
    <row r="19" spans="1:3" s="33" customFormat="1" ht="9.75" customHeight="1">
      <c r="A19" s="34"/>
      <c r="B19" s="35"/>
      <c r="C19" s="37"/>
    </row>
    <row r="20" spans="1:7" s="33" customFormat="1" ht="27" customHeight="1">
      <c r="A20" s="215" t="s">
        <v>115</v>
      </c>
      <c r="B20" s="216"/>
      <c r="C20" s="123" t="s">
        <v>130</v>
      </c>
      <c r="D20" s="123" t="s">
        <v>139</v>
      </c>
      <c r="E20" s="123" t="s">
        <v>140</v>
      </c>
      <c r="F20" s="124" t="s">
        <v>113</v>
      </c>
      <c r="G20" s="124" t="s">
        <v>113</v>
      </c>
    </row>
    <row r="21" spans="1:7" s="33" customFormat="1" ht="11.25" customHeight="1">
      <c r="A21" s="217">
        <v>1</v>
      </c>
      <c r="B21" s="218"/>
      <c r="C21" s="151">
        <v>2</v>
      </c>
      <c r="D21" s="151">
        <v>3</v>
      </c>
      <c r="E21" s="151">
        <v>4</v>
      </c>
      <c r="F21" s="152" t="s">
        <v>116</v>
      </c>
      <c r="G21" s="152" t="s">
        <v>117</v>
      </c>
    </row>
    <row r="22" spans="1:7" s="33" customFormat="1" ht="32.25">
      <c r="A22" s="179">
        <v>8</v>
      </c>
      <c r="B22" s="183" t="s">
        <v>20</v>
      </c>
      <c r="C22" s="87">
        <f>'račun financiranja'!D5+'račun financiranja'!D15</f>
        <v>18700382</v>
      </c>
      <c r="D22" s="87">
        <f>'račun financiranja'!E5+'račun financiranja'!E15</f>
        <v>0</v>
      </c>
      <c r="E22" s="87">
        <f>'račun financiranja'!F5+'račun financiranja'!F15</f>
        <v>0</v>
      </c>
      <c r="F22" s="88">
        <f>IF(ISERROR(E22/C22*100),0,E22/C22*100)</f>
        <v>0</v>
      </c>
      <c r="G22" s="88">
        <f>IF(ISERROR(E22/D22*100),0,(E22/D22*100))</f>
        <v>0</v>
      </c>
    </row>
    <row r="23" spans="1:7" s="33" customFormat="1" ht="32.25">
      <c r="A23" s="179">
        <v>5</v>
      </c>
      <c r="B23" s="184" t="s">
        <v>135</v>
      </c>
      <c r="C23" s="87">
        <f>'račun financiranja'!D10</f>
        <v>0</v>
      </c>
      <c r="D23" s="121">
        <f>'račun financiranja'!E10</f>
        <v>0</v>
      </c>
      <c r="E23" s="87">
        <f>'račun financiranja'!F10</f>
        <v>0</v>
      </c>
      <c r="F23" s="88">
        <f>IF(ISERROR(E23/C23*100),0,E23/C23*100)</f>
        <v>0</v>
      </c>
      <c r="G23" s="88">
        <f>IF(ISERROR(E23/D23*100),0,(E23/D23*100))</f>
        <v>0</v>
      </c>
    </row>
    <row r="24" spans="1:7" s="33" customFormat="1" ht="32.25">
      <c r="A24" s="179"/>
      <c r="B24" s="183" t="s">
        <v>138</v>
      </c>
      <c r="C24" s="87">
        <v>0</v>
      </c>
      <c r="D24" s="87">
        <v>0</v>
      </c>
      <c r="E24" s="87">
        <v>0</v>
      </c>
      <c r="F24" s="88">
        <f>IF(ISERROR(E24/C24*100),0,E24/C24*100)</f>
        <v>0</v>
      </c>
      <c r="G24" s="137">
        <f>IF(ISERROR(E24/D24*100),0,(E24/D24*100))</f>
        <v>0</v>
      </c>
    </row>
    <row r="25" spans="1:7" s="33" customFormat="1" ht="32.25">
      <c r="A25" s="182"/>
      <c r="B25" s="182" t="s">
        <v>136</v>
      </c>
      <c r="C25" s="87">
        <f>-(C22-C23+C16)</f>
        <v>-181043914</v>
      </c>
      <c r="D25" s="87">
        <f>-(D22-D23+D16)</f>
        <v>-643263999.97</v>
      </c>
      <c r="E25" s="87">
        <f>-(E22-E23+E16)</f>
        <v>-740411830.5</v>
      </c>
      <c r="F25" s="88">
        <f>IF(ISERROR(E25/C25*100),0,E25/C25*100)</f>
        <v>408.9680863284915</v>
      </c>
      <c r="G25" s="148">
        <f>IF(ISERROR(E25/D25*100),0,(E25/D25*100))</f>
        <v>115.10232665507951</v>
      </c>
    </row>
    <row r="26" spans="1:7" s="33" customFormat="1" ht="22.5" customHeight="1">
      <c r="A26" s="186"/>
      <c r="B26" s="185" t="s">
        <v>118</v>
      </c>
      <c r="C26" s="89">
        <f>C22-C23+C25</f>
        <v>-162343532</v>
      </c>
      <c r="D26" s="89">
        <f>D22-D23+D25</f>
        <v>-643263999.97</v>
      </c>
      <c r="E26" s="89">
        <f>E22-E23+E25</f>
        <v>-740411830.5</v>
      </c>
      <c r="F26" s="88">
        <f>IF(ISERROR(E26/C26*100),0,E26/C26*100)</f>
        <v>456.0771971500534</v>
      </c>
      <c r="G26" s="137">
        <f>IF(ISERROR(E26/D26*100),0,(E26/D26*100))</f>
        <v>115.10232665507951</v>
      </c>
    </row>
    <row r="27" spans="1:7" s="33" customFormat="1" ht="18" customHeight="1">
      <c r="A27" s="182"/>
      <c r="B27" s="182"/>
      <c r="C27" s="61"/>
      <c r="F27" s="125"/>
      <c r="G27" s="136"/>
    </row>
    <row r="28" spans="1:7" s="33" customFormat="1" ht="31.5" customHeight="1">
      <c r="A28" s="182"/>
      <c r="B28" s="182" t="s">
        <v>137</v>
      </c>
      <c r="C28" s="89">
        <f>C16+C26</f>
        <v>0</v>
      </c>
      <c r="D28" s="122">
        <f>D16+D26</f>
        <v>0</v>
      </c>
      <c r="E28" s="89">
        <f>E16+E26</f>
        <v>0</v>
      </c>
      <c r="F28" s="88" t="s">
        <v>114</v>
      </c>
      <c r="G28" s="148" t="s">
        <v>114</v>
      </c>
    </row>
    <row r="29" spans="1:3" s="33" customFormat="1" ht="18" customHeight="1">
      <c r="A29" s="36"/>
      <c r="B29" s="37"/>
      <c r="C29" s="37"/>
    </row>
    <row r="30" s="5" customFormat="1" ht="12.75" customHeight="1"/>
    <row r="31" s="5" customFormat="1" ht="12.75" customHeight="1"/>
    <row r="32" s="5" customFormat="1" ht="12.75" customHeight="1"/>
    <row r="33" s="5" customFormat="1" ht="12.75" customHeight="1"/>
    <row r="34" s="5" customFormat="1" ht="12.75" customHeight="1"/>
    <row r="35" s="5" customFormat="1" ht="12.75" customHeight="1"/>
    <row r="36" s="5" customFormat="1" ht="12.75" customHeight="1"/>
    <row r="37" s="5" customFormat="1" ht="12.75" customHeight="1"/>
    <row r="38" s="5" customFormat="1" ht="12.75" customHeight="1"/>
    <row r="39" s="5" customFormat="1" ht="12.75" customHeight="1"/>
    <row r="40" s="5" customFormat="1" ht="12.75" customHeight="1"/>
    <row r="41" s="5" customFormat="1" ht="12.75" customHeight="1"/>
    <row r="42" s="5" customFormat="1" ht="12.75" customHeight="1"/>
    <row r="43" s="5" customFormat="1" ht="12.75" customHeight="1"/>
    <row r="44" s="5" customFormat="1" ht="12.75" customHeight="1"/>
    <row r="45" s="5" customFormat="1" ht="12.75" customHeight="1"/>
    <row r="46" s="5" customFormat="1" ht="12.75" customHeight="1"/>
    <row r="47" s="5" customFormat="1" ht="12.75" customHeight="1"/>
    <row r="48" s="5" customFormat="1" ht="12.75" customHeight="1"/>
    <row r="49" s="5" customFormat="1" ht="12.75" customHeight="1"/>
    <row r="50" s="5" customFormat="1" ht="12.75" customHeight="1"/>
    <row r="51" s="5" customFormat="1" ht="12.75" customHeight="1"/>
    <row r="52" s="5" customFormat="1" ht="12.75" customHeight="1"/>
    <row r="53" s="5" customFormat="1" ht="12.75" customHeight="1"/>
    <row r="54" s="5" customFormat="1" ht="12.75" customHeight="1"/>
    <row r="55" s="5" customFormat="1" ht="12.75" customHeight="1"/>
    <row r="56" s="5" customFormat="1" ht="12.75" customHeight="1"/>
    <row r="57" s="5" customFormat="1" ht="12.75" customHeight="1"/>
    <row r="58" s="5" customFormat="1" ht="12.75" customHeight="1"/>
    <row r="59" s="5" customFormat="1" ht="12.75" customHeight="1"/>
    <row r="60" s="5" customFormat="1" ht="12.75" customHeight="1"/>
    <row r="61" s="5" customFormat="1" ht="12.75" customHeight="1"/>
    <row r="62" s="5" customFormat="1" ht="12.75" customHeight="1"/>
    <row r="63" s="5" customFormat="1" ht="12.75" customHeight="1"/>
    <row r="64" s="5" customFormat="1" ht="12.75" customHeight="1"/>
    <row r="65" s="5" customFormat="1" ht="12.75" customHeight="1"/>
    <row r="66" s="5" customFormat="1" ht="12.75" customHeight="1"/>
    <row r="67" s="5" customFormat="1" ht="12.75" customHeight="1"/>
    <row r="68" s="5" customFormat="1" ht="12.75" customHeight="1"/>
    <row r="69" s="5" customFormat="1" ht="12.75" customHeight="1"/>
    <row r="70" s="5" customFormat="1" ht="12.75" customHeight="1"/>
    <row r="71" s="5" customFormat="1" ht="12.75" customHeight="1"/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5" customFormat="1" ht="12.75" customHeight="1"/>
    <row r="77" s="5" customFormat="1" ht="12.75" customHeight="1"/>
    <row r="78" s="5" customFormat="1" ht="12.75" customHeight="1"/>
    <row r="79" s="5" customFormat="1" ht="12.75" customHeight="1"/>
    <row r="80" s="5" customFormat="1" ht="12.75" customHeight="1"/>
    <row r="81" s="5" customFormat="1" ht="12.75" customHeight="1"/>
    <row r="82" s="5" customFormat="1" ht="12.75" customHeight="1"/>
    <row r="83" s="5" customFormat="1" ht="12.75" customHeight="1"/>
    <row r="84" s="5" customFormat="1" ht="12.75" customHeight="1"/>
    <row r="85" s="5" customFormat="1" ht="12.75" customHeight="1"/>
    <row r="86" s="5" customFormat="1" ht="12.75" customHeight="1"/>
    <row r="87" s="5" customFormat="1" ht="12.75" customHeight="1"/>
    <row r="88" s="5" customFormat="1" ht="12.75" customHeight="1"/>
    <row r="89" s="5" customFormat="1" ht="12.75" customHeight="1"/>
    <row r="90" s="5" customFormat="1" ht="12.75" customHeight="1"/>
    <row r="91" s="5" customFormat="1" ht="12.75" customHeight="1"/>
    <row r="92" s="5" customFormat="1" ht="12.75" customHeight="1"/>
    <row r="93" s="5" customFormat="1" ht="12.75" customHeight="1"/>
    <row r="94" s="5" customFormat="1" ht="12.75" customHeight="1"/>
    <row r="95" s="5" customFormat="1" ht="12.75" customHeight="1"/>
    <row r="96" s="5" customFormat="1" ht="12.75" customHeight="1"/>
    <row r="97" s="5" customFormat="1" ht="12.75" customHeight="1"/>
    <row r="98" s="5" customFormat="1" ht="12.75" customHeight="1"/>
    <row r="99" s="5" customFormat="1" ht="12.75" customHeight="1"/>
    <row r="100" s="5" customFormat="1" ht="12.75" customHeight="1"/>
    <row r="101" s="5" customFormat="1" ht="12.75" customHeight="1"/>
    <row r="102" s="5" customFormat="1" ht="12.75" customHeight="1"/>
    <row r="103" s="5" customFormat="1" ht="12.75" customHeight="1"/>
    <row r="104" s="5" customFormat="1" ht="12.75" customHeight="1"/>
    <row r="105" s="5" customFormat="1" ht="12.75" customHeight="1"/>
    <row r="106" s="5" customFormat="1" ht="12.75" customHeight="1"/>
    <row r="107" s="5" customFormat="1" ht="12.75" customHeight="1"/>
    <row r="108" s="5" customFormat="1" ht="12.75" customHeight="1"/>
    <row r="109" s="5" customFormat="1" ht="12.75" customHeight="1"/>
    <row r="110" s="5" customFormat="1" ht="12.75" customHeight="1"/>
    <row r="111" s="5" customFormat="1" ht="12.75" customHeight="1"/>
    <row r="112" s="5" customFormat="1" ht="12.75" customHeight="1"/>
    <row r="113" s="5" customFormat="1" ht="12.75" customHeight="1"/>
    <row r="114" s="5" customFormat="1" ht="12.75" customHeight="1"/>
    <row r="115" s="5" customFormat="1" ht="12.75" customHeight="1"/>
    <row r="116" s="5" customFormat="1" ht="12.75" customHeight="1"/>
    <row r="117" s="5" customFormat="1" ht="12.75" customHeight="1"/>
    <row r="118" s="5" customFormat="1" ht="12.75" customHeight="1"/>
    <row r="119" s="5" customFormat="1" ht="12.75" customHeight="1"/>
    <row r="120" s="5" customFormat="1" ht="12.75" customHeight="1"/>
    <row r="121" s="5" customFormat="1" ht="12.75" customHeight="1"/>
    <row r="122" s="5" customFormat="1" ht="12.75" customHeight="1"/>
    <row r="123" s="5" customFormat="1" ht="12.75" customHeight="1"/>
    <row r="124" s="5" customFormat="1" ht="12.75" customHeight="1"/>
    <row r="125" s="5" customFormat="1" ht="12.75" customHeight="1"/>
    <row r="126" s="5" customFormat="1" ht="12.75" customHeight="1"/>
    <row r="127" s="5" customFormat="1" ht="12.75" customHeight="1"/>
    <row r="128" s="5" customFormat="1" ht="12.75" customHeight="1"/>
    <row r="129" s="5" customFormat="1" ht="12.75" customHeight="1"/>
    <row r="130" s="5" customFormat="1" ht="12.75" customHeight="1"/>
    <row r="131" s="5" customFormat="1" ht="12.75" customHeight="1"/>
    <row r="132" s="5" customFormat="1" ht="12.75" customHeight="1"/>
    <row r="133" s="5" customFormat="1" ht="12.75" customHeight="1"/>
    <row r="134" s="5" customFormat="1" ht="12.75" customHeight="1"/>
    <row r="135" s="5" customFormat="1" ht="12.75" customHeight="1"/>
    <row r="136" s="5" customFormat="1" ht="12.75" customHeight="1"/>
    <row r="137" s="5" customFormat="1" ht="12.75" customHeight="1"/>
    <row r="138" s="5" customFormat="1" ht="12.75" customHeight="1"/>
    <row r="139" s="5" customFormat="1" ht="12.75" customHeight="1"/>
    <row r="140" s="5" customFormat="1" ht="12.75" customHeight="1"/>
    <row r="141" s="5" customFormat="1" ht="12.75" customHeight="1"/>
    <row r="142" s="5" customFormat="1" ht="12.75" customHeight="1"/>
    <row r="143" s="5" customFormat="1" ht="12.75" customHeight="1"/>
    <row r="144" s="5" customFormat="1" ht="12.75" customHeight="1"/>
    <row r="145" s="5" customFormat="1" ht="12.75" customHeight="1"/>
    <row r="146" s="5" customFormat="1" ht="12.75" customHeight="1"/>
    <row r="147" s="5" customFormat="1" ht="12.75" customHeight="1"/>
    <row r="148" s="5" customFormat="1" ht="12.75" customHeight="1"/>
    <row r="149" s="5" customFormat="1" ht="12.75" customHeight="1"/>
    <row r="150" s="5" customFormat="1" ht="12.75" customHeight="1"/>
    <row r="151" s="5" customFormat="1" ht="12.75" customHeight="1"/>
    <row r="152" s="5" customFormat="1" ht="12.75" customHeight="1"/>
    <row r="153" s="5" customFormat="1" ht="12.75" customHeight="1"/>
    <row r="154" s="5" customFormat="1" ht="12.75" customHeight="1"/>
    <row r="155" s="5" customFormat="1" ht="12.75" customHeight="1"/>
    <row r="156" s="5" customFormat="1" ht="12.75" customHeight="1"/>
    <row r="157" s="5" customFormat="1" ht="12.75" customHeight="1"/>
    <row r="158" s="5" customFormat="1" ht="12.75" customHeight="1"/>
    <row r="159" s="5" customFormat="1" ht="12.75" customHeight="1"/>
    <row r="160" s="5" customFormat="1" ht="12.75" customHeight="1"/>
    <row r="161" s="5" customFormat="1" ht="12.75" customHeight="1"/>
    <row r="162" s="5" customFormat="1" ht="12.75" customHeight="1"/>
    <row r="163" s="5" customFormat="1" ht="12.75" customHeight="1"/>
    <row r="164" s="5" customFormat="1" ht="12.75" customHeight="1"/>
    <row r="165" s="5" customFormat="1" ht="12.75" customHeight="1"/>
    <row r="166" s="5" customFormat="1" ht="12.75" customHeight="1"/>
    <row r="167" s="5" customFormat="1" ht="12.75" customHeight="1"/>
    <row r="168" s="5" customFormat="1" ht="12.75" customHeight="1"/>
    <row r="169" s="5" customFormat="1" ht="12.75" customHeight="1"/>
    <row r="170" s="5" customFormat="1" ht="12.75" customHeight="1"/>
    <row r="171" s="5" customFormat="1" ht="12.75" customHeight="1"/>
    <row r="172" s="5" customFormat="1" ht="12.75" customHeight="1"/>
    <row r="173" s="5" customFormat="1" ht="12.75" customHeight="1"/>
    <row r="174" s="5" customFormat="1" ht="12.75" customHeight="1"/>
    <row r="175" s="5" customFormat="1" ht="12.75" customHeight="1"/>
    <row r="176" s="5" customFormat="1" ht="12.75" customHeight="1"/>
    <row r="177" s="5" customFormat="1" ht="12.75" customHeight="1"/>
    <row r="178" s="5" customFormat="1" ht="12.75" customHeight="1"/>
    <row r="179" s="5" customFormat="1" ht="12.75" customHeight="1"/>
    <row r="180" s="5" customFormat="1" ht="12.75" customHeight="1"/>
    <row r="181" s="5" customFormat="1" ht="12.75" customHeight="1"/>
    <row r="182" s="5" customFormat="1" ht="12.75" customHeight="1"/>
    <row r="183" s="5" customFormat="1" ht="12.75" customHeight="1"/>
    <row r="184" s="5" customFormat="1" ht="12.75" customHeight="1"/>
    <row r="185" s="5" customFormat="1" ht="12.75" customHeight="1"/>
    <row r="186" s="5" customFormat="1" ht="12.75" customHeight="1"/>
    <row r="187" s="5" customFormat="1" ht="12.75" customHeight="1"/>
    <row r="188" s="5" customFormat="1" ht="12.75" customHeight="1"/>
    <row r="189" s="5" customFormat="1" ht="12.75" customHeight="1"/>
    <row r="190" s="5" customFormat="1" ht="12.75" customHeight="1"/>
    <row r="191" s="5" customFormat="1" ht="12.75" customHeight="1"/>
    <row r="192" s="5" customFormat="1" ht="12.75" customHeight="1"/>
    <row r="193" s="5" customFormat="1" ht="12.75" customHeight="1"/>
    <row r="194" s="5" customFormat="1" ht="12.75" customHeight="1"/>
    <row r="195" s="5" customFormat="1" ht="12.75" customHeight="1"/>
    <row r="196" s="5" customFormat="1" ht="12.75" customHeight="1"/>
    <row r="197" s="5" customFormat="1" ht="12.75" customHeight="1"/>
    <row r="198" s="5" customFormat="1" ht="12.75" customHeight="1"/>
    <row r="199" s="5" customFormat="1" ht="12.75" customHeight="1"/>
    <row r="200" s="5" customFormat="1" ht="12.75" customHeight="1"/>
    <row r="201" s="5" customFormat="1" ht="12.75" customHeight="1"/>
    <row r="202" s="5" customFormat="1" ht="12.75" customHeight="1"/>
    <row r="203" s="5" customFormat="1" ht="12.75" customHeight="1"/>
    <row r="204" s="5" customFormat="1" ht="12.75" customHeight="1"/>
    <row r="205" s="5" customFormat="1" ht="12.75" customHeight="1"/>
    <row r="206" s="5" customFormat="1" ht="12.75" customHeight="1"/>
    <row r="207" s="5" customFormat="1" ht="12.75" customHeight="1"/>
    <row r="208" s="5" customFormat="1" ht="12.75" customHeight="1"/>
    <row r="209" s="5" customFormat="1" ht="12.75" customHeight="1"/>
    <row r="210" s="5" customFormat="1" ht="12.75" customHeight="1"/>
    <row r="211" s="5" customFormat="1" ht="12.75" customHeight="1"/>
    <row r="212" s="5" customFormat="1" ht="12.75" customHeight="1"/>
    <row r="213" s="5" customFormat="1" ht="12.75" customHeight="1"/>
    <row r="214" s="5" customFormat="1" ht="12.75" customHeight="1"/>
    <row r="215" s="5" customFormat="1" ht="12.75" customHeight="1"/>
    <row r="216" s="5" customFormat="1" ht="12.75" customHeight="1"/>
    <row r="217" s="5" customFormat="1" ht="12.75" customHeight="1"/>
    <row r="218" s="5" customFormat="1" ht="12.75" customHeight="1"/>
    <row r="219" s="5" customFormat="1" ht="12.75" customHeight="1"/>
    <row r="220" s="5" customFormat="1" ht="12.75" customHeight="1"/>
    <row r="221" s="5" customFormat="1" ht="12.75" customHeight="1"/>
    <row r="222" s="5" customFormat="1" ht="12.75" customHeight="1"/>
    <row r="223" s="5" customFormat="1" ht="12.75" customHeight="1"/>
    <row r="224" s="5" customFormat="1" ht="12.75" customHeight="1"/>
    <row r="225" s="5" customFormat="1" ht="12.75" customHeight="1"/>
    <row r="226" s="5" customFormat="1" ht="12.75" customHeight="1"/>
    <row r="227" s="5" customFormat="1" ht="12.75" customHeight="1"/>
    <row r="228" s="5" customFormat="1" ht="12.75" customHeight="1"/>
    <row r="229" s="5" customFormat="1" ht="12.75" customHeight="1"/>
    <row r="230" s="5" customFormat="1" ht="12.75" customHeight="1"/>
    <row r="231" s="5" customFormat="1" ht="12.75" customHeight="1"/>
    <row r="232" s="5" customFormat="1" ht="12.75" customHeight="1"/>
    <row r="233" s="5" customFormat="1" ht="12.75" customHeight="1"/>
    <row r="234" s="5" customFormat="1" ht="12.75" customHeight="1"/>
    <row r="235" s="5" customFormat="1" ht="12.75" customHeight="1"/>
    <row r="236" s="5" customFormat="1" ht="12.75" customHeight="1"/>
    <row r="237" s="5" customFormat="1" ht="12.75" customHeight="1"/>
    <row r="238" s="5" customFormat="1" ht="12.75" customHeight="1"/>
    <row r="239" s="5" customFormat="1" ht="12.75" customHeight="1"/>
    <row r="240" s="5" customFormat="1" ht="12.75" customHeight="1"/>
    <row r="241" s="5" customFormat="1" ht="12.75" customHeight="1"/>
    <row r="242" s="5" customFormat="1" ht="12.75" customHeight="1"/>
    <row r="243" s="5" customFormat="1" ht="12.75" customHeight="1"/>
    <row r="244" s="5" customFormat="1" ht="12.75" customHeight="1"/>
    <row r="245" s="5" customFormat="1" ht="12.75" customHeight="1"/>
    <row r="246" s="5" customFormat="1" ht="12.75" customHeight="1"/>
    <row r="247" s="5" customFormat="1" ht="12.75" customHeight="1"/>
    <row r="248" s="5" customFormat="1" ht="12.75" customHeight="1"/>
    <row r="249" s="5" customFormat="1" ht="12.75" customHeight="1"/>
    <row r="250" s="5" customFormat="1" ht="12.75" customHeight="1"/>
    <row r="251" s="5" customFormat="1" ht="12.75" customHeight="1"/>
    <row r="252" s="5" customFormat="1" ht="12.75" customHeight="1"/>
    <row r="253" s="5" customFormat="1" ht="12.75" customHeight="1"/>
    <row r="254" s="5" customFormat="1" ht="12.75" customHeight="1"/>
  </sheetData>
  <sheetProtection/>
  <mergeCells count="9">
    <mergeCell ref="A20:B20"/>
    <mergeCell ref="A21:B21"/>
    <mergeCell ref="A1:B2"/>
    <mergeCell ref="A3:G4"/>
    <mergeCell ref="A5:G5"/>
    <mergeCell ref="A9:B9"/>
    <mergeCell ref="A6:G6"/>
    <mergeCell ref="A18:G18"/>
    <mergeCell ref="A8:B8"/>
  </mergeCells>
  <printOptions horizontalCentered="1"/>
  <pageMargins left="0.1968503937007874" right="0.2362204724409449" top="0.5118110236220472" bottom="0.5118110236220472" header="0.5118110236220472" footer="0.31496062992125984"/>
  <pageSetup firstPageNumber="580" useFirstPageNumber="1" fitToHeight="0" horizontalDpi="600" verticalDpi="600" orientation="portrait" paperSize="9" scale="90" r:id="rId1"/>
  <headerFooter alignWithMargins="0">
    <oddFooter>&amp;C&amp;P</oddFooter>
  </headerFooter>
  <ignoredErrors>
    <ignoredError sqref="E13:E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4"/>
  <sheetViews>
    <sheetView workbookViewId="0" topLeftCell="A28">
      <selection activeCell="C62" sqref="C62"/>
    </sheetView>
  </sheetViews>
  <sheetFormatPr defaultColWidth="11.421875" defaultRowHeight="12.75"/>
  <cols>
    <col min="1" max="1" width="4.00390625" style="5" bestFit="1" customWidth="1"/>
    <col min="2" max="2" width="5.28125" style="28" customWidth="1"/>
    <col min="3" max="3" width="41.7109375" style="0" customWidth="1"/>
    <col min="4" max="4" width="11.7109375" style="0" customWidth="1"/>
    <col min="5" max="5" width="11.7109375" style="76" customWidth="1"/>
    <col min="6" max="6" width="12.28125" style="0" customWidth="1"/>
    <col min="7" max="8" width="8.00390625" style="0" customWidth="1"/>
  </cols>
  <sheetData>
    <row r="1" spans="1:8" s="5" customFormat="1" ht="29.25" customHeight="1">
      <c r="A1" s="224" t="s">
        <v>3</v>
      </c>
      <c r="B1" s="224"/>
      <c r="C1" s="224"/>
      <c r="D1" s="224"/>
      <c r="E1" s="224"/>
      <c r="F1" s="224"/>
      <c r="G1" s="224"/>
      <c r="H1" s="223"/>
    </row>
    <row r="2" spans="1:8" s="5" customFormat="1" ht="26.25" customHeight="1">
      <c r="A2" s="226" t="s">
        <v>76</v>
      </c>
      <c r="B2" s="226"/>
      <c r="C2" s="226"/>
      <c r="D2" s="226"/>
      <c r="E2" s="226"/>
      <c r="F2" s="227"/>
      <c r="G2" s="227"/>
      <c r="H2" s="227"/>
    </row>
    <row r="3" spans="1:8" s="5" customFormat="1" ht="27" customHeight="1">
      <c r="A3" s="216" t="s">
        <v>115</v>
      </c>
      <c r="B3" s="216"/>
      <c r="C3" s="216"/>
      <c r="D3" s="149" t="s">
        <v>130</v>
      </c>
      <c r="E3" s="149" t="s">
        <v>139</v>
      </c>
      <c r="F3" s="149" t="s">
        <v>140</v>
      </c>
      <c r="G3" s="153" t="s">
        <v>113</v>
      </c>
      <c r="H3" s="153" t="s">
        <v>113</v>
      </c>
    </row>
    <row r="4" spans="1:8" s="5" customFormat="1" ht="11.25" customHeight="1">
      <c r="A4" s="228">
        <v>1</v>
      </c>
      <c r="B4" s="228"/>
      <c r="C4" s="228"/>
      <c r="D4" s="191">
        <v>2</v>
      </c>
      <c r="E4" s="191">
        <v>3</v>
      </c>
      <c r="F4" s="191">
        <v>4</v>
      </c>
      <c r="G4" s="192" t="s">
        <v>116</v>
      </c>
      <c r="H4" s="192" t="s">
        <v>117</v>
      </c>
    </row>
    <row r="5" spans="1:6" s="5" customFormat="1" ht="21" customHeight="1">
      <c r="A5" s="62"/>
      <c r="B5" s="62"/>
      <c r="C5" s="40" t="s">
        <v>80</v>
      </c>
      <c r="D5" s="62"/>
      <c r="E5" s="6"/>
      <c r="F5" s="6"/>
    </row>
    <row r="6" spans="1:8" s="5" customFormat="1" ht="16.5" customHeight="1">
      <c r="A6" s="40">
        <v>6</v>
      </c>
      <c r="B6" s="90"/>
      <c r="C6" s="20" t="s">
        <v>69</v>
      </c>
      <c r="D6" s="31">
        <v>344378619</v>
      </c>
      <c r="E6" s="31">
        <v>470000000</v>
      </c>
      <c r="F6" s="31">
        <v>510399116.38</v>
      </c>
      <c r="G6" s="74">
        <f>IF(ISERROR(F6/D6*100),0,F6/D6*100)</f>
        <v>148.20871221973277</v>
      </c>
      <c r="H6" s="201">
        <f>IF(ISERROR(F6/E6*100),0,F6/E6*100)</f>
        <v>108.59555667659575</v>
      </c>
    </row>
    <row r="7" spans="1:8" s="5" customFormat="1" ht="13.5" customHeight="1">
      <c r="A7" s="57">
        <v>64</v>
      </c>
      <c r="B7" s="90"/>
      <c r="C7" s="40" t="s">
        <v>23</v>
      </c>
      <c r="D7" s="54">
        <v>296390870</v>
      </c>
      <c r="E7" s="54">
        <v>350000000</v>
      </c>
      <c r="F7" s="54">
        <v>295103132.78000003</v>
      </c>
      <c r="G7" s="74">
        <f aca="true" t="shared" si="0" ref="G7:G20">IF(ISERROR(F7/D7*100),0,F7/D7*100)</f>
        <v>99.5655273659408</v>
      </c>
      <c r="H7" s="201">
        <f aca="true" t="shared" si="1" ref="H7:H20">IF(ISERROR(F7/E7*100),0,F7/E7*100)</f>
        <v>84.31518079428572</v>
      </c>
    </row>
    <row r="8" spans="1:8" s="47" customFormat="1" ht="12.75" customHeight="1">
      <c r="A8" s="57">
        <v>641</v>
      </c>
      <c r="B8" s="57"/>
      <c r="C8" s="57" t="s">
        <v>24</v>
      </c>
      <c r="D8" s="77">
        <v>296390870</v>
      </c>
      <c r="E8" s="77">
        <v>350000000</v>
      </c>
      <c r="F8" s="77">
        <v>295087165.11</v>
      </c>
      <c r="G8" s="74">
        <f t="shared" si="0"/>
        <v>99.56013999688992</v>
      </c>
      <c r="H8" s="201">
        <f t="shared" si="1"/>
        <v>84.31061860285715</v>
      </c>
    </row>
    <row r="9" spans="1:8" s="53" customFormat="1" ht="12.75" customHeight="1">
      <c r="A9" s="41"/>
      <c r="B9" s="41">
        <v>6412</v>
      </c>
      <c r="C9" s="43" t="s">
        <v>26</v>
      </c>
      <c r="D9" s="126">
        <v>34158711</v>
      </c>
      <c r="E9" s="171">
        <v>70000000</v>
      </c>
      <c r="F9" s="69">
        <v>37581074.38</v>
      </c>
      <c r="G9" s="75">
        <f t="shared" si="0"/>
        <v>110.01900622069726</v>
      </c>
      <c r="H9" s="209">
        <f t="shared" si="1"/>
        <v>53.68724911428572</v>
      </c>
    </row>
    <row r="10" spans="1:8" s="53" customFormat="1" ht="12.75" customHeight="1">
      <c r="A10" s="41"/>
      <c r="B10" s="41">
        <v>6413</v>
      </c>
      <c r="C10" s="43" t="s">
        <v>25</v>
      </c>
      <c r="D10" s="126">
        <v>0</v>
      </c>
      <c r="E10" s="171">
        <v>0</v>
      </c>
      <c r="F10" s="69">
        <v>2921.08</v>
      </c>
      <c r="G10" s="75">
        <f t="shared" si="0"/>
        <v>0</v>
      </c>
      <c r="H10" s="209">
        <f t="shared" si="1"/>
        <v>0</v>
      </c>
    </row>
    <row r="11" spans="1:8" s="53" customFormat="1" ht="12" customHeight="1">
      <c r="A11" s="41"/>
      <c r="B11" s="41">
        <v>6415</v>
      </c>
      <c r="C11" s="43" t="s">
        <v>27</v>
      </c>
      <c r="D11" s="126">
        <v>0</v>
      </c>
      <c r="E11" s="171">
        <v>0</v>
      </c>
      <c r="F11" s="51">
        <v>545.69</v>
      </c>
      <c r="G11" s="75">
        <f t="shared" si="0"/>
        <v>0</v>
      </c>
      <c r="H11" s="209">
        <f t="shared" si="1"/>
        <v>0</v>
      </c>
    </row>
    <row r="12" spans="1:8" s="53" customFormat="1" ht="13.5" customHeight="1">
      <c r="A12" s="41"/>
      <c r="B12" s="41">
        <v>6416</v>
      </c>
      <c r="C12" s="43" t="s">
        <v>28</v>
      </c>
      <c r="D12" s="126">
        <v>0</v>
      </c>
      <c r="E12" s="171">
        <v>0</v>
      </c>
      <c r="F12" s="51">
        <v>264338.33</v>
      </c>
      <c r="G12" s="75">
        <f t="shared" si="0"/>
        <v>0</v>
      </c>
      <c r="H12" s="209">
        <f t="shared" si="1"/>
        <v>0</v>
      </c>
    </row>
    <row r="13" spans="1:8" s="53" customFormat="1" ht="24.75" customHeight="1">
      <c r="A13" s="41"/>
      <c r="B13" s="115">
        <v>6419</v>
      </c>
      <c r="C13" s="41" t="s">
        <v>62</v>
      </c>
      <c r="D13" s="134">
        <v>262232159</v>
      </c>
      <c r="E13" s="171">
        <v>280000000</v>
      </c>
      <c r="F13" s="51">
        <v>257238285.63</v>
      </c>
      <c r="G13" s="75">
        <f t="shared" si="0"/>
        <v>98.0956289308513</v>
      </c>
      <c r="H13" s="209">
        <f t="shared" si="1"/>
        <v>91.87081629642857</v>
      </c>
    </row>
    <row r="14" spans="1:8" s="47" customFormat="1" ht="15" customHeight="1">
      <c r="A14" s="57">
        <v>642</v>
      </c>
      <c r="B14" s="57"/>
      <c r="C14" s="57" t="s">
        <v>30</v>
      </c>
      <c r="D14" s="77">
        <v>0</v>
      </c>
      <c r="E14" s="77">
        <v>0</v>
      </c>
      <c r="F14" s="77">
        <v>15967.67</v>
      </c>
      <c r="G14" s="74">
        <f t="shared" si="0"/>
        <v>0</v>
      </c>
      <c r="H14" s="201">
        <f t="shared" si="1"/>
        <v>0</v>
      </c>
    </row>
    <row r="15" spans="1:8" s="5" customFormat="1" ht="12.75">
      <c r="A15" s="90"/>
      <c r="B15" s="90">
        <v>6429</v>
      </c>
      <c r="C15" s="41" t="s">
        <v>147</v>
      </c>
      <c r="D15" s="126">
        <v>0</v>
      </c>
      <c r="E15" s="171">
        <v>0</v>
      </c>
      <c r="F15" s="6">
        <v>15967.67</v>
      </c>
      <c r="G15" s="75">
        <f t="shared" si="0"/>
        <v>0</v>
      </c>
      <c r="H15" s="209">
        <f t="shared" si="1"/>
        <v>0</v>
      </c>
    </row>
    <row r="16" spans="1:8" s="5" customFormat="1" ht="24" customHeight="1">
      <c r="A16" s="114">
        <v>65</v>
      </c>
      <c r="B16" s="90"/>
      <c r="C16" s="40" t="s">
        <v>92</v>
      </c>
      <c r="D16" s="54">
        <v>47987749</v>
      </c>
      <c r="E16" s="54">
        <v>120000000</v>
      </c>
      <c r="F16" s="54">
        <v>215295983.6</v>
      </c>
      <c r="G16" s="74">
        <f t="shared" si="0"/>
        <v>448.6478071726181</v>
      </c>
      <c r="H16" s="201">
        <f t="shared" si="1"/>
        <v>179.41331966666667</v>
      </c>
    </row>
    <row r="17" spans="1:8" s="47" customFormat="1" ht="12" customHeight="1">
      <c r="A17" s="57">
        <v>652</v>
      </c>
      <c r="B17" s="57"/>
      <c r="C17" s="57" t="s">
        <v>32</v>
      </c>
      <c r="D17" s="77">
        <v>47987749</v>
      </c>
      <c r="E17" s="77">
        <v>120000000</v>
      </c>
      <c r="F17" s="77">
        <v>215295983.6</v>
      </c>
      <c r="G17" s="74">
        <f t="shared" si="0"/>
        <v>448.6478071726181</v>
      </c>
      <c r="H17" s="201">
        <f t="shared" si="1"/>
        <v>179.41331966666667</v>
      </c>
    </row>
    <row r="18" spans="1:8" s="5" customFormat="1" ht="12" customHeight="1">
      <c r="A18" s="90"/>
      <c r="B18" s="90">
        <v>6526</v>
      </c>
      <c r="C18" s="43" t="s">
        <v>33</v>
      </c>
      <c r="D18" s="32">
        <v>47987749</v>
      </c>
      <c r="E18" s="172">
        <v>120000000</v>
      </c>
      <c r="F18" s="32">
        <v>215295983.6</v>
      </c>
      <c r="G18" s="75">
        <f t="shared" si="0"/>
        <v>448.6478071726181</v>
      </c>
      <c r="H18" s="201">
        <f t="shared" si="1"/>
        <v>179.41331966666667</v>
      </c>
    </row>
    <row r="19" spans="1:8" s="5" customFormat="1" ht="24" customHeight="1">
      <c r="A19" s="90"/>
      <c r="B19" s="90"/>
      <c r="C19" s="43" t="s">
        <v>83</v>
      </c>
      <c r="D19" s="126">
        <v>47987649</v>
      </c>
      <c r="E19" s="173">
        <v>120000000</v>
      </c>
      <c r="F19" s="6">
        <v>215295983.6</v>
      </c>
      <c r="G19" s="75">
        <f t="shared" si="0"/>
        <v>448.6487420961173</v>
      </c>
      <c r="H19" s="202">
        <f t="shared" si="1"/>
        <v>179.41331966666667</v>
      </c>
    </row>
    <row r="20" spans="1:8" s="5" customFormat="1" ht="12.75">
      <c r="A20" s="90"/>
      <c r="B20" s="90"/>
      <c r="C20" s="43" t="s">
        <v>112</v>
      </c>
      <c r="D20" s="126">
        <v>100</v>
      </c>
      <c r="E20" s="173">
        <v>0</v>
      </c>
      <c r="F20" s="6">
        <v>0</v>
      </c>
      <c r="G20" s="75">
        <f t="shared" si="0"/>
        <v>0</v>
      </c>
      <c r="H20" s="202">
        <f t="shared" si="1"/>
        <v>0</v>
      </c>
    </row>
    <row r="21" spans="1:8" s="47" customFormat="1" ht="20.25" customHeight="1">
      <c r="A21" s="57"/>
      <c r="B21" s="57"/>
      <c r="C21" s="42" t="s">
        <v>109</v>
      </c>
      <c r="D21" s="127"/>
      <c r="E21" s="52"/>
      <c r="F21" s="52"/>
      <c r="G21" s="74"/>
      <c r="H21" s="202"/>
    </row>
    <row r="22" spans="1:8" s="5" customFormat="1" ht="16.5" customHeight="1">
      <c r="A22" s="40">
        <v>6</v>
      </c>
      <c r="B22" s="90"/>
      <c r="C22" s="20" t="s">
        <v>69</v>
      </c>
      <c r="D22" s="31">
        <v>176148071</v>
      </c>
      <c r="E22" s="31">
        <v>175000000</v>
      </c>
      <c r="F22" s="31">
        <v>181152575.73000002</v>
      </c>
      <c r="G22" s="205">
        <f aca="true" t="shared" si="2" ref="G22:G60">IF(ISERROR(F22/D22*100),0,F22/D22*100)</f>
        <v>102.84107836185161</v>
      </c>
      <c r="H22" s="201">
        <f aca="true" t="shared" si="3" ref="H22:H30">IF(ISERROR(F22/E22*100),0,F22/E22*100)</f>
        <v>103.51575756000003</v>
      </c>
    </row>
    <row r="23" spans="1:8" s="5" customFormat="1" ht="13.5" customHeight="1">
      <c r="A23" s="57">
        <v>64</v>
      </c>
      <c r="B23" s="90"/>
      <c r="C23" s="40" t="s">
        <v>23</v>
      </c>
      <c r="D23" s="54">
        <v>176148071</v>
      </c>
      <c r="E23" s="54">
        <v>175000000</v>
      </c>
      <c r="F23" s="54">
        <v>181152575.73000002</v>
      </c>
      <c r="G23" s="205">
        <f t="shared" si="2"/>
        <v>102.84107836185161</v>
      </c>
      <c r="H23" s="201">
        <f t="shared" si="3"/>
        <v>103.51575756000003</v>
      </c>
    </row>
    <row r="24" spans="1:8" s="47" customFormat="1" ht="12.75" customHeight="1">
      <c r="A24" s="57">
        <v>641</v>
      </c>
      <c r="B24" s="57"/>
      <c r="C24" s="57" t="s">
        <v>24</v>
      </c>
      <c r="D24" s="77">
        <v>176148071</v>
      </c>
      <c r="E24" s="77">
        <v>175000000</v>
      </c>
      <c r="F24" s="77">
        <v>181152172.82000002</v>
      </c>
      <c r="G24" s="205">
        <f t="shared" si="2"/>
        <v>102.84084962815176</v>
      </c>
      <c r="H24" s="201">
        <f t="shared" si="3"/>
        <v>103.5155273257143</v>
      </c>
    </row>
    <row r="25" spans="1:8" s="47" customFormat="1" ht="12.75" customHeight="1">
      <c r="A25" s="57"/>
      <c r="B25" s="115">
        <v>6413</v>
      </c>
      <c r="C25" s="41" t="s">
        <v>25</v>
      </c>
      <c r="D25" s="51">
        <v>0</v>
      </c>
      <c r="E25" s="171"/>
      <c r="F25" s="51">
        <v>2628.96</v>
      </c>
      <c r="G25" s="205">
        <f t="shared" si="2"/>
        <v>0</v>
      </c>
      <c r="H25" s="210">
        <f t="shared" si="3"/>
        <v>0</v>
      </c>
    </row>
    <row r="26" spans="1:8" s="47" customFormat="1" ht="12.75" customHeight="1">
      <c r="A26" s="57"/>
      <c r="B26" s="41">
        <v>6415</v>
      </c>
      <c r="C26" s="43" t="s">
        <v>27</v>
      </c>
      <c r="D26" s="51">
        <v>0</v>
      </c>
      <c r="E26" s="171"/>
      <c r="F26" s="51">
        <v>243.34</v>
      </c>
      <c r="G26" s="205">
        <f t="shared" si="2"/>
        <v>0</v>
      </c>
      <c r="H26" s="210">
        <f t="shared" si="3"/>
        <v>0</v>
      </c>
    </row>
    <row r="27" spans="1:9" s="53" customFormat="1" ht="24" customHeight="1">
      <c r="A27" s="41"/>
      <c r="B27" s="115">
        <v>6419</v>
      </c>
      <c r="C27" s="41" t="s">
        <v>110</v>
      </c>
      <c r="D27" s="134">
        <v>176148071</v>
      </c>
      <c r="E27" s="171">
        <v>175000000</v>
      </c>
      <c r="F27" s="51">
        <v>181149300.52</v>
      </c>
      <c r="G27" s="74">
        <f t="shared" si="2"/>
        <v>102.83921901137367</v>
      </c>
      <c r="H27" s="202">
        <f t="shared" si="3"/>
        <v>103.51388601142857</v>
      </c>
      <c r="I27" s="51"/>
    </row>
    <row r="28" spans="1:9" s="53" customFormat="1" ht="12.75">
      <c r="A28" s="57">
        <v>642</v>
      </c>
      <c r="B28" s="57"/>
      <c r="C28" s="57" t="s">
        <v>30</v>
      </c>
      <c r="D28" s="77">
        <v>0</v>
      </c>
      <c r="E28" s="77">
        <v>0</v>
      </c>
      <c r="F28" s="77">
        <v>402.91</v>
      </c>
      <c r="G28" s="74">
        <f t="shared" si="2"/>
        <v>0</v>
      </c>
      <c r="H28" s="209">
        <f t="shared" si="3"/>
        <v>0</v>
      </c>
      <c r="I28" s="51"/>
    </row>
    <row r="29" spans="1:9" s="53" customFormat="1" ht="12.75">
      <c r="A29" s="57"/>
      <c r="B29" s="90">
        <v>6422</v>
      </c>
      <c r="C29" s="41" t="s">
        <v>31</v>
      </c>
      <c r="D29" s="134">
        <v>0</v>
      </c>
      <c r="E29" s="171">
        <v>0</v>
      </c>
      <c r="F29" s="6">
        <v>0</v>
      </c>
      <c r="G29" s="74">
        <f t="shared" si="2"/>
        <v>0</v>
      </c>
      <c r="H29" s="202">
        <f t="shared" si="3"/>
        <v>0</v>
      </c>
      <c r="I29" s="51"/>
    </row>
    <row r="30" spans="1:9" s="53" customFormat="1" ht="12.75">
      <c r="A30" s="57"/>
      <c r="B30" s="90">
        <v>6429</v>
      </c>
      <c r="C30" s="41" t="s">
        <v>147</v>
      </c>
      <c r="D30" s="134">
        <v>0</v>
      </c>
      <c r="E30" s="171">
        <v>0</v>
      </c>
      <c r="F30" s="6">
        <v>402.91</v>
      </c>
      <c r="G30" s="74">
        <f t="shared" si="2"/>
        <v>0</v>
      </c>
      <c r="H30" s="202">
        <f t="shared" si="3"/>
        <v>0</v>
      </c>
      <c r="I30" s="51"/>
    </row>
    <row r="31" spans="1:9" s="53" customFormat="1" ht="12.75">
      <c r="A31" s="57"/>
      <c r="B31" s="90"/>
      <c r="C31" s="41"/>
      <c r="D31" s="134"/>
      <c r="E31" s="171"/>
      <c r="F31" s="6"/>
      <c r="G31" s="74"/>
      <c r="H31" s="202"/>
      <c r="I31" s="51"/>
    </row>
    <row r="32" spans="1:8" s="5" customFormat="1" ht="33" customHeight="1">
      <c r="A32" s="62"/>
      <c r="B32" s="91"/>
      <c r="C32" s="169" t="s">
        <v>103</v>
      </c>
      <c r="D32" s="128"/>
      <c r="E32" s="6"/>
      <c r="F32" s="6"/>
      <c r="G32" s="74"/>
      <c r="H32" s="202"/>
    </row>
    <row r="33" spans="1:8" s="5" customFormat="1" ht="14.25" customHeight="1">
      <c r="A33" s="40">
        <v>6</v>
      </c>
      <c r="B33" s="90"/>
      <c r="C33" s="40" t="s">
        <v>22</v>
      </c>
      <c r="D33" s="31">
        <v>27013360</v>
      </c>
      <c r="E33" s="31">
        <v>9372000</v>
      </c>
      <c r="F33" s="31">
        <v>59264206.38</v>
      </c>
      <c r="G33" s="74">
        <f t="shared" si="2"/>
        <v>219.388503984695</v>
      </c>
      <c r="H33" s="201">
        <f aca="true" t="shared" si="4" ref="H33:H48">IF(ISERROR(F33/E33*100),0,F33/E33*100)</f>
        <v>632.3538879641486</v>
      </c>
    </row>
    <row r="34" spans="1:8" s="5" customFormat="1" ht="13.5" customHeight="1">
      <c r="A34" s="57">
        <v>64</v>
      </c>
      <c r="B34" s="90"/>
      <c r="C34" s="40" t="s">
        <v>23</v>
      </c>
      <c r="D34" s="54">
        <v>2875972</v>
      </c>
      <c r="E34" s="54">
        <v>6072000</v>
      </c>
      <c r="F34" s="54">
        <v>4999682.17</v>
      </c>
      <c r="G34" s="74">
        <f t="shared" si="2"/>
        <v>173.8432143984712</v>
      </c>
      <c r="H34" s="201">
        <f t="shared" si="4"/>
        <v>82.33995668642952</v>
      </c>
    </row>
    <row r="35" spans="1:8" s="47" customFormat="1" ht="13.5" customHeight="1">
      <c r="A35" s="57">
        <v>641</v>
      </c>
      <c r="B35" s="57"/>
      <c r="C35" s="57" t="s">
        <v>24</v>
      </c>
      <c r="D35" s="77">
        <v>2872453</v>
      </c>
      <c r="E35" s="77">
        <v>6065000</v>
      </c>
      <c r="F35" s="77">
        <v>4935323.93</v>
      </c>
      <c r="G35" s="74">
        <f t="shared" si="2"/>
        <v>171.8156547731155</v>
      </c>
      <c r="H35" s="201">
        <f t="shared" si="4"/>
        <v>81.37384880461664</v>
      </c>
    </row>
    <row r="36" spans="1:8" s="53" customFormat="1" ht="12.75" customHeight="1">
      <c r="A36" s="41"/>
      <c r="B36" s="41">
        <v>6413</v>
      </c>
      <c r="C36" s="43" t="s">
        <v>25</v>
      </c>
      <c r="D36" s="126">
        <v>36257</v>
      </c>
      <c r="E36" s="171">
        <v>65000</v>
      </c>
      <c r="F36" s="51">
        <v>0</v>
      </c>
      <c r="G36" s="75">
        <f t="shared" si="2"/>
        <v>0</v>
      </c>
      <c r="H36" s="202">
        <f t="shared" si="4"/>
        <v>0</v>
      </c>
    </row>
    <row r="37" spans="1:8" s="53" customFormat="1" ht="12.75" customHeight="1">
      <c r="A37" s="41"/>
      <c r="B37" s="41">
        <v>6414</v>
      </c>
      <c r="C37" s="43" t="s">
        <v>82</v>
      </c>
      <c r="D37" s="126">
        <v>0</v>
      </c>
      <c r="E37" s="171">
        <v>0</v>
      </c>
      <c r="F37" s="51">
        <v>0</v>
      </c>
      <c r="G37" s="75">
        <f t="shared" si="2"/>
        <v>0</v>
      </c>
      <c r="H37" s="202">
        <f t="shared" si="4"/>
        <v>0</v>
      </c>
    </row>
    <row r="38" spans="1:8" s="53" customFormat="1" ht="12.75" customHeight="1">
      <c r="A38" s="41"/>
      <c r="B38" s="41">
        <v>6415</v>
      </c>
      <c r="C38" s="43" t="s">
        <v>27</v>
      </c>
      <c r="D38" s="126">
        <v>0</v>
      </c>
      <c r="E38" s="171">
        <v>0</v>
      </c>
      <c r="F38" s="51">
        <v>545.92</v>
      </c>
      <c r="G38" s="205">
        <f t="shared" si="2"/>
        <v>0</v>
      </c>
      <c r="H38" s="202">
        <f t="shared" si="4"/>
        <v>0</v>
      </c>
    </row>
    <row r="39" spans="1:8" s="53" customFormat="1" ht="12.75" customHeight="1">
      <c r="A39" s="41"/>
      <c r="B39" s="41">
        <v>6416</v>
      </c>
      <c r="C39" s="43" t="s">
        <v>28</v>
      </c>
      <c r="D39" s="126">
        <v>2836196</v>
      </c>
      <c r="E39" s="171">
        <v>6000000</v>
      </c>
      <c r="F39" s="51">
        <v>50533.35</v>
      </c>
      <c r="G39" s="75">
        <f t="shared" si="2"/>
        <v>1.7817298240319075</v>
      </c>
      <c r="H39" s="202">
        <f t="shared" si="4"/>
        <v>0.8422225</v>
      </c>
    </row>
    <row r="40" spans="1:8" s="53" customFormat="1" ht="25.5">
      <c r="A40" s="41"/>
      <c r="B40" s="200">
        <v>6419</v>
      </c>
      <c r="C40" s="43" t="s">
        <v>86</v>
      </c>
      <c r="D40" s="126"/>
      <c r="E40" s="51">
        <v>0</v>
      </c>
      <c r="F40" s="51">
        <v>4884244.66</v>
      </c>
      <c r="G40" s="74">
        <f t="shared" si="2"/>
        <v>0</v>
      </c>
      <c r="H40" s="202">
        <f t="shared" si="4"/>
        <v>0</v>
      </c>
    </row>
    <row r="41" spans="1:8" s="47" customFormat="1" ht="12.75" customHeight="1">
      <c r="A41" s="57">
        <v>642</v>
      </c>
      <c r="B41" s="57"/>
      <c r="C41" s="57" t="s">
        <v>30</v>
      </c>
      <c r="D41" s="77">
        <v>3519</v>
      </c>
      <c r="E41" s="77">
        <v>7000</v>
      </c>
      <c r="F41" s="77">
        <v>64358.24</v>
      </c>
      <c r="G41" s="74">
        <f t="shared" si="2"/>
        <v>1828.8786587098607</v>
      </c>
      <c r="H41" s="201">
        <f t="shared" si="4"/>
        <v>919.4034285714287</v>
      </c>
    </row>
    <row r="42" spans="1:8" s="5" customFormat="1" ht="12.75" customHeight="1">
      <c r="A42" s="90"/>
      <c r="B42" s="90">
        <v>6422</v>
      </c>
      <c r="C42" s="43" t="s">
        <v>31</v>
      </c>
      <c r="D42" s="126">
        <v>3519</v>
      </c>
      <c r="E42" s="173">
        <v>7000</v>
      </c>
      <c r="F42" s="6">
        <v>3519</v>
      </c>
      <c r="G42" s="75">
        <f t="shared" si="2"/>
        <v>100</v>
      </c>
      <c r="H42" s="202">
        <f t="shared" si="4"/>
        <v>50.271428571428565</v>
      </c>
    </row>
    <row r="43" spans="1:8" s="5" customFormat="1" ht="12.75" customHeight="1">
      <c r="A43" s="90"/>
      <c r="B43" s="90">
        <v>6429</v>
      </c>
      <c r="C43" s="41" t="s">
        <v>147</v>
      </c>
      <c r="D43" s="126">
        <v>0</v>
      </c>
      <c r="E43" s="173">
        <v>0</v>
      </c>
      <c r="F43" s="6">
        <v>60839.24</v>
      </c>
      <c r="G43" s="75">
        <f t="shared" si="2"/>
        <v>0</v>
      </c>
      <c r="H43" s="202">
        <f t="shared" si="4"/>
        <v>0</v>
      </c>
    </row>
    <row r="44" spans="1:9" s="5" customFormat="1" ht="24" customHeight="1">
      <c r="A44" s="114">
        <v>65</v>
      </c>
      <c r="B44" s="90"/>
      <c r="C44" s="40" t="s">
        <v>92</v>
      </c>
      <c r="D44" s="54">
        <v>24137388</v>
      </c>
      <c r="E44" s="54">
        <v>3300000</v>
      </c>
      <c r="F44" s="52">
        <v>54264524.21</v>
      </c>
      <c r="G44" s="74">
        <f t="shared" si="2"/>
        <v>224.81522942747577</v>
      </c>
      <c r="H44" s="201">
        <f t="shared" si="4"/>
        <v>1644.3795215151515</v>
      </c>
      <c r="I44" s="6"/>
    </row>
    <row r="45" spans="1:8" s="47" customFormat="1" ht="12" customHeight="1">
      <c r="A45" s="57">
        <v>652</v>
      </c>
      <c r="B45" s="57"/>
      <c r="C45" s="42" t="s">
        <v>32</v>
      </c>
      <c r="D45" s="77">
        <v>24137388</v>
      </c>
      <c r="E45" s="77">
        <v>3300000</v>
      </c>
      <c r="F45" s="77">
        <v>54264524.21</v>
      </c>
      <c r="G45" s="74">
        <f t="shared" si="2"/>
        <v>224.81522942747577</v>
      </c>
      <c r="H45" s="201">
        <f t="shared" si="4"/>
        <v>1644.3795215151515</v>
      </c>
    </row>
    <row r="46" spans="1:8" s="5" customFormat="1" ht="15" customHeight="1">
      <c r="A46" s="90"/>
      <c r="B46" s="90">
        <v>6526</v>
      </c>
      <c r="C46" s="43" t="s">
        <v>33</v>
      </c>
      <c r="D46" s="6">
        <v>24137388</v>
      </c>
      <c r="E46" s="173">
        <v>3300000</v>
      </c>
      <c r="F46" s="6">
        <v>54264524.21</v>
      </c>
      <c r="G46" s="75">
        <f t="shared" si="2"/>
        <v>224.81522942747577</v>
      </c>
      <c r="H46" s="202">
        <f t="shared" si="4"/>
        <v>1644.3795215151515</v>
      </c>
    </row>
    <row r="47" spans="1:8" s="5" customFormat="1" ht="25.5" customHeight="1">
      <c r="A47" s="90"/>
      <c r="B47" s="90"/>
      <c r="C47" s="43" t="s">
        <v>79</v>
      </c>
      <c r="D47" s="126">
        <v>24108112</v>
      </c>
      <c r="E47" s="173">
        <v>3300000</v>
      </c>
      <c r="F47" s="6">
        <v>54264524.21</v>
      </c>
      <c r="G47" s="75">
        <f t="shared" si="2"/>
        <v>225.0882367312712</v>
      </c>
      <c r="H47" s="202">
        <f t="shared" si="4"/>
        <v>1644.3795215151515</v>
      </c>
    </row>
    <row r="48" spans="1:8" s="5" customFormat="1" ht="15" customHeight="1">
      <c r="A48" s="90"/>
      <c r="B48" s="90"/>
      <c r="C48" s="43" t="s">
        <v>112</v>
      </c>
      <c r="D48" s="126">
        <v>29276</v>
      </c>
      <c r="E48" s="6"/>
      <c r="F48" s="6">
        <v>0</v>
      </c>
      <c r="G48" s="75">
        <f t="shared" si="2"/>
        <v>0</v>
      </c>
      <c r="H48" s="202">
        <f t="shared" si="4"/>
        <v>0</v>
      </c>
    </row>
    <row r="49" spans="1:8" s="5" customFormat="1" ht="18" customHeight="1">
      <c r="A49" s="92"/>
      <c r="B49" s="93"/>
      <c r="C49" s="45"/>
      <c r="D49" s="129"/>
      <c r="E49" s="6"/>
      <c r="G49" s="74"/>
      <c r="H49" s="202"/>
    </row>
    <row r="50" spans="1:8" s="65" customFormat="1" ht="21" customHeight="1">
      <c r="A50" s="94"/>
      <c r="B50" s="95"/>
      <c r="C50" s="47" t="s">
        <v>98</v>
      </c>
      <c r="D50" s="86"/>
      <c r="E50" s="86"/>
      <c r="G50" s="74"/>
      <c r="H50" s="202"/>
    </row>
    <row r="51" spans="1:8" s="47" customFormat="1" ht="14.25" customHeight="1">
      <c r="A51" s="58">
        <v>6</v>
      </c>
      <c r="B51" s="96"/>
      <c r="C51" s="40" t="s">
        <v>22</v>
      </c>
      <c r="D51" s="52">
        <v>312701</v>
      </c>
      <c r="E51" s="52">
        <v>628000</v>
      </c>
      <c r="F51" s="52">
        <v>304768.08</v>
      </c>
      <c r="G51" s="74">
        <f t="shared" si="2"/>
        <v>97.46309733579362</v>
      </c>
      <c r="H51" s="201">
        <f aca="true" t="shared" si="5" ref="H51:H60">IF(ISERROR(F51/E51*100),0,F51/E51*100)</f>
        <v>48.52994904458599</v>
      </c>
    </row>
    <row r="52" spans="1:8" s="47" customFormat="1" ht="14.25" customHeight="1">
      <c r="A52" s="58">
        <v>64</v>
      </c>
      <c r="B52" s="96"/>
      <c r="C52" s="40" t="s">
        <v>23</v>
      </c>
      <c r="D52" s="54">
        <v>0</v>
      </c>
      <c r="E52" s="54">
        <v>0</v>
      </c>
      <c r="F52" s="54">
        <v>338.08</v>
      </c>
      <c r="G52" s="74">
        <f t="shared" si="2"/>
        <v>0</v>
      </c>
      <c r="H52" s="201">
        <f t="shared" si="5"/>
        <v>0</v>
      </c>
    </row>
    <row r="53" spans="1:8" s="47" customFormat="1" ht="14.25" customHeight="1">
      <c r="A53" s="57">
        <v>641</v>
      </c>
      <c r="B53" s="57"/>
      <c r="C53" s="57" t="s">
        <v>24</v>
      </c>
      <c r="D53" s="77">
        <v>0</v>
      </c>
      <c r="E53" s="77">
        <v>0</v>
      </c>
      <c r="F53" s="77">
        <v>293.32</v>
      </c>
      <c r="G53" s="74">
        <f t="shared" si="2"/>
        <v>0</v>
      </c>
      <c r="H53" s="201">
        <f t="shared" si="5"/>
        <v>0</v>
      </c>
    </row>
    <row r="54" spans="1:8" s="47" customFormat="1" ht="14.25" customHeight="1">
      <c r="A54" s="41"/>
      <c r="B54" s="41">
        <v>6413</v>
      </c>
      <c r="C54" s="43" t="s">
        <v>25</v>
      </c>
      <c r="D54" s="52"/>
      <c r="E54" s="173">
        <v>0</v>
      </c>
      <c r="F54" s="51">
        <v>292.08</v>
      </c>
      <c r="G54" s="74">
        <f t="shared" si="2"/>
        <v>0</v>
      </c>
      <c r="H54" s="201">
        <f t="shared" si="5"/>
        <v>0</v>
      </c>
    </row>
    <row r="55" spans="1:8" s="47" customFormat="1" ht="14.25" customHeight="1">
      <c r="A55" s="41"/>
      <c r="B55" s="41">
        <v>6415</v>
      </c>
      <c r="C55" s="43" t="s">
        <v>27</v>
      </c>
      <c r="D55" s="52"/>
      <c r="E55" s="173">
        <v>0</v>
      </c>
      <c r="F55" s="51">
        <v>1.24</v>
      </c>
      <c r="G55" s="74">
        <f t="shared" si="2"/>
        <v>0</v>
      </c>
      <c r="H55" s="201">
        <f t="shared" si="5"/>
        <v>0</v>
      </c>
    </row>
    <row r="56" spans="1:8" s="47" customFormat="1" ht="14.25" customHeight="1">
      <c r="A56" s="57">
        <v>642</v>
      </c>
      <c r="B56" s="57"/>
      <c r="C56" s="57" t="s">
        <v>30</v>
      </c>
      <c r="D56" s="77">
        <v>0</v>
      </c>
      <c r="E56" s="77">
        <v>0</v>
      </c>
      <c r="F56" s="77">
        <v>44.76</v>
      </c>
      <c r="G56" s="74">
        <f t="shared" si="2"/>
        <v>0</v>
      </c>
      <c r="H56" s="201">
        <f t="shared" si="5"/>
        <v>0</v>
      </c>
    </row>
    <row r="57" spans="1:8" s="47" customFormat="1" ht="14.25" customHeight="1">
      <c r="A57" s="41"/>
      <c r="B57" s="90">
        <v>6429</v>
      </c>
      <c r="C57" s="41" t="s">
        <v>147</v>
      </c>
      <c r="D57" s="52"/>
      <c r="E57" s="173">
        <v>0</v>
      </c>
      <c r="F57" s="6">
        <v>44.76</v>
      </c>
      <c r="G57" s="74">
        <f t="shared" si="2"/>
        <v>0</v>
      </c>
      <c r="H57" s="201">
        <f t="shared" si="5"/>
        <v>0</v>
      </c>
    </row>
    <row r="58" spans="1:8" s="47" customFormat="1" ht="26.25" customHeight="1">
      <c r="A58" s="114">
        <v>66</v>
      </c>
      <c r="B58" s="57"/>
      <c r="C58" s="84" t="s">
        <v>94</v>
      </c>
      <c r="D58" s="52">
        <v>312701</v>
      </c>
      <c r="E58" s="52">
        <v>628000</v>
      </c>
      <c r="F58" s="52">
        <v>304430</v>
      </c>
      <c r="G58" s="74">
        <f t="shared" si="2"/>
        <v>97.35498127604325</v>
      </c>
      <c r="H58" s="201">
        <f t="shared" si="5"/>
        <v>48.47611464968153</v>
      </c>
    </row>
    <row r="59" spans="1:8" s="47" customFormat="1" ht="13.5" customHeight="1">
      <c r="A59" s="57">
        <v>661</v>
      </c>
      <c r="B59" s="57"/>
      <c r="C59" s="84" t="s">
        <v>95</v>
      </c>
      <c r="D59" s="52">
        <v>312701</v>
      </c>
      <c r="E59" s="52">
        <v>628000</v>
      </c>
      <c r="F59" s="52">
        <v>304430</v>
      </c>
      <c r="G59" s="74">
        <f t="shared" si="2"/>
        <v>97.35498127604325</v>
      </c>
      <c r="H59" s="201">
        <f t="shared" si="5"/>
        <v>48.47611464968153</v>
      </c>
    </row>
    <row r="60" spans="1:8" s="53" customFormat="1" ht="13.5" customHeight="1">
      <c r="A60" s="41"/>
      <c r="B60" s="41">
        <v>6615</v>
      </c>
      <c r="C60" s="85" t="s">
        <v>96</v>
      </c>
      <c r="D60" s="135">
        <v>312701</v>
      </c>
      <c r="E60" s="171">
        <v>628000</v>
      </c>
      <c r="F60" s="51">
        <v>304430</v>
      </c>
      <c r="G60" s="75">
        <f t="shared" si="2"/>
        <v>97.35498127604325</v>
      </c>
      <c r="H60" s="202">
        <f t="shared" si="5"/>
        <v>48.47611464968153</v>
      </c>
    </row>
    <row r="61" spans="2:8" s="5" customFormat="1" ht="12.75">
      <c r="B61" s="26"/>
      <c r="C61" s="13"/>
      <c r="D61" s="13"/>
      <c r="E61" s="6"/>
      <c r="H61" s="203"/>
    </row>
    <row r="62" spans="2:8" s="5" customFormat="1" ht="12.75">
      <c r="B62" s="24"/>
      <c r="C62" s="19"/>
      <c r="D62" s="130"/>
      <c r="E62" s="6"/>
      <c r="H62" s="203"/>
    </row>
    <row r="63" spans="2:8" s="5" customFormat="1" ht="12.75">
      <c r="B63" s="24"/>
      <c r="C63" s="19"/>
      <c r="D63" s="130"/>
      <c r="E63" s="6"/>
      <c r="H63" s="203"/>
    </row>
    <row r="64" spans="2:8" s="5" customFormat="1" ht="12.75">
      <c r="B64" s="24"/>
      <c r="C64" s="19"/>
      <c r="D64" s="130"/>
      <c r="E64" s="6"/>
      <c r="H64" s="203"/>
    </row>
    <row r="65" spans="2:8" s="5" customFormat="1" ht="12.75">
      <c r="B65" s="23"/>
      <c r="C65" s="22"/>
      <c r="D65" s="131"/>
      <c r="E65" s="6"/>
      <c r="H65" s="203"/>
    </row>
    <row r="66" spans="2:8" s="5" customFormat="1" ht="12.75">
      <c r="B66" s="24"/>
      <c r="C66" s="19"/>
      <c r="D66" s="130"/>
      <c r="E66" s="6"/>
      <c r="H66" s="203"/>
    </row>
    <row r="67" spans="2:8" s="5" customFormat="1" ht="12.75">
      <c r="B67" s="23"/>
      <c r="C67" s="22"/>
      <c r="D67" s="131"/>
      <c r="E67" s="6"/>
      <c r="H67" s="203"/>
    </row>
    <row r="68" spans="2:8" s="5" customFormat="1" ht="12.75">
      <c r="B68" s="24"/>
      <c r="C68" s="19"/>
      <c r="D68" s="130"/>
      <c r="E68" s="6"/>
      <c r="H68" s="203"/>
    </row>
    <row r="69" spans="2:8" s="5" customFormat="1" ht="12.75">
      <c r="B69" s="24"/>
      <c r="C69" s="19"/>
      <c r="D69" s="130"/>
      <c r="E69" s="6"/>
      <c r="H69" s="203"/>
    </row>
    <row r="70" spans="2:8" s="5" customFormat="1" ht="12.75">
      <c r="B70" s="24"/>
      <c r="C70" s="19"/>
      <c r="D70" s="130"/>
      <c r="E70" s="6"/>
      <c r="H70" s="203"/>
    </row>
    <row r="71" spans="2:8" s="5" customFormat="1" ht="13.5" customHeight="1">
      <c r="B71" s="24"/>
      <c r="C71" s="19"/>
      <c r="D71" s="130"/>
      <c r="E71" s="6"/>
      <c r="H71" s="203"/>
    </row>
    <row r="72" spans="2:8" s="5" customFormat="1" ht="12.75">
      <c r="B72" s="24"/>
      <c r="C72" s="18"/>
      <c r="D72" s="132"/>
      <c r="E72" s="6"/>
      <c r="H72" s="203"/>
    </row>
    <row r="73" spans="2:8" s="5" customFormat="1" ht="12.75">
      <c r="B73" s="29"/>
      <c r="C73" s="15"/>
      <c r="D73" s="15"/>
      <c r="E73" s="6"/>
      <c r="H73" s="203"/>
    </row>
    <row r="74" spans="2:8" s="5" customFormat="1" ht="12.75">
      <c r="B74" s="24"/>
      <c r="C74" s="19"/>
      <c r="D74" s="130"/>
      <c r="E74" s="6"/>
      <c r="H74" s="203"/>
    </row>
    <row r="75" spans="2:8" s="5" customFormat="1" ht="12.75">
      <c r="B75" s="26"/>
      <c r="C75" s="13"/>
      <c r="D75" s="13"/>
      <c r="E75" s="6"/>
      <c r="H75" s="203"/>
    </row>
    <row r="76" spans="2:8" s="5" customFormat="1" ht="12.75">
      <c r="B76" s="26"/>
      <c r="C76" s="13"/>
      <c r="D76" s="13"/>
      <c r="E76" s="6"/>
      <c r="H76" s="203"/>
    </row>
    <row r="77" spans="2:8" s="5" customFormat="1" ht="12.75">
      <c r="B77" s="24"/>
      <c r="C77" s="19"/>
      <c r="D77" s="130"/>
      <c r="E77" s="6"/>
      <c r="H77" s="203"/>
    </row>
    <row r="78" spans="2:8" s="5" customFormat="1" ht="12.75">
      <c r="B78" s="23"/>
      <c r="C78" s="22"/>
      <c r="D78" s="131"/>
      <c r="E78" s="6"/>
      <c r="H78" s="203"/>
    </row>
    <row r="79" spans="2:8" s="5" customFormat="1" ht="12.75">
      <c r="B79" s="24"/>
      <c r="C79" s="19"/>
      <c r="D79" s="130"/>
      <c r="E79" s="6"/>
      <c r="H79" s="203"/>
    </row>
    <row r="80" spans="2:8" s="5" customFormat="1" ht="12.75">
      <c r="B80" s="24"/>
      <c r="C80" s="19"/>
      <c r="D80" s="130"/>
      <c r="E80" s="6"/>
      <c r="H80" s="203"/>
    </row>
    <row r="81" spans="2:8" s="5" customFormat="1" ht="12.75">
      <c r="B81" s="23"/>
      <c r="C81" s="22"/>
      <c r="D81" s="131"/>
      <c r="E81" s="6"/>
      <c r="H81" s="203"/>
    </row>
    <row r="82" spans="2:8" s="5" customFormat="1" ht="12.75">
      <c r="B82" s="24"/>
      <c r="C82" s="19"/>
      <c r="D82" s="130"/>
      <c r="E82" s="6"/>
      <c r="H82" s="203"/>
    </row>
    <row r="83" spans="2:8" s="5" customFormat="1" ht="12.75">
      <c r="B83" s="26"/>
      <c r="C83" s="13"/>
      <c r="D83" s="13"/>
      <c r="E83" s="6"/>
      <c r="H83" s="203"/>
    </row>
    <row r="84" spans="2:8" s="5" customFormat="1" ht="12.75">
      <c r="B84" s="23"/>
      <c r="C84" s="15"/>
      <c r="D84" s="15"/>
      <c r="E84" s="6"/>
      <c r="H84" s="203"/>
    </row>
    <row r="85" spans="2:8" s="5" customFormat="1" ht="12.75">
      <c r="B85" s="25"/>
      <c r="C85" s="13"/>
      <c r="D85" s="13"/>
      <c r="E85" s="6"/>
      <c r="H85" s="203"/>
    </row>
    <row r="86" spans="2:8" s="5" customFormat="1" ht="12.75">
      <c r="B86" s="23"/>
      <c r="C86" s="22"/>
      <c r="D86" s="131"/>
      <c r="E86" s="6"/>
      <c r="H86" s="203"/>
    </row>
    <row r="87" spans="2:8" s="5" customFormat="1" ht="12.75">
      <c r="B87" s="24"/>
      <c r="C87" s="19"/>
      <c r="D87" s="130"/>
      <c r="E87" s="6"/>
      <c r="H87" s="203"/>
    </row>
    <row r="88" spans="2:8" s="5" customFormat="1" ht="12.75">
      <c r="B88" s="24"/>
      <c r="C88" s="18"/>
      <c r="D88" s="132"/>
      <c r="E88" s="6"/>
      <c r="H88" s="203"/>
    </row>
    <row r="89" spans="2:8" s="5" customFormat="1" ht="12.75">
      <c r="B89" s="25"/>
      <c r="C89" s="22"/>
      <c r="D89" s="131"/>
      <c r="E89" s="6"/>
      <c r="H89" s="203"/>
    </row>
    <row r="90" spans="2:8" s="5" customFormat="1" ht="12.75">
      <c r="B90" s="25"/>
      <c r="C90" s="13"/>
      <c r="D90" s="13"/>
      <c r="E90" s="6"/>
      <c r="H90" s="203"/>
    </row>
    <row r="91" spans="2:8" s="5" customFormat="1" ht="12.75">
      <c r="B91" s="25"/>
      <c r="C91" s="30"/>
      <c r="D91" s="30"/>
      <c r="E91" s="6"/>
      <c r="H91" s="203"/>
    </row>
    <row r="92" spans="2:8" s="5" customFormat="1" ht="12.75">
      <c r="B92" s="23"/>
      <c r="C92" s="21"/>
      <c r="D92" s="133"/>
      <c r="E92" s="6"/>
      <c r="H92" s="203"/>
    </row>
    <row r="93" spans="2:8" s="5" customFormat="1" ht="12.75">
      <c r="B93" s="24"/>
      <c r="C93" s="19"/>
      <c r="D93" s="130"/>
      <c r="E93" s="6"/>
      <c r="H93" s="203"/>
    </row>
    <row r="94" spans="2:8" s="5" customFormat="1" ht="12.75">
      <c r="B94" s="29"/>
      <c r="C94" s="6"/>
      <c r="D94" s="6"/>
      <c r="E94" s="6"/>
      <c r="H94" s="203"/>
    </row>
    <row r="95" spans="2:8" s="5" customFormat="1" ht="11.25" customHeight="1">
      <c r="B95" s="26"/>
      <c r="C95" s="13"/>
      <c r="D95" s="13"/>
      <c r="E95" s="6"/>
      <c r="H95" s="203"/>
    </row>
    <row r="96" spans="2:8" s="5" customFormat="1" ht="24" customHeight="1">
      <c r="B96" s="26"/>
      <c r="C96" s="73"/>
      <c r="D96" s="73"/>
      <c r="E96" s="6"/>
      <c r="H96" s="203"/>
    </row>
    <row r="97" spans="2:8" s="5" customFormat="1" ht="15" customHeight="1">
      <c r="B97" s="26"/>
      <c r="C97" s="73"/>
      <c r="D97" s="73"/>
      <c r="E97" s="6"/>
      <c r="H97" s="203"/>
    </row>
    <row r="98" spans="2:8" s="5" customFormat="1" ht="11.25" customHeight="1">
      <c r="B98" s="29"/>
      <c r="C98" s="15"/>
      <c r="D98" s="15"/>
      <c r="E98" s="6"/>
      <c r="H98" s="203"/>
    </row>
    <row r="99" spans="2:8" s="5" customFormat="1" ht="12.75">
      <c r="B99" s="26"/>
      <c r="C99" s="13"/>
      <c r="D99" s="13"/>
      <c r="E99" s="6"/>
      <c r="H99" s="203"/>
    </row>
    <row r="100" spans="2:8" s="5" customFormat="1" ht="13.5" customHeight="1">
      <c r="B100" s="26"/>
      <c r="C100" s="3"/>
      <c r="D100" s="3"/>
      <c r="E100" s="6"/>
      <c r="H100" s="203"/>
    </row>
    <row r="101" spans="2:8" s="5" customFormat="1" ht="12.75" customHeight="1">
      <c r="B101" s="26"/>
      <c r="C101" s="18"/>
      <c r="D101" s="132"/>
      <c r="E101" s="6"/>
      <c r="H101" s="203"/>
    </row>
    <row r="102" spans="2:8" s="5" customFormat="1" ht="12.75" customHeight="1">
      <c r="B102" s="23"/>
      <c r="C102" s="21"/>
      <c r="D102" s="133"/>
      <c r="E102" s="6"/>
      <c r="H102" s="203"/>
    </row>
    <row r="103" spans="2:8" s="5" customFormat="1" ht="12.75">
      <c r="B103" s="24"/>
      <c r="C103" s="19"/>
      <c r="D103" s="130"/>
      <c r="E103" s="6"/>
      <c r="H103" s="203"/>
    </row>
    <row r="104" spans="4:8" s="5" customFormat="1" ht="12.75">
      <c r="D104" s="6"/>
      <c r="E104" s="6"/>
      <c r="H104" s="203"/>
    </row>
    <row r="105" spans="4:8" s="5" customFormat="1" ht="12.75">
      <c r="D105" s="6"/>
      <c r="E105" s="6"/>
      <c r="H105" s="203"/>
    </row>
    <row r="106" spans="4:8" s="5" customFormat="1" ht="12.75">
      <c r="D106" s="6"/>
      <c r="E106" s="6"/>
      <c r="H106" s="203"/>
    </row>
    <row r="107" spans="4:8" s="5" customFormat="1" ht="12.75">
      <c r="D107" s="6"/>
      <c r="E107" s="6"/>
      <c r="H107" s="203"/>
    </row>
    <row r="108" spans="4:8" s="5" customFormat="1" ht="19.5" customHeight="1">
      <c r="D108" s="6"/>
      <c r="E108" s="6"/>
      <c r="H108" s="203"/>
    </row>
    <row r="109" spans="4:8" s="5" customFormat="1" ht="15" customHeight="1">
      <c r="D109" s="6"/>
      <c r="E109" s="6"/>
      <c r="H109" s="203"/>
    </row>
    <row r="110" spans="4:8" s="5" customFormat="1" ht="12.75">
      <c r="D110" s="6"/>
      <c r="E110" s="6"/>
      <c r="H110" s="203"/>
    </row>
    <row r="111" spans="4:8" s="5" customFormat="1" ht="12.75">
      <c r="D111" s="6"/>
      <c r="E111" s="6"/>
      <c r="H111" s="203"/>
    </row>
    <row r="112" spans="4:8" s="5" customFormat="1" ht="12.75">
      <c r="D112" s="6"/>
      <c r="E112" s="6"/>
      <c r="H112" s="203"/>
    </row>
    <row r="113" spans="4:8" s="5" customFormat="1" ht="12.75">
      <c r="D113" s="6"/>
      <c r="E113" s="6"/>
      <c r="H113" s="203"/>
    </row>
    <row r="114" spans="4:8" s="5" customFormat="1" ht="12.75">
      <c r="D114" s="6"/>
      <c r="E114" s="6"/>
      <c r="H114" s="203"/>
    </row>
    <row r="115" spans="4:8" s="5" customFormat="1" ht="12.75">
      <c r="D115" s="6"/>
      <c r="E115" s="6"/>
      <c r="H115" s="203"/>
    </row>
    <row r="116" spans="4:8" s="5" customFormat="1" ht="22.5" customHeight="1">
      <c r="D116" s="6"/>
      <c r="E116" s="6"/>
      <c r="H116" s="203"/>
    </row>
    <row r="117" spans="4:8" s="5" customFormat="1" ht="12.75">
      <c r="D117" s="6"/>
      <c r="E117" s="6"/>
      <c r="H117" s="203"/>
    </row>
    <row r="118" spans="4:8" s="5" customFormat="1" ht="12.75">
      <c r="D118" s="6"/>
      <c r="E118" s="6"/>
      <c r="H118" s="203"/>
    </row>
    <row r="119" spans="4:8" s="5" customFormat="1" ht="12.75">
      <c r="D119" s="6"/>
      <c r="E119" s="6"/>
      <c r="H119" s="203"/>
    </row>
    <row r="120" spans="4:8" s="5" customFormat="1" ht="12.75">
      <c r="D120" s="6"/>
      <c r="E120" s="6"/>
      <c r="H120" s="203"/>
    </row>
    <row r="121" spans="4:8" s="5" customFormat="1" ht="13.5" customHeight="1">
      <c r="D121" s="6"/>
      <c r="E121" s="6"/>
      <c r="H121" s="203"/>
    </row>
    <row r="122" spans="4:8" s="5" customFormat="1" ht="13.5" customHeight="1">
      <c r="D122" s="6"/>
      <c r="E122" s="6"/>
      <c r="H122" s="203"/>
    </row>
    <row r="123" spans="4:8" s="5" customFormat="1" ht="13.5" customHeight="1">
      <c r="D123" s="6"/>
      <c r="E123" s="6"/>
      <c r="H123" s="203"/>
    </row>
    <row r="124" spans="4:8" s="5" customFormat="1" ht="12.75">
      <c r="D124" s="6"/>
      <c r="E124" s="6"/>
      <c r="H124" s="203"/>
    </row>
    <row r="125" spans="4:8" s="5" customFormat="1" ht="12.75">
      <c r="D125" s="6"/>
      <c r="E125" s="6"/>
      <c r="H125" s="203"/>
    </row>
    <row r="126" spans="4:8" s="5" customFormat="1" ht="12.75">
      <c r="D126" s="6"/>
      <c r="E126" s="6"/>
      <c r="H126" s="203"/>
    </row>
    <row r="127" spans="4:8" s="5" customFormat="1" ht="12.75">
      <c r="D127" s="6"/>
      <c r="E127" s="6"/>
      <c r="H127" s="203"/>
    </row>
    <row r="128" spans="4:8" s="5" customFormat="1" ht="12.75">
      <c r="D128" s="6"/>
      <c r="E128" s="6"/>
      <c r="H128" s="203"/>
    </row>
    <row r="129" spans="4:8" s="5" customFormat="1" ht="12.75">
      <c r="D129" s="6"/>
      <c r="E129" s="6"/>
      <c r="H129" s="203"/>
    </row>
    <row r="130" spans="4:8" s="5" customFormat="1" ht="12.75">
      <c r="D130" s="6"/>
      <c r="E130" s="6"/>
      <c r="H130" s="203"/>
    </row>
    <row r="131" spans="4:8" s="5" customFormat="1" ht="12.75">
      <c r="D131" s="6"/>
      <c r="E131" s="6"/>
      <c r="H131" s="203"/>
    </row>
    <row r="132" spans="4:8" s="5" customFormat="1" ht="12.75">
      <c r="D132" s="6"/>
      <c r="E132" s="6"/>
      <c r="H132" s="203"/>
    </row>
    <row r="133" spans="4:8" s="5" customFormat="1" ht="12.75">
      <c r="D133" s="6"/>
      <c r="E133" s="6"/>
      <c r="H133" s="203"/>
    </row>
    <row r="134" spans="4:8" s="5" customFormat="1" ht="12.75">
      <c r="D134" s="6"/>
      <c r="E134" s="6"/>
      <c r="H134" s="203"/>
    </row>
    <row r="135" spans="4:8" s="33" customFormat="1" ht="18" customHeight="1">
      <c r="D135" s="78"/>
      <c r="E135" s="78"/>
      <c r="H135" s="204"/>
    </row>
    <row r="136" spans="5:8" s="53" customFormat="1" ht="28.5" customHeight="1">
      <c r="E136" s="51"/>
      <c r="H136" s="203"/>
    </row>
    <row r="137" spans="5:8" s="5" customFormat="1" ht="12.75">
      <c r="E137" s="6"/>
      <c r="H137" s="203"/>
    </row>
    <row r="138" spans="5:8" s="5" customFormat="1" ht="12.75">
      <c r="E138" s="6"/>
      <c r="H138" s="203"/>
    </row>
    <row r="139" spans="5:8" s="5" customFormat="1" ht="12.75">
      <c r="E139" s="6"/>
      <c r="H139" s="203"/>
    </row>
    <row r="140" spans="5:8" s="5" customFormat="1" ht="17.25" customHeight="1">
      <c r="E140" s="6"/>
      <c r="H140" s="203"/>
    </row>
    <row r="141" spans="5:8" s="5" customFormat="1" ht="13.5" customHeight="1">
      <c r="E141" s="6"/>
      <c r="H141" s="203"/>
    </row>
    <row r="142" spans="5:8" s="5" customFormat="1" ht="12.75">
      <c r="E142" s="6"/>
      <c r="H142" s="203"/>
    </row>
    <row r="143" spans="5:8" s="5" customFormat="1" ht="12.75">
      <c r="E143" s="6"/>
      <c r="H143" s="203"/>
    </row>
    <row r="144" spans="5:8" s="5" customFormat="1" ht="12.75">
      <c r="E144" s="6"/>
      <c r="H144" s="203"/>
    </row>
    <row r="145" spans="5:8" s="5" customFormat="1" ht="12.75">
      <c r="E145" s="6"/>
      <c r="H145" s="203"/>
    </row>
    <row r="146" spans="5:8" s="5" customFormat="1" ht="12.75">
      <c r="E146" s="6"/>
      <c r="H146" s="203"/>
    </row>
    <row r="147" spans="5:8" s="5" customFormat="1" ht="22.5" customHeight="1">
      <c r="E147" s="6"/>
      <c r="H147" s="203"/>
    </row>
    <row r="148" spans="5:8" s="5" customFormat="1" ht="22.5" customHeight="1">
      <c r="E148" s="6"/>
      <c r="H148" s="203"/>
    </row>
    <row r="149" spans="2:8" s="5" customFormat="1" ht="12.75">
      <c r="B149" s="27"/>
      <c r="E149" s="6"/>
      <c r="H149" s="203"/>
    </row>
    <row r="150" spans="2:8" s="5" customFormat="1" ht="12.75">
      <c r="B150" s="27"/>
      <c r="E150" s="6"/>
      <c r="H150" s="203"/>
    </row>
    <row r="151" spans="2:8" s="5" customFormat="1" ht="12.75">
      <c r="B151" s="27"/>
      <c r="E151" s="6"/>
      <c r="H151" s="203"/>
    </row>
    <row r="152" spans="2:8" s="5" customFormat="1" ht="12.75">
      <c r="B152" s="27"/>
      <c r="E152" s="6"/>
      <c r="H152" s="203"/>
    </row>
    <row r="153" spans="2:8" s="5" customFormat="1" ht="12.75">
      <c r="B153" s="27"/>
      <c r="E153" s="6"/>
      <c r="H153" s="203"/>
    </row>
    <row r="154" spans="2:8" s="5" customFormat="1" ht="12.75">
      <c r="B154" s="27"/>
      <c r="E154" s="6"/>
      <c r="H154" s="203"/>
    </row>
    <row r="155" spans="2:8" s="5" customFormat="1" ht="12.75">
      <c r="B155" s="27"/>
      <c r="E155" s="6"/>
      <c r="H155" s="203"/>
    </row>
    <row r="156" spans="2:8" s="5" customFormat="1" ht="12.75">
      <c r="B156" s="27"/>
      <c r="E156" s="6"/>
      <c r="H156" s="203"/>
    </row>
    <row r="157" spans="2:8" s="5" customFormat="1" ht="12.75">
      <c r="B157" s="27"/>
      <c r="E157" s="6"/>
      <c r="H157" s="203"/>
    </row>
    <row r="158" spans="2:8" s="5" customFormat="1" ht="12.75">
      <c r="B158" s="27"/>
      <c r="E158" s="6"/>
      <c r="H158" s="203"/>
    </row>
    <row r="159" spans="2:8" s="5" customFormat="1" ht="12.75">
      <c r="B159" s="27"/>
      <c r="E159" s="6"/>
      <c r="H159" s="203"/>
    </row>
    <row r="160" spans="2:8" s="5" customFormat="1" ht="12.75">
      <c r="B160" s="27"/>
      <c r="E160" s="6"/>
      <c r="H160" s="203"/>
    </row>
    <row r="161" spans="2:8" s="5" customFormat="1" ht="12.75">
      <c r="B161" s="27"/>
      <c r="E161" s="6"/>
      <c r="H161" s="203"/>
    </row>
    <row r="162" spans="2:8" s="5" customFormat="1" ht="12.75">
      <c r="B162" s="27"/>
      <c r="E162" s="6"/>
      <c r="H162" s="203"/>
    </row>
    <row r="163" spans="2:8" s="5" customFormat="1" ht="12.75">
      <c r="B163" s="27"/>
      <c r="E163" s="6"/>
      <c r="H163" s="203"/>
    </row>
    <row r="164" spans="2:8" s="5" customFormat="1" ht="12.75">
      <c r="B164" s="27"/>
      <c r="E164" s="6"/>
      <c r="H164" s="203"/>
    </row>
    <row r="165" spans="2:8" s="5" customFormat="1" ht="12.75">
      <c r="B165" s="27"/>
      <c r="E165" s="6"/>
      <c r="H165" s="203"/>
    </row>
    <row r="166" spans="2:8" s="5" customFormat="1" ht="12.75">
      <c r="B166" s="27"/>
      <c r="E166" s="6"/>
      <c r="H166" s="203"/>
    </row>
    <row r="167" spans="2:8" s="5" customFormat="1" ht="12.75">
      <c r="B167" s="27"/>
      <c r="E167" s="6"/>
      <c r="H167" s="203"/>
    </row>
    <row r="168" spans="2:8" s="5" customFormat="1" ht="12.75">
      <c r="B168" s="27"/>
      <c r="E168" s="6"/>
      <c r="H168" s="203"/>
    </row>
    <row r="169" spans="2:8" s="5" customFormat="1" ht="12.75">
      <c r="B169" s="27"/>
      <c r="E169" s="6"/>
      <c r="H169" s="203"/>
    </row>
    <row r="170" spans="2:8" s="5" customFormat="1" ht="12.75">
      <c r="B170" s="27"/>
      <c r="E170" s="6"/>
      <c r="H170" s="203"/>
    </row>
    <row r="171" spans="2:8" s="5" customFormat="1" ht="12.75">
      <c r="B171" s="27"/>
      <c r="E171" s="6"/>
      <c r="H171" s="203"/>
    </row>
    <row r="172" spans="2:8" s="5" customFormat="1" ht="12.75">
      <c r="B172" s="27"/>
      <c r="E172" s="6"/>
      <c r="H172" s="203"/>
    </row>
    <row r="173" spans="2:8" s="5" customFormat="1" ht="12.75">
      <c r="B173" s="27"/>
      <c r="E173" s="6"/>
      <c r="H173" s="203"/>
    </row>
    <row r="174" spans="2:8" s="5" customFormat="1" ht="12.75">
      <c r="B174" s="27"/>
      <c r="E174" s="6"/>
      <c r="H174" s="203"/>
    </row>
    <row r="175" spans="2:8" s="5" customFormat="1" ht="12.75">
      <c r="B175" s="27"/>
      <c r="E175" s="6"/>
      <c r="H175" s="203"/>
    </row>
    <row r="176" spans="2:8" s="5" customFormat="1" ht="12.75">
      <c r="B176" s="27"/>
      <c r="E176" s="6"/>
      <c r="H176" s="203"/>
    </row>
    <row r="177" spans="2:8" s="5" customFormat="1" ht="12.75">
      <c r="B177" s="27"/>
      <c r="E177" s="6"/>
      <c r="H177" s="203"/>
    </row>
    <row r="178" spans="2:8" s="5" customFormat="1" ht="12.75">
      <c r="B178" s="27"/>
      <c r="E178" s="6"/>
      <c r="H178" s="203"/>
    </row>
    <row r="179" spans="2:8" s="5" customFormat="1" ht="12.75">
      <c r="B179" s="27"/>
      <c r="E179" s="6"/>
      <c r="H179" s="203"/>
    </row>
    <row r="180" spans="2:8" s="5" customFormat="1" ht="12.75">
      <c r="B180" s="27"/>
      <c r="E180" s="6"/>
      <c r="H180" s="203"/>
    </row>
    <row r="181" spans="2:8" s="5" customFormat="1" ht="12.75">
      <c r="B181" s="27"/>
      <c r="E181" s="6"/>
      <c r="H181" s="203"/>
    </row>
    <row r="182" spans="2:8" s="5" customFormat="1" ht="12.75">
      <c r="B182" s="27"/>
      <c r="E182" s="6"/>
      <c r="H182" s="203"/>
    </row>
    <row r="183" spans="2:8" s="5" customFormat="1" ht="12.75">
      <c r="B183" s="27"/>
      <c r="E183" s="6"/>
      <c r="H183" s="203"/>
    </row>
    <row r="184" spans="2:8" s="5" customFormat="1" ht="12.75">
      <c r="B184" s="27"/>
      <c r="E184" s="6"/>
      <c r="H184" s="203"/>
    </row>
    <row r="185" spans="2:8" s="5" customFormat="1" ht="12.75">
      <c r="B185" s="27"/>
      <c r="E185" s="6"/>
      <c r="H185" s="203"/>
    </row>
    <row r="186" spans="2:8" s="5" customFormat="1" ht="12.75">
      <c r="B186" s="27"/>
      <c r="E186" s="6"/>
      <c r="H186" s="203"/>
    </row>
    <row r="187" spans="2:8" s="5" customFormat="1" ht="12.75">
      <c r="B187" s="27"/>
      <c r="E187" s="6"/>
      <c r="H187" s="203"/>
    </row>
    <row r="188" spans="2:8" s="5" customFormat="1" ht="12.75">
      <c r="B188" s="27"/>
      <c r="E188" s="6"/>
      <c r="H188" s="203"/>
    </row>
    <row r="189" spans="2:8" s="5" customFormat="1" ht="12.75">
      <c r="B189" s="27"/>
      <c r="E189" s="6"/>
      <c r="H189" s="203"/>
    </row>
    <row r="190" spans="2:8" s="5" customFormat="1" ht="12.75">
      <c r="B190" s="27"/>
      <c r="E190" s="6"/>
      <c r="H190" s="203"/>
    </row>
    <row r="191" spans="2:8" s="5" customFormat="1" ht="12.75">
      <c r="B191" s="27"/>
      <c r="E191" s="6"/>
      <c r="H191" s="203"/>
    </row>
    <row r="192" spans="2:8" s="5" customFormat="1" ht="12.75">
      <c r="B192" s="27"/>
      <c r="E192" s="6"/>
      <c r="H192" s="203"/>
    </row>
    <row r="193" spans="2:8" s="5" customFormat="1" ht="12.75">
      <c r="B193" s="27"/>
      <c r="E193" s="6"/>
      <c r="H193" s="203"/>
    </row>
    <row r="194" spans="2:8" s="5" customFormat="1" ht="12.75">
      <c r="B194" s="27"/>
      <c r="E194" s="6"/>
      <c r="H194" s="203"/>
    </row>
    <row r="195" spans="2:8" s="5" customFormat="1" ht="12.75">
      <c r="B195" s="27"/>
      <c r="E195" s="6"/>
      <c r="H195" s="203"/>
    </row>
    <row r="196" spans="2:8" s="5" customFormat="1" ht="12.75">
      <c r="B196" s="27"/>
      <c r="E196" s="6"/>
      <c r="H196" s="203"/>
    </row>
    <row r="197" spans="2:8" s="5" customFormat="1" ht="12.75">
      <c r="B197" s="27"/>
      <c r="E197" s="6"/>
      <c r="H197" s="203"/>
    </row>
    <row r="198" spans="2:8" s="5" customFormat="1" ht="12.75">
      <c r="B198" s="27"/>
      <c r="E198" s="6"/>
      <c r="H198" s="203"/>
    </row>
    <row r="199" spans="2:8" s="5" customFormat="1" ht="12.75">
      <c r="B199" s="27"/>
      <c r="E199" s="6"/>
      <c r="H199" s="203"/>
    </row>
    <row r="200" spans="2:8" s="5" customFormat="1" ht="12.75">
      <c r="B200" s="27"/>
      <c r="E200" s="6"/>
      <c r="H200" s="203"/>
    </row>
    <row r="201" spans="2:8" s="5" customFormat="1" ht="12.75">
      <c r="B201" s="27"/>
      <c r="E201" s="6"/>
      <c r="H201" s="203"/>
    </row>
    <row r="202" spans="2:8" s="5" customFormat="1" ht="12.75">
      <c r="B202" s="27"/>
      <c r="E202" s="6"/>
      <c r="H202" s="203"/>
    </row>
    <row r="203" spans="2:8" s="5" customFormat="1" ht="12.75">
      <c r="B203" s="27"/>
      <c r="E203" s="6"/>
      <c r="H203" s="203"/>
    </row>
    <row r="204" spans="2:8" s="5" customFormat="1" ht="12.75">
      <c r="B204" s="27"/>
      <c r="E204" s="6"/>
      <c r="H204" s="203"/>
    </row>
    <row r="205" spans="2:8" s="5" customFormat="1" ht="12.75">
      <c r="B205" s="27"/>
      <c r="E205" s="6"/>
      <c r="H205" s="203"/>
    </row>
    <row r="206" spans="2:8" s="5" customFormat="1" ht="12.75">
      <c r="B206" s="27"/>
      <c r="E206" s="6"/>
      <c r="H206" s="203"/>
    </row>
    <row r="207" spans="2:8" s="5" customFormat="1" ht="12.75">
      <c r="B207" s="27"/>
      <c r="E207" s="6"/>
      <c r="H207" s="203"/>
    </row>
    <row r="208" spans="2:8" s="5" customFormat="1" ht="12.75">
      <c r="B208" s="27"/>
      <c r="E208" s="6"/>
      <c r="H208" s="203"/>
    </row>
    <row r="209" spans="2:8" s="5" customFormat="1" ht="12.75">
      <c r="B209" s="27"/>
      <c r="E209" s="6"/>
      <c r="H209" s="203"/>
    </row>
    <row r="210" spans="2:8" s="5" customFormat="1" ht="12.75">
      <c r="B210" s="27"/>
      <c r="E210" s="6"/>
      <c r="H210" s="203"/>
    </row>
    <row r="211" spans="2:8" s="5" customFormat="1" ht="12.75">
      <c r="B211" s="27"/>
      <c r="E211" s="6"/>
      <c r="H211" s="203"/>
    </row>
    <row r="212" spans="2:8" s="5" customFormat="1" ht="12.75">
      <c r="B212" s="27"/>
      <c r="E212" s="6"/>
      <c r="H212" s="203"/>
    </row>
    <row r="213" spans="2:8" s="5" customFormat="1" ht="12.75">
      <c r="B213" s="27"/>
      <c r="E213" s="6"/>
      <c r="H213" s="203"/>
    </row>
    <row r="214" spans="2:8" s="5" customFormat="1" ht="12.75">
      <c r="B214" s="27"/>
      <c r="E214" s="6"/>
      <c r="H214" s="203"/>
    </row>
    <row r="215" spans="2:8" s="5" customFormat="1" ht="12.75">
      <c r="B215" s="27"/>
      <c r="E215" s="6"/>
      <c r="H215" s="203"/>
    </row>
    <row r="216" spans="2:8" s="5" customFormat="1" ht="12.75">
      <c r="B216" s="27"/>
      <c r="E216" s="6"/>
      <c r="H216" s="203"/>
    </row>
    <row r="217" spans="2:8" s="5" customFormat="1" ht="12.75">
      <c r="B217" s="27"/>
      <c r="E217" s="6"/>
      <c r="H217" s="203"/>
    </row>
    <row r="218" spans="2:8" s="5" customFormat="1" ht="12.75">
      <c r="B218" s="27"/>
      <c r="E218" s="6"/>
      <c r="H218" s="203"/>
    </row>
    <row r="219" spans="2:8" s="5" customFormat="1" ht="12.75">
      <c r="B219" s="27"/>
      <c r="E219" s="6"/>
      <c r="H219" s="203"/>
    </row>
    <row r="220" spans="2:8" s="5" customFormat="1" ht="12.75">
      <c r="B220" s="27"/>
      <c r="E220" s="6"/>
      <c r="H220" s="203"/>
    </row>
    <row r="221" spans="2:8" s="5" customFormat="1" ht="12.75">
      <c r="B221" s="27"/>
      <c r="E221" s="6"/>
      <c r="H221" s="203"/>
    </row>
    <row r="222" spans="2:8" s="5" customFormat="1" ht="12.75">
      <c r="B222" s="27"/>
      <c r="E222" s="6"/>
      <c r="H222" s="203"/>
    </row>
    <row r="223" spans="2:8" s="5" customFormat="1" ht="12.75">
      <c r="B223" s="27"/>
      <c r="E223" s="6"/>
      <c r="H223" s="203"/>
    </row>
    <row r="224" spans="2:8" s="5" customFormat="1" ht="12.75">
      <c r="B224" s="27"/>
      <c r="E224" s="6"/>
      <c r="H224" s="203"/>
    </row>
    <row r="225" spans="2:8" s="5" customFormat="1" ht="12.75">
      <c r="B225" s="27"/>
      <c r="E225" s="6"/>
      <c r="H225" s="203"/>
    </row>
    <row r="226" spans="2:8" s="5" customFormat="1" ht="12.75">
      <c r="B226" s="27"/>
      <c r="E226" s="6"/>
      <c r="H226" s="203"/>
    </row>
    <row r="227" spans="2:8" s="5" customFormat="1" ht="12.75">
      <c r="B227" s="27"/>
      <c r="E227" s="6"/>
      <c r="H227" s="203"/>
    </row>
    <row r="228" spans="2:8" s="5" customFormat="1" ht="12.75">
      <c r="B228" s="27"/>
      <c r="E228" s="6"/>
      <c r="H228" s="203"/>
    </row>
    <row r="229" spans="2:8" s="5" customFormat="1" ht="12.75">
      <c r="B229" s="27"/>
      <c r="E229" s="6"/>
      <c r="H229" s="203"/>
    </row>
    <row r="230" spans="2:8" s="5" customFormat="1" ht="12.75">
      <c r="B230" s="27"/>
      <c r="E230" s="6"/>
      <c r="H230" s="203"/>
    </row>
    <row r="231" spans="2:8" s="5" customFormat="1" ht="12.75">
      <c r="B231" s="27"/>
      <c r="E231" s="6"/>
      <c r="H231" s="203"/>
    </row>
    <row r="232" spans="2:8" s="5" customFormat="1" ht="12.75">
      <c r="B232" s="27"/>
      <c r="E232" s="6"/>
      <c r="H232" s="203"/>
    </row>
    <row r="233" spans="2:8" s="5" customFormat="1" ht="12.75">
      <c r="B233" s="27"/>
      <c r="E233" s="6"/>
      <c r="H233" s="203"/>
    </row>
    <row r="234" spans="2:8" s="5" customFormat="1" ht="12.75">
      <c r="B234" s="27"/>
      <c r="E234" s="6"/>
      <c r="H234" s="203"/>
    </row>
    <row r="235" spans="2:8" s="5" customFormat="1" ht="12.75">
      <c r="B235" s="27"/>
      <c r="E235" s="6"/>
      <c r="H235" s="203"/>
    </row>
    <row r="236" spans="2:8" s="5" customFormat="1" ht="12.75">
      <c r="B236" s="27"/>
      <c r="E236" s="6"/>
      <c r="H236" s="203"/>
    </row>
    <row r="237" spans="2:8" s="5" customFormat="1" ht="12.75">
      <c r="B237" s="27"/>
      <c r="E237" s="6"/>
      <c r="H237" s="203"/>
    </row>
    <row r="238" spans="2:8" s="5" customFormat="1" ht="12.75">
      <c r="B238" s="27"/>
      <c r="E238" s="6"/>
      <c r="H238" s="203"/>
    </row>
    <row r="239" spans="2:8" s="5" customFormat="1" ht="12.75">
      <c r="B239" s="27"/>
      <c r="E239" s="6"/>
      <c r="H239" s="203"/>
    </row>
    <row r="240" spans="2:8" s="5" customFormat="1" ht="12.75">
      <c r="B240" s="27"/>
      <c r="E240" s="6"/>
      <c r="H240" s="203"/>
    </row>
    <row r="241" spans="2:8" s="5" customFormat="1" ht="12.75">
      <c r="B241" s="27"/>
      <c r="E241" s="6"/>
      <c r="H241" s="203"/>
    </row>
    <row r="242" spans="2:8" s="5" customFormat="1" ht="12.75">
      <c r="B242" s="27"/>
      <c r="E242" s="6"/>
      <c r="H242" s="203"/>
    </row>
    <row r="243" spans="2:8" s="5" customFormat="1" ht="12.75">
      <c r="B243" s="27"/>
      <c r="E243" s="6"/>
      <c r="H243" s="203"/>
    </row>
    <row r="244" spans="2:8" s="5" customFormat="1" ht="12.75">
      <c r="B244" s="27"/>
      <c r="E244" s="6"/>
      <c r="H244" s="203"/>
    </row>
    <row r="245" spans="2:8" s="5" customFormat="1" ht="12.75">
      <c r="B245" s="27"/>
      <c r="E245" s="6"/>
      <c r="H245" s="203"/>
    </row>
    <row r="246" spans="2:8" s="5" customFormat="1" ht="12.75">
      <c r="B246" s="27"/>
      <c r="E246" s="6"/>
      <c r="H246" s="203"/>
    </row>
    <row r="247" spans="2:8" s="5" customFormat="1" ht="12.75">
      <c r="B247" s="27"/>
      <c r="E247" s="6"/>
      <c r="H247" s="203"/>
    </row>
    <row r="248" spans="2:8" s="5" customFormat="1" ht="12.75">
      <c r="B248" s="27"/>
      <c r="E248" s="6"/>
      <c r="H248" s="203"/>
    </row>
    <row r="249" spans="2:8" s="5" customFormat="1" ht="12.75">
      <c r="B249" s="27"/>
      <c r="E249" s="6"/>
      <c r="H249" s="203"/>
    </row>
    <row r="250" spans="2:8" s="5" customFormat="1" ht="12.75">
      <c r="B250" s="27"/>
      <c r="E250" s="6"/>
      <c r="H250" s="203"/>
    </row>
    <row r="251" spans="2:8" s="5" customFormat="1" ht="12.75">
      <c r="B251" s="27"/>
      <c r="E251" s="6"/>
      <c r="H251" s="203"/>
    </row>
    <row r="252" spans="2:8" s="5" customFormat="1" ht="12.75">
      <c r="B252" s="27"/>
      <c r="E252" s="6"/>
      <c r="H252" s="203"/>
    </row>
    <row r="253" spans="2:8" s="5" customFormat="1" ht="12.75">
      <c r="B253" s="27"/>
      <c r="E253" s="6"/>
      <c r="H253" s="203"/>
    </row>
    <row r="254" spans="2:8" s="5" customFormat="1" ht="12.75">
      <c r="B254" s="27"/>
      <c r="E254" s="6"/>
      <c r="H254" s="203"/>
    </row>
    <row r="255" spans="2:8" s="5" customFormat="1" ht="12.75">
      <c r="B255" s="27"/>
      <c r="E255" s="6"/>
      <c r="H255" s="203"/>
    </row>
    <row r="256" spans="2:8" s="5" customFormat="1" ht="12.75">
      <c r="B256" s="27"/>
      <c r="E256" s="6"/>
      <c r="H256" s="203"/>
    </row>
    <row r="257" spans="2:8" s="5" customFormat="1" ht="12.75">
      <c r="B257" s="27"/>
      <c r="E257" s="6"/>
      <c r="H257" s="203"/>
    </row>
    <row r="258" spans="2:8" s="5" customFormat="1" ht="12.75">
      <c r="B258" s="27"/>
      <c r="E258" s="6"/>
      <c r="H258" s="203"/>
    </row>
    <row r="259" spans="2:8" s="5" customFormat="1" ht="12.75">
      <c r="B259" s="27"/>
      <c r="E259" s="6"/>
      <c r="H259" s="203"/>
    </row>
    <row r="260" spans="2:8" s="5" customFormat="1" ht="12.75">
      <c r="B260" s="27"/>
      <c r="E260" s="6"/>
      <c r="H260" s="203"/>
    </row>
    <row r="261" spans="2:8" s="5" customFormat="1" ht="12.75">
      <c r="B261" s="27"/>
      <c r="E261" s="6"/>
      <c r="H261" s="203"/>
    </row>
    <row r="262" spans="2:8" s="5" customFormat="1" ht="12.75">
      <c r="B262" s="27"/>
      <c r="E262" s="6"/>
      <c r="H262" s="203"/>
    </row>
    <row r="263" spans="2:8" s="5" customFormat="1" ht="12.75">
      <c r="B263" s="27"/>
      <c r="E263" s="6"/>
      <c r="H263" s="203"/>
    </row>
    <row r="264" spans="2:8" s="5" customFormat="1" ht="12.75">
      <c r="B264" s="27"/>
      <c r="E264" s="6"/>
      <c r="H264" s="203"/>
    </row>
    <row r="265" spans="2:8" s="5" customFormat="1" ht="12.75">
      <c r="B265" s="27"/>
      <c r="E265" s="6"/>
      <c r="H265" s="203"/>
    </row>
    <row r="266" spans="2:8" s="5" customFormat="1" ht="12.75">
      <c r="B266" s="27"/>
      <c r="E266" s="6"/>
      <c r="H266" s="203"/>
    </row>
    <row r="267" spans="2:8" s="5" customFormat="1" ht="12.75">
      <c r="B267" s="27"/>
      <c r="E267" s="6"/>
      <c r="H267" s="203"/>
    </row>
    <row r="268" spans="2:8" s="5" customFormat="1" ht="12.75">
      <c r="B268" s="27"/>
      <c r="E268" s="6"/>
      <c r="H268" s="203"/>
    </row>
    <row r="269" spans="2:8" s="5" customFormat="1" ht="12.75">
      <c r="B269" s="27"/>
      <c r="E269" s="6"/>
      <c r="H269" s="203"/>
    </row>
    <row r="270" spans="2:8" s="5" customFormat="1" ht="12.75">
      <c r="B270" s="27"/>
      <c r="E270" s="6"/>
      <c r="H270" s="203"/>
    </row>
    <row r="271" spans="2:8" s="5" customFormat="1" ht="12.75">
      <c r="B271" s="27"/>
      <c r="E271" s="6"/>
      <c r="H271" s="203"/>
    </row>
    <row r="272" spans="2:8" s="5" customFormat="1" ht="12.75">
      <c r="B272" s="27"/>
      <c r="E272" s="6"/>
      <c r="H272" s="203"/>
    </row>
    <row r="273" spans="2:8" s="5" customFormat="1" ht="12.75">
      <c r="B273" s="27"/>
      <c r="E273" s="6"/>
      <c r="H273" s="203"/>
    </row>
    <row r="274" spans="2:8" s="5" customFormat="1" ht="12.75">
      <c r="B274" s="27"/>
      <c r="E274" s="6"/>
      <c r="H274" s="203"/>
    </row>
    <row r="275" spans="2:8" s="5" customFormat="1" ht="12.75">
      <c r="B275" s="27"/>
      <c r="E275" s="6"/>
      <c r="H275" s="203"/>
    </row>
    <row r="276" spans="2:8" s="5" customFormat="1" ht="12.75">
      <c r="B276" s="27"/>
      <c r="E276" s="6"/>
      <c r="H276" s="203"/>
    </row>
    <row r="277" spans="2:8" s="5" customFormat="1" ht="12.75">
      <c r="B277" s="27"/>
      <c r="E277" s="6"/>
      <c r="H277" s="203"/>
    </row>
    <row r="278" spans="2:8" s="5" customFormat="1" ht="12.75">
      <c r="B278" s="27"/>
      <c r="E278" s="6"/>
      <c r="H278" s="203"/>
    </row>
    <row r="279" spans="2:8" s="5" customFormat="1" ht="12.75">
      <c r="B279" s="27"/>
      <c r="E279" s="6"/>
      <c r="H279" s="203"/>
    </row>
    <row r="280" spans="2:8" s="5" customFormat="1" ht="12.75">
      <c r="B280" s="27"/>
      <c r="E280" s="6"/>
      <c r="H280" s="203"/>
    </row>
    <row r="281" spans="2:8" s="5" customFormat="1" ht="12.75">
      <c r="B281" s="27"/>
      <c r="E281" s="6"/>
      <c r="H281" s="203"/>
    </row>
    <row r="282" spans="2:8" s="5" customFormat="1" ht="12.75">
      <c r="B282" s="27"/>
      <c r="E282" s="6"/>
      <c r="H282" s="203"/>
    </row>
    <row r="283" spans="2:8" s="5" customFormat="1" ht="12.75">
      <c r="B283" s="27"/>
      <c r="E283" s="6"/>
      <c r="H283" s="203"/>
    </row>
    <row r="284" spans="2:8" s="5" customFormat="1" ht="12.75">
      <c r="B284" s="27"/>
      <c r="E284" s="6"/>
      <c r="H284" s="203"/>
    </row>
    <row r="285" spans="2:8" s="5" customFormat="1" ht="12.75">
      <c r="B285" s="27"/>
      <c r="E285" s="6"/>
      <c r="H285" s="203"/>
    </row>
    <row r="286" spans="2:8" s="5" customFormat="1" ht="12.75">
      <c r="B286" s="27"/>
      <c r="E286" s="6"/>
      <c r="H286" s="203"/>
    </row>
    <row r="287" spans="2:8" s="5" customFormat="1" ht="12.75">
      <c r="B287" s="27"/>
      <c r="E287" s="6"/>
      <c r="H287" s="203"/>
    </row>
    <row r="288" spans="2:8" s="5" customFormat="1" ht="12.75">
      <c r="B288" s="27"/>
      <c r="E288" s="6"/>
      <c r="H288" s="203"/>
    </row>
    <row r="289" spans="2:8" s="5" customFormat="1" ht="12.75">
      <c r="B289" s="27"/>
      <c r="E289" s="6"/>
      <c r="H289" s="203"/>
    </row>
    <row r="290" spans="2:8" s="5" customFormat="1" ht="12.75">
      <c r="B290" s="27"/>
      <c r="E290" s="6"/>
      <c r="H290" s="203"/>
    </row>
    <row r="291" spans="2:8" s="5" customFormat="1" ht="12.75">
      <c r="B291" s="27"/>
      <c r="E291" s="6"/>
      <c r="H291" s="203"/>
    </row>
    <row r="292" spans="2:8" s="5" customFormat="1" ht="12.75">
      <c r="B292" s="27"/>
      <c r="E292" s="6"/>
      <c r="H292" s="203"/>
    </row>
    <row r="293" spans="2:8" s="5" customFormat="1" ht="12.75">
      <c r="B293" s="27"/>
      <c r="E293" s="6"/>
      <c r="H293" s="203"/>
    </row>
    <row r="294" spans="2:8" s="5" customFormat="1" ht="12.75">
      <c r="B294" s="27"/>
      <c r="E294" s="6"/>
      <c r="H294" s="203"/>
    </row>
    <row r="295" spans="2:8" s="5" customFormat="1" ht="12.75">
      <c r="B295" s="27"/>
      <c r="E295" s="6"/>
      <c r="H295" s="203"/>
    </row>
    <row r="296" spans="2:8" s="5" customFormat="1" ht="12.75">
      <c r="B296" s="27"/>
      <c r="E296" s="6"/>
      <c r="H296" s="203"/>
    </row>
    <row r="297" spans="2:8" s="5" customFormat="1" ht="12.75">
      <c r="B297" s="27"/>
      <c r="E297" s="6"/>
      <c r="H297" s="203"/>
    </row>
    <row r="298" spans="2:8" s="5" customFormat="1" ht="12.75">
      <c r="B298" s="27"/>
      <c r="E298" s="6"/>
      <c r="H298" s="203"/>
    </row>
    <row r="299" spans="2:8" s="5" customFormat="1" ht="12.75">
      <c r="B299" s="27"/>
      <c r="E299" s="6"/>
      <c r="H299" s="203"/>
    </row>
    <row r="300" spans="2:8" s="5" customFormat="1" ht="12.75">
      <c r="B300" s="27"/>
      <c r="E300" s="6"/>
      <c r="H300" s="203"/>
    </row>
    <row r="301" spans="2:8" s="5" customFormat="1" ht="12.75">
      <c r="B301" s="27"/>
      <c r="E301" s="6"/>
      <c r="H301" s="203"/>
    </row>
    <row r="302" spans="2:8" s="5" customFormat="1" ht="12.75">
      <c r="B302" s="27"/>
      <c r="E302" s="6"/>
      <c r="H302" s="203"/>
    </row>
    <row r="303" spans="2:8" s="5" customFormat="1" ht="12.75">
      <c r="B303" s="27"/>
      <c r="E303" s="6"/>
      <c r="H303" s="203"/>
    </row>
    <row r="304" spans="2:8" s="5" customFormat="1" ht="12.75">
      <c r="B304" s="27"/>
      <c r="E304" s="6"/>
      <c r="H304" s="203"/>
    </row>
    <row r="305" spans="2:8" s="5" customFormat="1" ht="12.75">
      <c r="B305" s="27"/>
      <c r="E305" s="6"/>
      <c r="H305" s="203"/>
    </row>
    <row r="306" spans="2:8" s="5" customFormat="1" ht="12.75">
      <c r="B306" s="27"/>
      <c r="E306" s="6"/>
      <c r="H306" s="203"/>
    </row>
    <row r="307" spans="2:8" s="5" customFormat="1" ht="12.75">
      <c r="B307" s="27"/>
      <c r="E307" s="6"/>
      <c r="H307" s="203"/>
    </row>
    <row r="308" spans="2:8" s="5" customFormat="1" ht="12.75">
      <c r="B308" s="27"/>
      <c r="E308" s="6"/>
      <c r="H308" s="203"/>
    </row>
    <row r="309" spans="2:8" s="5" customFormat="1" ht="12.75">
      <c r="B309" s="27"/>
      <c r="E309" s="6"/>
      <c r="H309" s="203"/>
    </row>
    <row r="310" spans="2:8" s="5" customFormat="1" ht="12.75">
      <c r="B310" s="27"/>
      <c r="E310" s="6"/>
      <c r="H310" s="203"/>
    </row>
    <row r="311" spans="2:8" s="5" customFormat="1" ht="12.75">
      <c r="B311" s="27"/>
      <c r="E311" s="6"/>
      <c r="H311" s="203"/>
    </row>
    <row r="312" spans="2:8" s="5" customFormat="1" ht="12.75">
      <c r="B312" s="27"/>
      <c r="E312" s="6"/>
      <c r="H312" s="203"/>
    </row>
    <row r="313" spans="2:8" s="5" customFormat="1" ht="12.75">
      <c r="B313" s="27"/>
      <c r="E313" s="6"/>
      <c r="H313" s="203"/>
    </row>
    <row r="314" spans="2:8" s="5" customFormat="1" ht="12.75">
      <c r="B314" s="27"/>
      <c r="E314" s="6"/>
      <c r="H314" s="203"/>
    </row>
    <row r="315" spans="2:8" s="5" customFormat="1" ht="12.75">
      <c r="B315" s="27"/>
      <c r="E315" s="6"/>
      <c r="H315" s="203"/>
    </row>
    <row r="316" spans="2:8" s="5" customFormat="1" ht="12.75">
      <c r="B316" s="27"/>
      <c r="E316" s="6"/>
      <c r="H316" s="203"/>
    </row>
    <row r="317" spans="2:8" s="5" customFormat="1" ht="12.75">
      <c r="B317" s="27"/>
      <c r="E317" s="6"/>
      <c r="H317" s="203"/>
    </row>
    <row r="318" spans="2:8" s="5" customFormat="1" ht="12.75">
      <c r="B318" s="27"/>
      <c r="E318" s="6"/>
      <c r="H318" s="203"/>
    </row>
    <row r="319" spans="2:8" s="5" customFormat="1" ht="12.75">
      <c r="B319" s="27"/>
      <c r="E319" s="6"/>
      <c r="H319" s="203"/>
    </row>
    <row r="320" spans="2:8" s="5" customFormat="1" ht="12.75">
      <c r="B320" s="27"/>
      <c r="E320" s="6"/>
      <c r="H320" s="203"/>
    </row>
    <row r="321" spans="2:8" s="5" customFormat="1" ht="12.75">
      <c r="B321" s="27"/>
      <c r="E321" s="6"/>
      <c r="H321" s="203"/>
    </row>
    <row r="322" spans="2:8" s="5" customFormat="1" ht="12.75">
      <c r="B322" s="27"/>
      <c r="E322" s="6"/>
      <c r="H322" s="203"/>
    </row>
    <row r="323" spans="2:8" s="5" customFormat="1" ht="12.75">
      <c r="B323" s="27"/>
      <c r="E323" s="6"/>
      <c r="H323" s="203"/>
    </row>
    <row r="324" spans="2:8" s="5" customFormat="1" ht="12.75">
      <c r="B324" s="27"/>
      <c r="E324" s="6"/>
      <c r="H324" s="203"/>
    </row>
    <row r="325" spans="2:8" s="5" customFormat="1" ht="12.75">
      <c r="B325" s="27"/>
      <c r="E325" s="6"/>
      <c r="H325" s="203"/>
    </row>
    <row r="326" spans="2:8" s="5" customFormat="1" ht="12.75">
      <c r="B326" s="27"/>
      <c r="E326" s="6"/>
      <c r="H326" s="203"/>
    </row>
    <row r="327" spans="2:8" s="5" customFormat="1" ht="12.75">
      <c r="B327" s="27"/>
      <c r="E327" s="6"/>
      <c r="H327" s="203"/>
    </row>
    <row r="328" spans="2:8" s="5" customFormat="1" ht="12.75">
      <c r="B328" s="27"/>
      <c r="E328" s="6"/>
      <c r="H328" s="203"/>
    </row>
    <row r="329" spans="2:8" s="5" customFormat="1" ht="12.75">
      <c r="B329" s="27"/>
      <c r="E329" s="6"/>
      <c r="H329" s="203"/>
    </row>
    <row r="330" spans="2:8" s="5" customFormat="1" ht="12.75">
      <c r="B330" s="27"/>
      <c r="E330" s="6"/>
      <c r="H330" s="203"/>
    </row>
    <row r="331" spans="2:8" s="5" customFormat="1" ht="12.75">
      <c r="B331" s="27"/>
      <c r="E331" s="6"/>
      <c r="H331" s="203"/>
    </row>
    <row r="332" spans="2:8" s="5" customFormat="1" ht="12.75">
      <c r="B332" s="27"/>
      <c r="E332" s="6"/>
      <c r="H332" s="203"/>
    </row>
    <row r="333" spans="2:8" s="5" customFormat="1" ht="12.75">
      <c r="B333" s="27"/>
      <c r="E333" s="6"/>
      <c r="H333" s="203"/>
    </row>
    <row r="334" spans="2:8" s="5" customFormat="1" ht="12.75">
      <c r="B334" s="27"/>
      <c r="E334" s="6"/>
      <c r="H334" s="203"/>
    </row>
    <row r="335" spans="2:8" s="5" customFormat="1" ht="12.75">
      <c r="B335" s="27"/>
      <c r="E335" s="6"/>
      <c r="H335" s="203"/>
    </row>
    <row r="336" spans="2:8" s="5" customFormat="1" ht="12.75">
      <c r="B336" s="27"/>
      <c r="E336" s="6"/>
      <c r="H336" s="203"/>
    </row>
    <row r="337" spans="2:8" s="5" customFormat="1" ht="12.75">
      <c r="B337" s="27"/>
      <c r="E337" s="6"/>
      <c r="H337" s="203"/>
    </row>
    <row r="338" spans="2:8" s="5" customFormat="1" ht="12.75">
      <c r="B338" s="27"/>
      <c r="E338" s="6"/>
      <c r="H338" s="203"/>
    </row>
    <row r="339" spans="2:5" s="5" customFormat="1" ht="12.75">
      <c r="B339" s="27"/>
      <c r="E339" s="6"/>
    </row>
    <row r="340" spans="2:5" s="5" customFormat="1" ht="12.75">
      <c r="B340" s="27"/>
      <c r="E340" s="6"/>
    </row>
    <row r="341" spans="2:5" s="5" customFormat="1" ht="12.75">
      <c r="B341" s="27"/>
      <c r="E341" s="6"/>
    </row>
    <row r="342" spans="2:5" s="5" customFormat="1" ht="12.75">
      <c r="B342" s="27"/>
      <c r="E342" s="6"/>
    </row>
    <row r="343" spans="2:5" s="5" customFormat="1" ht="12.75">
      <c r="B343" s="27"/>
      <c r="E343" s="6"/>
    </row>
    <row r="344" spans="2:5" s="5" customFormat="1" ht="12.75">
      <c r="B344" s="27"/>
      <c r="E344" s="6"/>
    </row>
    <row r="345" spans="2:5" s="5" customFormat="1" ht="12.75">
      <c r="B345" s="27"/>
      <c r="E345" s="6"/>
    </row>
    <row r="346" spans="2:5" s="5" customFormat="1" ht="12.75">
      <c r="B346" s="27"/>
      <c r="E346" s="6"/>
    </row>
    <row r="347" spans="2:5" s="5" customFormat="1" ht="12.75">
      <c r="B347" s="27"/>
      <c r="E347" s="6"/>
    </row>
    <row r="348" spans="2:5" s="5" customFormat="1" ht="12.75">
      <c r="B348" s="27"/>
      <c r="E348" s="6"/>
    </row>
    <row r="349" spans="2:5" s="5" customFormat="1" ht="12.75">
      <c r="B349" s="27"/>
      <c r="E349" s="6"/>
    </row>
    <row r="350" spans="2:5" s="5" customFormat="1" ht="12.75">
      <c r="B350" s="27"/>
      <c r="E350" s="6"/>
    </row>
    <row r="351" spans="2:5" s="5" customFormat="1" ht="12.75">
      <c r="B351" s="27"/>
      <c r="E351" s="6"/>
    </row>
    <row r="352" spans="2:5" s="5" customFormat="1" ht="12.75">
      <c r="B352" s="27"/>
      <c r="E352" s="6"/>
    </row>
    <row r="353" spans="2:5" s="5" customFormat="1" ht="12.75">
      <c r="B353" s="27"/>
      <c r="E353" s="6"/>
    </row>
    <row r="354" spans="2:5" s="5" customFormat="1" ht="12.75">
      <c r="B354" s="27"/>
      <c r="E354" s="6"/>
    </row>
    <row r="355" spans="2:5" s="5" customFormat="1" ht="12.75">
      <c r="B355" s="27"/>
      <c r="E355" s="6"/>
    </row>
    <row r="356" spans="2:5" s="5" customFormat="1" ht="12.75">
      <c r="B356" s="27"/>
      <c r="E356" s="6"/>
    </row>
    <row r="357" spans="2:5" s="5" customFormat="1" ht="12.75">
      <c r="B357" s="27"/>
      <c r="E357" s="6"/>
    </row>
    <row r="358" spans="2:5" s="5" customFormat="1" ht="12.75">
      <c r="B358" s="27"/>
      <c r="E358" s="6"/>
    </row>
    <row r="359" spans="2:5" s="5" customFormat="1" ht="12.75">
      <c r="B359" s="27"/>
      <c r="E359" s="6"/>
    </row>
    <row r="360" spans="2:5" s="5" customFormat="1" ht="12.75">
      <c r="B360" s="27"/>
      <c r="E360" s="6"/>
    </row>
    <row r="361" spans="2:5" s="5" customFormat="1" ht="12.75">
      <c r="B361" s="27"/>
      <c r="E361" s="6"/>
    </row>
    <row r="362" spans="2:5" s="5" customFormat="1" ht="12.75">
      <c r="B362" s="27"/>
      <c r="E362" s="6"/>
    </row>
    <row r="363" spans="2:5" s="5" customFormat="1" ht="12.75">
      <c r="B363" s="27"/>
      <c r="E363" s="6"/>
    </row>
    <row r="364" spans="2:5" s="5" customFormat="1" ht="12.75">
      <c r="B364" s="27"/>
      <c r="E364" s="6"/>
    </row>
    <row r="365" spans="2:5" s="5" customFormat="1" ht="12.75">
      <c r="B365" s="27"/>
      <c r="E365" s="6"/>
    </row>
    <row r="366" spans="2:5" s="5" customFormat="1" ht="12.75">
      <c r="B366" s="27"/>
      <c r="E366" s="6"/>
    </row>
    <row r="367" spans="2:5" s="5" customFormat="1" ht="12.75">
      <c r="B367" s="27"/>
      <c r="E367" s="6"/>
    </row>
    <row r="368" spans="2:5" s="5" customFormat="1" ht="12.75">
      <c r="B368" s="27"/>
      <c r="E368" s="6"/>
    </row>
    <row r="369" spans="2:5" s="5" customFormat="1" ht="12.75">
      <c r="B369" s="27"/>
      <c r="E369" s="6"/>
    </row>
    <row r="370" spans="2:5" s="5" customFormat="1" ht="12.75">
      <c r="B370" s="27"/>
      <c r="E370" s="6"/>
    </row>
    <row r="371" spans="2:5" s="5" customFormat="1" ht="12.75">
      <c r="B371" s="27"/>
      <c r="E371" s="6"/>
    </row>
    <row r="372" spans="2:5" s="5" customFormat="1" ht="12.75">
      <c r="B372" s="27"/>
      <c r="E372" s="6"/>
    </row>
    <row r="373" spans="2:5" s="5" customFormat="1" ht="12.75">
      <c r="B373" s="27"/>
      <c r="E373" s="6"/>
    </row>
    <row r="374" spans="2:5" s="5" customFormat="1" ht="12.75">
      <c r="B374" s="27"/>
      <c r="E374" s="6"/>
    </row>
  </sheetData>
  <sheetProtection/>
  <mergeCells count="4">
    <mergeCell ref="A1:H1"/>
    <mergeCell ref="A2:H2"/>
    <mergeCell ref="A3:C3"/>
    <mergeCell ref="A4:C4"/>
  </mergeCells>
  <printOptions horizontalCentered="1"/>
  <pageMargins left="0.1968503937007874" right="0.2362204724409449" top="0.6299212598425197" bottom="0.6299212598425197" header="0.5118110236220472" footer="0.31496062992125984"/>
  <pageSetup firstPageNumber="581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40">
      <selection activeCell="D64" sqref="D64"/>
    </sheetView>
  </sheetViews>
  <sheetFormatPr defaultColWidth="11.421875" defaultRowHeight="12.75"/>
  <cols>
    <col min="1" max="1" width="4.00390625" style="161" bestFit="1" customWidth="1"/>
    <col min="2" max="2" width="5.421875" style="168" customWidth="1"/>
    <col min="3" max="3" width="41.7109375" style="0" customWidth="1"/>
    <col min="4" max="4" width="11.7109375" style="0" customWidth="1"/>
    <col min="5" max="5" width="11.421875" style="0" customWidth="1"/>
    <col min="6" max="6" width="12.140625" style="0" customWidth="1"/>
    <col min="7" max="7" width="7.7109375" style="0" customWidth="1"/>
    <col min="8" max="8" width="7.7109375" style="208" customWidth="1"/>
  </cols>
  <sheetData>
    <row r="1" spans="1:8" s="5" customFormat="1" ht="30.75" customHeight="1">
      <c r="A1" s="226" t="s">
        <v>78</v>
      </c>
      <c r="B1" s="227"/>
      <c r="C1" s="227"/>
      <c r="D1" s="227"/>
      <c r="E1" s="227"/>
      <c r="F1" s="227"/>
      <c r="G1" s="227"/>
      <c r="H1" s="227"/>
    </row>
    <row r="2" spans="1:8" s="5" customFormat="1" ht="28.5" customHeight="1">
      <c r="A2" s="216" t="s">
        <v>115</v>
      </c>
      <c r="B2" s="216"/>
      <c r="C2" s="216"/>
      <c r="D2" s="149" t="s">
        <v>130</v>
      </c>
      <c r="E2" s="149" t="s">
        <v>139</v>
      </c>
      <c r="F2" s="149" t="s">
        <v>140</v>
      </c>
      <c r="G2" s="153" t="s">
        <v>113</v>
      </c>
      <c r="H2" s="153" t="s">
        <v>113</v>
      </c>
    </row>
    <row r="3" spans="1:8" s="5" customFormat="1" ht="11.25" customHeight="1">
      <c r="A3" s="218">
        <v>1</v>
      </c>
      <c r="B3" s="218"/>
      <c r="C3" s="218"/>
      <c r="D3" s="150">
        <v>2</v>
      </c>
      <c r="E3" s="150">
        <v>3</v>
      </c>
      <c r="F3" s="150">
        <v>4</v>
      </c>
      <c r="G3" s="214" t="s">
        <v>116</v>
      </c>
      <c r="H3" s="214" t="s">
        <v>117</v>
      </c>
    </row>
    <row r="4" spans="1:8" s="5" customFormat="1" ht="24.75" customHeight="1">
      <c r="A4" s="156">
        <v>3</v>
      </c>
      <c r="B4" s="98"/>
      <c r="C4" s="104" t="s">
        <v>65</v>
      </c>
      <c r="D4" s="3">
        <v>385413908</v>
      </c>
      <c r="E4" s="3">
        <v>11500000.030000001</v>
      </c>
      <c r="F4" s="3">
        <v>10661616.459999997</v>
      </c>
      <c r="G4" s="79">
        <f>IF(ISERROR(F4/D4*100),0,F4/D4*100)</f>
        <v>2.766277043640054</v>
      </c>
      <c r="H4" s="201">
        <f>IF(ISERROR(F4/E4*100),0,F4/E4*100)</f>
        <v>92.70970810597464</v>
      </c>
    </row>
    <row r="5" spans="1:8" s="5" customFormat="1" ht="14.25" customHeight="1">
      <c r="A5" s="103">
        <v>31</v>
      </c>
      <c r="B5" s="158"/>
      <c r="C5" s="44" t="s">
        <v>34</v>
      </c>
      <c r="D5" s="3">
        <v>2562835</v>
      </c>
      <c r="E5" s="3">
        <v>5800000.08</v>
      </c>
      <c r="F5" s="3">
        <v>2420685.93</v>
      </c>
      <c r="G5" s="79">
        <f aca="true" t="shared" si="0" ref="G5:G61">IF(ISERROR(F5/D5*100),0,F5/D5*100)</f>
        <v>94.45344433020463</v>
      </c>
      <c r="H5" s="201">
        <f>IF(ISERROR(F5/E5*100),0,F5/E5*100)</f>
        <v>41.73596373467636</v>
      </c>
    </row>
    <row r="6" spans="1:8" s="47" customFormat="1" ht="14.25" customHeight="1">
      <c r="A6" s="103">
        <v>311</v>
      </c>
      <c r="B6" s="158"/>
      <c r="C6" s="44" t="s">
        <v>104</v>
      </c>
      <c r="D6" s="52">
        <v>1845909</v>
      </c>
      <c r="E6" s="52">
        <v>4682290.08</v>
      </c>
      <c r="F6" s="52">
        <v>2025292.0200000003</v>
      </c>
      <c r="G6" s="79">
        <f t="shared" si="0"/>
        <v>109.71786908238708</v>
      </c>
      <c r="H6" s="201">
        <f aca="true" t="shared" si="1" ref="H6:H61">IF(ISERROR(F6/E6*100),0,F6/E6*100)</f>
        <v>43.25430473970122</v>
      </c>
    </row>
    <row r="7" spans="1:8" s="53" customFormat="1" ht="14.25" customHeight="1">
      <c r="A7" s="159"/>
      <c r="B7" s="160">
        <v>3111</v>
      </c>
      <c r="C7" s="45" t="s">
        <v>36</v>
      </c>
      <c r="D7" s="51">
        <v>1845909</v>
      </c>
      <c r="E7" s="171">
        <v>4682290.08</v>
      </c>
      <c r="F7" s="51">
        <v>2025292.0200000003</v>
      </c>
      <c r="G7" s="117">
        <f t="shared" si="0"/>
        <v>109.71786908238708</v>
      </c>
      <c r="H7" s="209">
        <f t="shared" si="1"/>
        <v>43.25430473970122</v>
      </c>
    </row>
    <row r="8" spans="1:8" s="47" customFormat="1" ht="14.25" customHeight="1">
      <c r="A8" s="103">
        <v>312</v>
      </c>
      <c r="B8" s="158"/>
      <c r="C8" s="44" t="s">
        <v>37</v>
      </c>
      <c r="D8" s="52">
        <v>365285</v>
      </c>
      <c r="E8" s="52">
        <v>182160</v>
      </c>
      <c r="F8" s="52">
        <v>54322.369999999995</v>
      </c>
      <c r="G8" s="79">
        <f t="shared" si="0"/>
        <v>14.871229314097212</v>
      </c>
      <c r="H8" s="201">
        <f t="shared" si="1"/>
        <v>29.82123956960913</v>
      </c>
    </row>
    <row r="9" spans="1:8" s="53" customFormat="1" ht="14.25" customHeight="1">
      <c r="A9" s="159"/>
      <c r="B9" s="160">
        <v>3121</v>
      </c>
      <c r="C9" s="45" t="s">
        <v>37</v>
      </c>
      <c r="D9" s="55">
        <v>365285</v>
      </c>
      <c r="E9" s="171">
        <v>182160</v>
      </c>
      <c r="F9" s="51">
        <v>54322.369999999995</v>
      </c>
      <c r="G9" s="117">
        <f t="shared" si="0"/>
        <v>14.871229314097212</v>
      </c>
      <c r="H9" s="202">
        <f t="shared" si="1"/>
        <v>29.82123956960913</v>
      </c>
    </row>
    <row r="10" spans="1:8" s="47" customFormat="1" ht="14.25" customHeight="1">
      <c r="A10" s="103">
        <v>313</v>
      </c>
      <c r="B10" s="158"/>
      <c r="C10" s="44" t="s">
        <v>38</v>
      </c>
      <c r="D10" s="138">
        <v>351641</v>
      </c>
      <c r="E10" s="52">
        <v>935550</v>
      </c>
      <c r="F10" s="52">
        <v>341071.54000000004</v>
      </c>
      <c r="G10" s="79">
        <f t="shared" si="0"/>
        <v>96.9942469734758</v>
      </c>
      <c r="H10" s="201">
        <f t="shared" si="1"/>
        <v>36.45679439901662</v>
      </c>
    </row>
    <row r="11" spans="1:8" s="5" customFormat="1" ht="14.25" customHeight="1">
      <c r="A11" s="161"/>
      <c r="B11" s="160">
        <v>3131</v>
      </c>
      <c r="C11" s="45" t="s">
        <v>141</v>
      </c>
      <c r="D11" s="55">
        <v>0</v>
      </c>
      <c r="E11" s="171">
        <v>0</v>
      </c>
      <c r="F11" s="51">
        <v>9359.470000000001</v>
      </c>
      <c r="G11" s="117">
        <f t="shared" si="0"/>
        <v>0</v>
      </c>
      <c r="H11" s="209">
        <f t="shared" si="1"/>
        <v>0</v>
      </c>
    </row>
    <row r="12" spans="1:8" s="5" customFormat="1" ht="14.25" customHeight="1">
      <c r="A12" s="161"/>
      <c r="B12" s="160">
        <v>3132</v>
      </c>
      <c r="C12" s="45" t="s">
        <v>87</v>
      </c>
      <c r="D12" s="55">
        <v>316885</v>
      </c>
      <c r="E12" s="171">
        <v>820710</v>
      </c>
      <c r="F12" s="51">
        <v>299201.13</v>
      </c>
      <c r="G12" s="117">
        <f t="shared" si="0"/>
        <v>94.41946763021285</v>
      </c>
      <c r="H12" s="209">
        <f t="shared" si="1"/>
        <v>36.45637679570128</v>
      </c>
    </row>
    <row r="13" spans="1:8" s="5" customFormat="1" ht="14.25" customHeight="1">
      <c r="A13" s="161"/>
      <c r="B13" s="160">
        <v>3133</v>
      </c>
      <c r="C13" s="45" t="s">
        <v>88</v>
      </c>
      <c r="D13" s="55">
        <v>34756</v>
      </c>
      <c r="E13" s="171">
        <v>114840</v>
      </c>
      <c r="F13" s="51">
        <v>32510.940000000002</v>
      </c>
      <c r="G13" s="117">
        <f t="shared" si="0"/>
        <v>93.54051099090806</v>
      </c>
      <c r="H13" s="209">
        <f t="shared" si="1"/>
        <v>28.309770114942527</v>
      </c>
    </row>
    <row r="14" spans="1:8" s="5" customFormat="1" ht="14.25" customHeight="1">
      <c r="A14" s="157">
        <v>32</v>
      </c>
      <c r="B14" s="100"/>
      <c r="C14" s="18" t="s">
        <v>2</v>
      </c>
      <c r="D14" s="139">
        <v>1636214</v>
      </c>
      <c r="E14" s="3">
        <v>3099999.95</v>
      </c>
      <c r="F14" s="3">
        <v>1549509.38</v>
      </c>
      <c r="G14" s="79">
        <f t="shared" si="0"/>
        <v>94.70089976005583</v>
      </c>
      <c r="H14" s="201">
        <f t="shared" si="1"/>
        <v>49.98417435458345</v>
      </c>
    </row>
    <row r="15" spans="1:8" s="47" customFormat="1" ht="14.25" customHeight="1">
      <c r="A15" s="103">
        <v>321</v>
      </c>
      <c r="B15" s="158"/>
      <c r="C15" s="50" t="s">
        <v>6</v>
      </c>
      <c r="D15" s="138">
        <v>123416</v>
      </c>
      <c r="E15" s="52">
        <v>381243.65</v>
      </c>
      <c r="F15" s="52">
        <v>211731.91</v>
      </c>
      <c r="G15" s="79">
        <f t="shared" si="0"/>
        <v>171.55953036883386</v>
      </c>
      <c r="H15" s="201">
        <f t="shared" si="1"/>
        <v>55.53716370095606</v>
      </c>
    </row>
    <row r="16" spans="1:8" s="53" customFormat="1" ht="14.25" customHeight="1">
      <c r="A16" s="159"/>
      <c r="B16" s="160">
        <v>3211</v>
      </c>
      <c r="C16" s="46" t="s">
        <v>39</v>
      </c>
      <c r="D16" s="55">
        <v>59440</v>
      </c>
      <c r="E16" s="171">
        <v>207826.65</v>
      </c>
      <c r="F16" s="51">
        <v>152806.66</v>
      </c>
      <c r="G16" s="117">
        <f t="shared" si="0"/>
        <v>257.07715343203233</v>
      </c>
      <c r="H16" s="209">
        <f t="shared" si="1"/>
        <v>73.5260179577547</v>
      </c>
    </row>
    <row r="17" spans="1:8" s="53" customFormat="1" ht="14.25" customHeight="1">
      <c r="A17" s="159"/>
      <c r="B17" s="160">
        <v>3212</v>
      </c>
      <c r="C17" s="46" t="s">
        <v>40</v>
      </c>
      <c r="D17" s="55">
        <v>37276</v>
      </c>
      <c r="E17" s="171">
        <v>102010</v>
      </c>
      <c r="F17" s="51">
        <v>54669</v>
      </c>
      <c r="G17" s="117">
        <f t="shared" si="0"/>
        <v>146.6600493615195</v>
      </c>
      <c r="H17" s="209">
        <f t="shared" si="1"/>
        <v>53.59180472502696</v>
      </c>
    </row>
    <row r="18" spans="1:8" s="53" customFormat="1" ht="14.25" customHeight="1">
      <c r="A18" s="159"/>
      <c r="B18" s="162" t="s">
        <v>4</v>
      </c>
      <c r="C18" s="46" t="s">
        <v>5</v>
      </c>
      <c r="D18" s="55">
        <v>26700</v>
      </c>
      <c r="E18" s="171">
        <v>71407</v>
      </c>
      <c r="F18" s="51">
        <v>4256.25</v>
      </c>
      <c r="G18" s="117">
        <f t="shared" si="0"/>
        <v>15.941011235955054</v>
      </c>
      <c r="H18" s="209">
        <f t="shared" si="1"/>
        <v>5.960550086126011</v>
      </c>
    </row>
    <row r="19" spans="1:8" s="47" customFormat="1" ht="14.25" customHeight="1">
      <c r="A19" s="103">
        <v>322</v>
      </c>
      <c r="B19" s="163"/>
      <c r="C19" s="116" t="s">
        <v>41</v>
      </c>
      <c r="D19" s="138">
        <v>170470</v>
      </c>
      <c r="E19" s="52">
        <v>381243.65</v>
      </c>
      <c r="F19" s="52">
        <v>112383.31</v>
      </c>
      <c r="G19" s="79">
        <f t="shared" si="0"/>
        <v>65.92556461547487</v>
      </c>
      <c r="H19" s="201">
        <f t="shared" si="1"/>
        <v>29.478080487373358</v>
      </c>
    </row>
    <row r="20" spans="1:8" s="53" customFormat="1" ht="14.25" customHeight="1">
      <c r="A20" s="159"/>
      <c r="B20" s="162">
        <v>3221</v>
      </c>
      <c r="C20" s="45" t="s">
        <v>42</v>
      </c>
      <c r="D20" s="55">
        <v>49611</v>
      </c>
      <c r="E20" s="171">
        <v>105816.65</v>
      </c>
      <c r="F20" s="51">
        <v>63619.770000000004</v>
      </c>
      <c r="G20" s="117">
        <f t="shared" si="0"/>
        <v>128.23722561528695</v>
      </c>
      <c r="H20" s="209">
        <f t="shared" si="1"/>
        <v>60.12264610531519</v>
      </c>
    </row>
    <row r="21" spans="1:8" s="53" customFormat="1" ht="14.25" customHeight="1">
      <c r="A21" s="159"/>
      <c r="B21" s="162">
        <v>3223</v>
      </c>
      <c r="C21" s="45" t="s">
        <v>43</v>
      </c>
      <c r="D21" s="55">
        <v>107302</v>
      </c>
      <c r="E21" s="171">
        <v>255025</v>
      </c>
      <c r="F21" s="51">
        <v>46127.28</v>
      </c>
      <c r="G21" s="117">
        <f t="shared" si="0"/>
        <v>42.98827608059496</v>
      </c>
      <c r="H21" s="209">
        <f t="shared" si="1"/>
        <v>18.08735614155475</v>
      </c>
    </row>
    <row r="22" spans="1:8" s="53" customFormat="1" ht="14.25" customHeight="1">
      <c r="A22" s="159"/>
      <c r="B22" s="162" t="s">
        <v>7</v>
      </c>
      <c r="C22" s="71" t="s">
        <v>8</v>
      </c>
      <c r="D22" s="142">
        <v>13557</v>
      </c>
      <c r="E22" s="175">
        <v>20402</v>
      </c>
      <c r="F22" s="51">
        <v>2636.26</v>
      </c>
      <c r="G22" s="174">
        <f t="shared" si="0"/>
        <v>19.44574758427381</v>
      </c>
      <c r="H22" s="209">
        <f t="shared" si="1"/>
        <v>12.921576316047448</v>
      </c>
    </row>
    <row r="23" spans="1:8" s="47" customFormat="1" ht="14.25" customHeight="1">
      <c r="A23" s="103">
        <v>323</v>
      </c>
      <c r="B23" s="164"/>
      <c r="C23" s="116" t="s">
        <v>9</v>
      </c>
      <c r="D23" s="138">
        <v>1165681</v>
      </c>
      <c r="E23" s="52">
        <v>1872609.65</v>
      </c>
      <c r="F23" s="52">
        <v>1104566.77</v>
      </c>
      <c r="G23" s="79">
        <f t="shared" si="0"/>
        <v>94.7572080183172</v>
      </c>
      <c r="H23" s="201">
        <f t="shared" si="1"/>
        <v>58.985425499649644</v>
      </c>
    </row>
    <row r="24" spans="1:8" s="53" customFormat="1" ht="14.25" customHeight="1">
      <c r="A24" s="159"/>
      <c r="B24" s="160">
        <v>3231</v>
      </c>
      <c r="C24" s="45" t="s">
        <v>44</v>
      </c>
      <c r="D24" s="55">
        <v>54775</v>
      </c>
      <c r="E24" s="171">
        <v>132613</v>
      </c>
      <c r="F24" s="55">
        <v>55162.850000000006</v>
      </c>
      <c r="G24" s="117">
        <f t="shared" si="0"/>
        <v>100.7080785029667</v>
      </c>
      <c r="H24" s="209">
        <f t="shared" si="1"/>
        <v>41.59686456078967</v>
      </c>
    </row>
    <row r="25" spans="1:8" s="53" customFormat="1" ht="14.25" customHeight="1">
      <c r="A25" s="159"/>
      <c r="B25" s="160">
        <v>3232</v>
      </c>
      <c r="C25" s="71" t="s">
        <v>10</v>
      </c>
      <c r="D25" s="142">
        <v>42590</v>
      </c>
      <c r="E25" s="171">
        <v>61206</v>
      </c>
      <c r="F25" s="142">
        <v>11648.210000000001</v>
      </c>
      <c r="G25" s="117">
        <f t="shared" si="0"/>
        <v>27.349636064803946</v>
      </c>
      <c r="H25" s="209">
        <f t="shared" si="1"/>
        <v>19.031157076103653</v>
      </c>
    </row>
    <row r="26" spans="1:8" s="53" customFormat="1" ht="14.25" customHeight="1">
      <c r="A26" s="159"/>
      <c r="B26" s="160">
        <v>3233</v>
      </c>
      <c r="C26" s="45" t="s">
        <v>85</v>
      </c>
      <c r="D26" s="142">
        <v>95408</v>
      </c>
      <c r="E26" s="171">
        <v>40804</v>
      </c>
      <c r="F26" s="142">
        <v>222416.09000000003</v>
      </c>
      <c r="G26" s="117">
        <f t="shared" si="0"/>
        <v>233.12100662418248</v>
      </c>
      <c r="H26" s="209">
        <f t="shared" si="1"/>
        <v>545.0840358788355</v>
      </c>
    </row>
    <row r="27" spans="1:8" s="53" customFormat="1" ht="14.25" customHeight="1">
      <c r="A27" s="159"/>
      <c r="B27" s="160">
        <v>3234</v>
      </c>
      <c r="C27" s="45" t="s">
        <v>45</v>
      </c>
      <c r="D27" s="142">
        <v>138126</v>
      </c>
      <c r="E27" s="171">
        <v>408040</v>
      </c>
      <c r="F27" s="142">
        <v>106198.3</v>
      </c>
      <c r="G27" s="117">
        <f t="shared" si="0"/>
        <v>76.8850904246847</v>
      </c>
      <c r="H27" s="209">
        <f t="shared" si="1"/>
        <v>26.026443485932756</v>
      </c>
    </row>
    <row r="28" spans="1:8" s="53" customFormat="1" ht="14.25" customHeight="1">
      <c r="A28" s="159"/>
      <c r="B28" s="160">
        <v>3235</v>
      </c>
      <c r="C28" s="46" t="s">
        <v>46</v>
      </c>
      <c r="D28" s="142">
        <v>1150</v>
      </c>
      <c r="E28" s="171">
        <v>51005</v>
      </c>
      <c r="F28" s="142">
        <v>24822.670000000002</v>
      </c>
      <c r="G28" s="117">
        <f t="shared" si="0"/>
        <v>2158.493043478261</v>
      </c>
      <c r="H28" s="209">
        <f t="shared" si="1"/>
        <v>48.66713067346339</v>
      </c>
    </row>
    <row r="29" spans="1:8" s="53" customFormat="1" ht="14.25" customHeight="1">
      <c r="A29" s="159"/>
      <c r="B29" s="160">
        <v>3237</v>
      </c>
      <c r="C29" s="71" t="s">
        <v>11</v>
      </c>
      <c r="D29" s="142">
        <v>642703</v>
      </c>
      <c r="E29" s="171">
        <v>717876.6499999999</v>
      </c>
      <c r="F29" s="142">
        <v>553752.97</v>
      </c>
      <c r="G29" s="117">
        <f t="shared" si="0"/>
        <v>86.16001014465468</v>
      </c>
      <c r="H29" s="209">
        <f t="shared" si="1"/>
        <v>77.1376210662375</v>
      </c>
    </row>
    <row r="30" spans="1:8" s="53" customFormat="1" ht="14.25" customHeight="1">
      <c r="A30" s="159"/>
      <c r="B30" s="160">
        <v>3238</v>
      </c>
      <c r="C30" s="45" t="s">
        <v>12</v>
      </c>
      <c r="D30" s="142">
        <v>110763</v>
      </c>
      <c r="E30" s="171">
        <v>257045</v>
      </c>
      <c r="F30" s="142">
        <v>58717.78</v>
      </c>
      <c r="G30" s="117">
        <f t="shared" si="0"/>
        <v>53.01208887444363</v>
      </c>
      <c r="H30" s="209">
        <f t="shared" si="1"/>
        <v>22.843385399443676</v>
      </c>
    </row>
    <row r="31" spans="1:8" s="53" customFormat="1" ht="14.25" customHeight="1">
      <c r="A31" s="159"/>
      <c r="B31" s="160">
        <v>3239</v>
      </c>
      <c r="C31" s="45" t="s">
        <v>47</v>
      </c>
      <c r="D31" s="142">
        <v>80166</v>
      </c>
      <c r="E31" s="171">
        <v>204020</v>
      </c>
      <c r="F31" s="142">
        <v>71847.90000000001</v>
      </c>
      <c r="G31" s="117">
        <f t="shared" si="0"/>
        <v>89.62390539630269</v>
      </c>
      <c r="H31" s="209">
        <f t="shared" si="1"/>
        <v>35.21610626409176</v>
      </c>
    </row>
    <row r="32" spans="1:8" s="47" customFormat="1" ht="14.25" customHeight="1">
      <c r="A32" s="103">
        <v>329</v>
      </c>
      <c r="B32" s="158"/>
      <c r="C32" s="44" t="s">
        <v>48</v>
      </c>
      <c r="D32" s="138">
        <v>176647</v>
      </c>
      <c r="E32" s="138">
        <v>464903</v>
      </c>
      <c r="F32" s="138">
        <v>120827.39</v>
      </c>
      <c r="G32" s="79">
        <f t="shared" si="0"/>
        <v>68.40047665683538</v>
      </c>
      <c r="H32" s="201">
        <f t="shared" si="1"/>
        <v>25.98980647575946</v>
      </c>
    </row>
    <row r="33" spans="1:8" s="5" customFormat="1" ht="14.25" customHeight="1">
      <c r="A33" s="161"/>
      <c r="B33" s="165">
        <v>3293</v>
      </c>
      <c r="C33" s="48" t="s">
        <v>49</v>
      </c>
      <c r="D33" s="143">
        <v>13657</v>
      </c>
      <c r="E33" s="173">
        <v>51005</v>
      </c>
      <c r="F33" s="142">
        <v>20618.39</v>
      </c>
      <c r="G33" s="117">
        <f t="shared" si="0"/>
        <v>150.9730541114447</v>
      </c>
      <c r="H33" s="209">
        <f t="shared" si="1"/>
        <v>40.42425252426233</v>
      </c>
    </row>
    <row r="34" spans="1:8" s="5" customFormat="1" ht="14.25" customHeight="1">
      <c r="A34" s="161"/>
      <c r="B34" s="165">
        <v>3294</v>
      </c>
      <c r="C34" s="48" t="s">
        <v>91</v>
      </c>
      <c r="D34" s="143">
        <v>128815</v>
      </c>
      <c r="E34" s="173">
        <v>295829</v>
      </c>
      <c r="F34" s="142">
        <v>68914.67</v>
      </c>
      <c r="G34" s="174">
        <f t="shared" si="0"/>
        <v>53.49894810386989</v>
      </c>
      <c r="H34" s="209">
        <f t="shared" si="1"/>
        <v>23.295440947304016</v>
      </c>
    </row>
    <row r="35" spans="1:8" s="5" customFormat="1" ht="14.25" customHeight="1">
      <c r="A35" s="161"/>
      <c r="B35" s="165">
        <v>3295</v>
      </c>
      <c r="C35" s="48" t="s">
        <v>90</v>
      </c>
      <c r="D35" s="143">
        <v>34175</v>
      </c>
      <c r="E35" s="173">
        <v>102010</v>
      </c>
      <c r="F35" s="142">
        <v>28709.62</v>
      </c>
      <c r="G35" s="117">
        <f t="shared" si="0"/>
        <v>84.0076664228237</v>
      </c>
      <c r="H35" s="209">
        <f t="shared" si="1"/>
        <v>28.143927065973923</v>
      </c>
    </row>
    <row r="36" spans="1:8" s="5" customFormat="1" ht="14.25" customHeight="1">
      <c r="A36" s="161"/>
      <c r="B36" s="101">
        <v>3299</v>
      </c>
      <c r="C36" s="101" t="s">
        <v>142</v>
      </c>
      <c r="D36" s="143">
        <v>0</v>
      </c>
      <c r="E36" s="173">
        <v>0</v>
      </c>
      <c r="F36" s="142">
        <v>2584.71</v>
      </c>
      <c r="G36" s="117">
        <f t="shared" si="0"/>
        <v>0</v>
      </c>
      <c r="H36" s="209">
        <f t="shared" si="1"/>
        <v>0</v>
      </c>
    </row>
    <row r="37" spans="1:8" s="5" customFormat="1" ht="14.25" customHeight="1">
      <c r="A37" s="157">
        <v>34</v>
      </c>
      <c r="B37" s="166"/>
      <c r="C37" s="18" t="s">
        <v>13</v>
      </c>
      <c r="D37" s="139">
        <v>57041</v>
      </c>
      <c r="E37" s="3">
        <v>100000</v>
      </c>
      <c r="F37" s="3">
        <v>385625.69</v>
      </c>
      <c r="G37" s="79">
        <f t="shared" si="0"/>
        <v>676.050016654687</v>
      </c>
      <c r="H37" s="201">
        <f t="shared" si="1"/>
        <v>385.62569</v>
      </c>
    </row>
    <row r="38" spans="1:8" s="47" customFormat="1" ht="14.25" customHeight="1">
      <c r="A38" s="103">
        <v>343</v>
      </c>
      <c r="B38" s="158"/>
      <c r="C38" s="44" t="s">
        <v>51</v>
      </c>
      <c r="D38" s="138">
        <v>57041</v>
      </c>
      <c r="E38" s="52">
        <v>100000</v>
      </c>
      <c r="F38" s="52">
        <v>385625.69</v>
      </c>
      <c r="G38" s="79">
        <f t="shared" si="0"/>
        <v>676.050016654687</v>
      </c>
      <c r="H38" s="201">
        <f t="shared" si="1"/>
        <v>385.62569</v>
      </c>
    </row>
    <row r="39" spans="1:8" s="5" customFormat="1" ht="14.25" customHeight="1">
      <c r="A39" s="161"/>
      <c r="B39" s="159">
        <v>3431</v>
      </c>
      <c r="C39" s="49" t="s">
        <v>52</v>
      </c>
      <c r="D39" s="144">
        <v>7153</v>
      </c>
      <c r="E39" s="173">
        <v>63492</v>
      </c>
      <c r="F39" s="142">
        <v>126059.04</v>
      </c>
      <c r="G39" s="117">
        <f t="shared" si="0"/>
        <v>1762.3240598350342</v>
      </c>
      <c r="H39" s="209">
        <f t="shared" si="1"/>
        <v>198.54318654318652</v>
      </c>
    </row>
    <row r="40" spans="1:8" s="5" customFormat="1" ht="25.5">
      <c r="A40" s="161"/>
      <c r="B40" s="159">
        <v>3432</v>
      </c>
      <c r="C40" s="49" t="s">
        <v>89</v>
      </c>
      <c r="D40" s="145">
        <v>49888</v>
      </c>
      <c r="E40" s="173">
        <v>18304</v>
      </c>
      <c r="F40" s="146">
        <v>1508.01</v>
      </c>
      <c r="G40" s="174">
        <f t="shared" si="0"/>
        <v>3.022791051956382</v>
      </c>
      <c r="H40" s="209">
        <f t="shared" si="1"/>
        <v>8.238690996503497</v>
      </c>
    </row>
    <row r="41" spans="1:8" s="5" customFormat="1" ht="14.25" customHeight="1">
      <c r="A41" s="161"/>
      <c r="B41" s="159">
        <v>3433</v>
      </c>
      <c r="C41" s="49" t="s">
        <v>53</v>
      </c>
      <c r="D41" s="144">
        <v>0</v>
      </c>
      <c r="E41" s="173">
        <v>18204</v>
      </c>
      <c r="F41" s="142">
        <v>7.039999999999999</v>
      </c>
      <c r="G41" s="117">
        <f t="shared" si="0"/>
        <v>0</v>
      </c>
      <c r="H41" s="209">
        <f t="shared" si="1"/>
        <v>0.03867281916062403</v>
      </c>
    </row>
    <row r="42" spans="1:8" s="5" customFormat="1" ht="14.25" customHeight="1">
      <c r="A42" s="161"/>
      <c r="B42" s="159">
        <v>3439</v>
      </c>
      <c r="C42" s="49" t="s">
        <v>146</v>
      </c>
      <c r="D42" s="144">
        <v>0</v>
      </c>
      <c r="E42" s="173">
        <v>0</v>
      </c>
      <c r="F42" s="6">
        <v>258051.6</v>
      </c>
      <c r="G42" s="117">
        <f t="shared" si="0"/>
        <v>0</v>
      </c>
      <c r="H42" s="209">
        <f t="shared" si="1"/>
        <v>0</v>
      </c>
    </row>
    <row r="43" spans="1:8" s="47" customFormat="1" ht="24" customHeight="1">
      <c r="A43" s="103">
        <v>37</v>
      </c>
      <c r="B43" s="103"/>
      <c r="C43" s="56" t="s">
        <v>66</v>
      </c>
      <c r="D43" s="138">
        <v>380192182</v>
      </c>
      <c r="E43" s="52">
        <v>0</v>
      </c>
      <c r="F43" s="52">
        <v>13623.490000000002</v>
      </c>
      <c r="G43" s="79">
        <f t="shared" si="0"/>
        <v>0.003583316713230048</v>
      </c>
      <c r="H43" s="201">
        <f t="shared" si="1"/>
        <v>0</v>
      </c>
    </row>
    <row r="44" spans="1:8" s="47" customFormat="1" ht="12.75" customHeight="1">
      <c r="A44" s="103">
        <v>371</v>
      </c>
      <c r="B44" s="103"/>
      <c r="C44" s="56" t="s">
        <v>67</v>
      </c>
      <c r="D44" s="138">
        <v>380180014</v>
      </c>
      <c r="E44" s="52">
        <v>0</v>
      </c>
      <c r="F44" s="52">
        <v>0</v>
      </c>
      <c r="G44" s="155">
        <f t="shared" si="0"/>
        <v>0</v>
      </c>
      <c r="H44" s="201">
        <f t="shared" si="1"/>
        <v>0</v>
      </c>
    </row>
    <row r="45" spans="1:8" s="5" customFormat="1" ht="13.5" customHeight="1">
      <c r="A45" s="161"/>
      <c r="B45" s="159">
        <v>3711</v>
      </c>
      <c r="C45" s="49" t="s">
        <v>50</v>
      </c>
      <c r="D45" s="144">
        <v>380180014</v>
      </c>
      <c r="E45" s="173">
        <v>0</v>
      </c>
      <c r="F45" s="6">
        <v>0</v>
      </c>
      <c r="G45" s="174">
        <f t="shared" si="0"/>
        <v>0</v>
      </c>
      <c r="H45" s="209">
        <f t="shared" si="1"/>
        <v>0</v>
      </c>
    </row>
    <row r="46" spans="1:8" s="47" customFormat="1" ht="13.5" customHeight="1">
      <c r="A46" s="103">
        <v>372</v>
      </c>
      <c r="B46" s="103"/>
      <c r="C46" s="56" t="s">
        <v>101</v>
      </c>
      <c r="D46" s="138">
        <v>12168</v>
      </c>
      <c r="E46" s="52">
        <v>0</v>
      </c>
      <c r="F46" s="52">
        <v>13623.490000000002</v>
      </c>
      <c r="G46" s="79">
        <f t="shared" si="0"/>
        <v>111.96162064431296</v>
      </c>
      <c r="H46" s="201">
        <f t="shared" si="1"/>
        <v>0</v>
      </c>
    </row>
    <row r="47" spans="1:8" s="5" customFormat="1" ht="13.5" customHeight="1">
      <c r="A47" s="161"/>
      <c r="B47" s="159">
        <v>3721</v>
      </c>
      <c r="C47" s="49" t="s">
        <v>100</v>
      </c>
      <c r="D47" s="144">
        <v>12168</v>
      </c>
      <c r="E47" s="173">
        <v>0</v>
      </c>
      <c r="F47" s="6">
        <v>13623.490000000002</v>
      </c>
      <c r="G47" s="117">
        <f t="shared" si="0"/>
        <v>111.96162064431296</v>
      </c>
      <c r="H47" s="209">
        <f t="shared" si="1"/>
        <v>0</v>
      </c>
    </row>
    <row r="48" spans="1:8" s="47" customFormat="1" ht="13.5" customHeight="1">
      <c r="A48" s="103">
        <v>38</v>
      </c>
      <c r="B48" s="103"/>
      <c r="C48" s="56" t="s">
        <v>81</v>
      </c>
      <c r="D48" s="138">
        <v>965636</v>
      </c>
      <c r="E48" s="52">
        <v>2500000</v>
      </c>
      <c r="F48" s="52">
        <v>6292171.969999996</v>
      </c>
      <c r="G48" s="79">
        <f t="shared" si="0"/>
        <v>651.6090918317043</v>
      </c>
      <c r="H48" s="201">
        <f t="shared" si="1"/>
        <v>251.68687879999982</v>
      </c>
    </row>
    <row r="49" spans="1:8" s="47" customFormat="1" ht="15" customHeight="1">
      <c r="A49" s="103">
        <v>383</v>
      </c>
      <c r="B49" s="103"/>
      <c r="C49" s="56" t="s">
        <v>97</v>
      </c>
      <c r="D49" s="138">
        <v>965636</v>
      </c>
      <c r="E49" s="52">
        <v>2500000</v>
      </c>
      <c r="F49" s="52">
        <v>6292171.969999996</v>
      </c>
      <c r="G49" s="79">
        <f t="shared" si="0"/>
        <v>651.6090918317043</v>
      </c>
      <c r="H49" s="201">
        <f t="shared" si="1"/>
        <v>251.68687879999982</v>
      </c>
    </row>
    <row r="50" spans="1:8" s="53" customFormat="1" ht="15" customHeight="1">
      <c r="A50" s="159"/>
      <c r="B50" s="159">
        <v>3831</v>
      </c>
      <c r="C50" s="109" t="s">
        <v>111</v>
      </c>
      <c r="D50" s="145">
        <v>965636</v>
      </c>
      <c r="E50" s="171">
        <v>2500000</v>
      </c>
      <c r="F50" s="6">
        <v>6292171.969999996</v>
      </c>
      <c r="G50" s="117">
        <f t="shared" si="0"/>
        <v>651.6090918317043</v>
      </c>
      <c r="H50" s="209">
        <f t="shared" si="1"/>
        <v>251.68687879999982</v>
      </c>
    </row>
    <row r="51" spans="1:8" s="5" customFormat="1" ht="26.25" customHeight="1">
      <c r="A51" s="157">
        <v>4</v>
      </c>
      <c r="B51" s="98"/>
      <c r="C51" s="211" t="s">
        <v>77</v>
      </c>
      <c r="D51" s="139">
        <v>95311</v>
      </c>
      <c r="E51" s="3">
        <v>236000</v>
      </c>
      <c r="F51" s="3">
        <v>47219.61</v>
      </c>
      <c r="G51" s="79">
        <f t="shared" si="0"/>
        <v>49.54266558949125</v>
      </c>
      <c r="H51" s="201">
        <f t="shared" si="1"/>
        <v>20.0083093220339</v>
      </c>
    </row>
    <row r="52" spans="1:8" s="47" customFormat="1" ht="14.25" customHeight="1">
      <c r="A52" s="58">
        <v>41</v>
      </c>
      <c r="B52" s="105"/>
      <c r="C52" s="60" t="s">
        <v>107</v>
      </c>
      <c r="D52" s="138">
        <v>0</v>
      </c>
      <c r="E52" s="52">
        <v>10000</v>
      </c>
      <c r="F52" s="52">
        <v>22219.61</v>
      </c>
      <c r="G52" s="79">
        <f t="shared" si="0"/>
        <v>0</v>
      </c>
      <c r="H52" s="213">
        <f t="shared" si="1"/>
        <v>222.19609999999997</v>
      </c>
    </row>
    <row r="53" spans="1:8" s="47" customFormat="1" ht="14.25" customHeight="1">
      <c r="A53" s="58">
        <v>412</v>
      </c>
      <c r="B53" s="105"/>
      <c r="C53" s="60" t="s">
        <v>108</v>
      </c>
      <c r="D53" s="138">
        <v>0</v>
      </c>
      <c r="E53" s="52">
        <v>10000</v>
      </c>
      <c r="F53" s="52">
        <v>22219.61</v>
      </c>
      <c r="G53" s="79">
        <f t="shared" si="0"/>
        <v>0</v>
      </c>
      <c r="H53" s="213">
        <f t="shared" si="1"/>
        <v>222.19609999999997</v>
      </c>
    </row>
    <row r="54" spans="1:8" s="53" customFormat="1" ht="14.25" customHeight="1">
      <c r="A54" s="112"/>
      <c r="B54" s="93">
        <v>4123</v>
      </c>
      <c r="C54" s="118" t="s">
        <v>106</v>
      </c>
      <c r="D54" s="146">
        <v>0</v>
      </c>
      <c r="E54" s="171">
        <v>10000</v>
      </c>
      <c r="F54" s="6">
        <v>22219.61</v>
      </c>
      <c r="G54" s="117">
        <f t="shared" si="0"/>
        <v>0</v>
      </c>
      <c r="H54" s="209">
        <f t="shared" si="1"/>
        <v>222.19609999999997</v>
      </c>
    </row>
    <row r="55" spans="1:8" s="5" customFormat="1" ht="14.25" customHeight="1">
      <c r="A55" s="157">
        <v>42</v>
      </c>
      <c r="B55" s="166"/>
      <c r="C55" s="16" t="s">
        <v>14</v>
      </c>
      <c r="D55" s="139">
        <v>95311</v>
      </c>
      <c r="E55" s="3">
        <v>226000</v>
      </c>
      <c r="F55" s="3">
        <v>25000</v>
      </c>
      <c r="G55" s="79">
        <f t="shared" si="0"/>
        <v>26.22992099547796</v>
      </c>
      <c r="H55" s="201">
        <f t="shared" si="1"/>
        <v>11.061946902654867</v>
      </c>
    </row>
    <row r="56" spans="1:8" s="47" customFormat="1" ht="14.25" customHeight="1">
      <c r="A56" s="103">
        <v>422</v>
      </c>
      <c r="B56" s="164"/>
      <c r="C56" s="50" t="s">
        <v>17</v>
      </c>
      <c r="D56" s="138">
        <v>95311</v>
      </c>
      <c r="E56" s="52">
        <v>75000</v>
      </c>
      <c r="F56" s="52">
        <v>0</v>
      </c>
      <c r="G56" s="79">
        <f t="shared" si="0"/>
        <v>0</v>
      </c>
      <c r="H56" s="201">
        <f t="shared" si="1"/>
        <v>0</v>
      </c>
    </row>
    <row r="57" spans="1:8" s="53" customFormat="1" ht="14.25" customHeight="1">
      <c r="A57" s="159"/>
      <c r="B57" s="167" t="s">
        <v>15</v>
      </c>
      <c r="C57" s="72" t="s">
        <v>16</v>
      </c>
      <c r="D57" s="140">
        <v>95311</v>
      </c>
      <c r="E57" s="171">
        <v>35000</v>
      </c>
      <c r="F57" s="6">
        <v>0</v>
      </c>
      <c r="G57" s="117">
        <f t="shared" si="0"/>
        <v>0</v>
      </c>
      <c r="H57" s="209">
        <f t="shared" si="1"/>
        <v>0</v>
      </c>
    </row>
    <row r="58" spans="1:8" s="47" customFormat="1" ht="14.25" customHeight="1">
      <c r="A58" s="103">
        <v>423</v>
      </c>
      <c r="B58" s="164"/>
      <c r="C58" s="50" t="s">
        <v>18</v>
      </c>
      <c r="D58" s="138">
        <v>0</v>
      </c>
      <c r="E58" s="52">
        <v>51000</v>
      </c>
      <c r="F58" s="52">
        <v>0</v>
      </c>
      <c r="G58" s="79">
        <f t="shared" si="0"/>
        <v>0</v>
      </c>
      <c r="H58" s="201">
        <f t="shared" si="1"/>
        <v>0</v>
      </c>
    </row>
    <row r="59" spans="1:8" s="53" customFormat="1" ht="14.25" customHeight="1">
      <c r="A59" s="159"/>
      <c r="B59" s="160">
        <v>4231</v>
      </c>
      <c r="C59" s="46" t="s">
        <v>64</v>
      </c>
      <c r="D59" s="141">
        <v>0</v>
      </c>
      <c r="E59" s="171">
        <v>51000</v>
      </c>
      <c r="F59" s="51">
        <v>0</v>
      </c>
      <c r="G59" s="117">
        <f t="shared" si="0"/>
        <v>0</v>
      </c>
      <c r="H59" s="202">
        <f t="shared" si="1"/>
        <v>0</v>
      </c>
    </row>
    <row r="60" spans="1:8" s="47" customFormat="1" ht="14.25" customHeight="1">
      <c r="A60" s="103">
        <v>426</v>
      </c>
      <c r="B60" s="158"/>
      <c r="C60" s="50" t="s">
        <v>19</v>
      </c>
      <c r="D60" s="138">
        <v>0</v>
      </c>
      <c r="E60" s="52">
        <v>100000</v>
      </c>
      <c r="F60" s="52">
        <v>25000</v>
      </c>
      <c r="G60" s="79">
        <f t="shared" si="0"/>
        <v>0</v>
      </c>
      <c r="H60" s="201">
        <f t="shared" si="1"/>
        <v>25</v>
      </c>
    </row>
    <row r="61" spans="1:8" s="5" customFormat="1" ht="14.25" customHeight="1">
      <c r="A61" s="161"/>
      <c r="B61" s="160">
        <v>4262</v>
      </c>
      <c r="C61" s="46" t="s">
        <v>0</v>
      </c>
      <c r="D61" s="55">
        <v>0</v>
      </c>
      <c r="E61" s="173">
        <v>100000</v>
      </c>
      <c r="F61" s="51">
        <v>25000</v>
      </c>
      <c r="G61" s="117">
        <f t="shared" si="0"/>
        <v>0</v>
      </c>
      <c r="H61" s="209">
        <f t="shared" si="1"/>
        <v>25</v>
      </c>
    </row>
    <row r="62" spans="1:8" s="5" customFormat="1" ht="14.25" customHeight="1">
      <c r="A62" s="161"/>
      <c r="B62" s="161"/>
      <c r="D62" s="147"/>
      <c r="E62" s="51"/>
      <c r="F62" s="51"/>
      <c r="H62" s="206"/>
    </row>
    <row r="63" spans="1:8" s="5" customFormat="1" ht="14.25" customHeight="1">
      <c r="A63" s="161"/>
      <c r="B63" s="161"/>
      <c r="D63" s="147"/>
      <c r="H63" s="207"/>
    </row>
    <row r="64" spans="1:8" s="5" customFormat="1" ht="12.75">
      <c r="A64" s="161"/>
      <c r="B64" s="161"/>
      <c r="D64" s="147"/>
      <c r="H64" s="207"/>
    </row>
    <row r="65" spans="1:8" s="5" customFormat="1" ht="12.75">
      <c r="A65" s="161"/>
      <c r="B65" s="161"/>
      <c r="D65" s="147"/>
      <c r="H65" s="207"/>
    </row>
    <row r="66" spans="1:8" s="5" customFormat="1" ht="12.75">
      <c r="A66" s="161"/>
      <c r="B66" s="161"/>
      <c r="D66" s="147"/>
      <c r="H66" s="207"/>
    </row>
    <row r="67" spans="1:8" s="5" customFormat="1" ht="12.75">
      <c r="A67" s="161"/>
      <c r="B67" s="161"/>
      <c r="D67" s="147"/>
      <c r="H67" s="207"/>
    </row>
    <row r="68" spans="1:8" s="5" customFormat="1" ht="12.75">
      <c r="A68" s="161"/>
      <c r="B68" s="161"/>
      <c r="D68" s="147"/>
      <c r="H68" s="207"/>
    </row>
    <row r="69" spans="1:8" s="5" customFormat="1" ht="12.75">
      <c r="A69" s="161"/>
      <c r="B69" s="161"/>
      <c r="D69" s="147"/>
      <c r="H69" s="207"/>
    </row>
    <row r="70" spans="1:8" s="5" customFormat="1" ht="12.75">
      <c r="A70" s="161"/>
      <c r="B70" s="161"/>
      <c r="D70" s="147"/>
      <c r="H70" s="207"/>
    </row>
    <row r="71" spans="1:8" s="5" customFormat="1" ht="12.75">
      <c r="A71" s="161"/>
      <c r="B71" s="161"/>
      <c r="D71" s="147"/>
      <c r="H71" s="207"/>
    </row>
    <row r="72" spans="1:8" s="5" customFormat="1" ht="12.75">
      <c r="A72" s="161"/>
      <c r="B72" s="161"/>
      <c r="D72" s="147"/>
      <c r="H72" s="207"/>
    </row>
    <row r="73" spans="1:8" s="5" customFormat="1" ht="12.75">
      <c r="A73" s="161"/>
      <c r="B73" s="161"/>
      <c r="D73" s="147"/>
      <c r="H73" s="207"/>
    </row>
    <row r="74" spans="1:8" s="5" customFormat="1" ht="12.75">
      <c r="A74" s="161"/>
      <c r="B74" s="161"/>
      <c r="D74" s="147"/>
      <c r="H74" s="207"/>
    </row>
    <row r="75" spans="1:8" s="5" customFormat="1" ht="12.75">
      <c r="A75" s="161"/>
      <c r="B75" s="161"/>
      <c r="D75" s="147"/>
      <c r="H75" s="207"/>
    </row>
    <row r="76" spans="1:8" s="5" customFormat="1" ht="12.75">
      <c r="A76" s="161"/>
      <c r="B76" s="161"/>
      <c r="D76" s="147"/>
      <c r="H76" s="207"/>
    </row>
    <row r="77" spans="1:8" s="5" customFormat="1" ht="12.75">
      <c r="A77" s="161"/>
      <c r="B77" s="161"/>
      <c r="D77" s="147"/>
      <c r="H77" s="207"/>
    </row>
    <row r="78" spans="1:8" s="5" customFormat="1" ht="12.75">
      <c r="A78" s="161"/>
      <c r="B78" s="161"/>
      <c r="D78" s="147"/>
      <c r="H78" s="207"/>
    </row>
    <row r="79" spans="1:8" s="5" customFormat="1" ht="12.75">
      <c r="A79" s="161"/>
      <c r="B79" s="161"/>
      <c r="D79" s="147"/>
      <c r="H79" s="207"/>
    </row>
    <row r="80" spans="1:8" s="5" customFormat="1" ht="12.75">
      <c r="A80" s="161"/>
      <c r="B80" s="161"/>
      <c r="D80" s="147"/>
      <c r="H80" s="207"/>
    </row>
    <row r="81" spans="1:8" s="5" customFormat="1" ht="12.75">
      <c r="A81" s="161"/>
      <c r="B81" s="161"/>
      <c r="D81" s="147"/>
      <c r="H81" s="207"/>
    </row>
    <row r="82" spans="1:8" s="5" customFormat="1" ht="12.75">
      <c r="A82" s="161"/>
      <c r="B82" s="161"/>
      <c r="D82" s="147"/>
      <c r="H82" s="207"/>
    </row>
    <row r="83" spans="1:8" s="5" customFormat="1" ht="12.75">
      <c r="A83" s="161"/>
      <c r="B83" s="161"/>
      <c r="D83" s="147"/>
      <c r="H83" s="207"/>
    </row>
    <row r="84" spans="1:8" s="5" customFormat="1" ht="12.75">
      <c r="A84" s="161"/>
      <c r="B84" s="161"/>
      <c r="D84" s="147"/>
      <c r="H84" s="207"/>
    </row>
    <row r="85" spans="1:8" s="5" customFormat="1" ht="12.75">
      <c r="A85" s="161"/>
      <c r="B85" s="161"/>
      <c r="D85" s="147"/>
      <c r="H85" s="207"/>
    </row>
    <row r="86" spans="1:8" s="5" customFormat="1" ht="12.75">
      <c r="A86" s="161"/>
      <c r="B86" s="161"/>
      <c r="D86" s="147"/>
      <c r="H86" s="207"/>
    </row>
    <row r="87" spans="1:8" s="5" customFormat="1" ht="12.75">
      <c r="A87" s="161"/>
      <c r="B87" s="161"/>
      <c r="D87" s="147"/>
      <c r="H87" s="207"/>
    </row>
    <row r="88" spans="1:8" s="5" customFormat="1" ht="12.75">
      <c r="A88" s="161"/>
      <c r="B88" s="161"/>
      <c r="D88" s="147"/>
      <c r="H88" s="207"/>
    </row>
    <row r="89" spans="1:8" s="5" customFormat="1" ht="12.75">
      <c r="A89" s="161"/>
      <c r="B89" s="161"/>
      <c r="D89" s="147"/>
      <c r="H89" s="207"/>
    </row>
    <row r="90" spans="1:8" s="5" customFormat="1" ht="12.75">
      <c r="A90" s="161"/>
      <c r="B90" s="161"/>
      <c r="D90" s="147"/>
      <c r="H90" s="207"/>
    </row>
    <row r="91" spans="1:8" s="5" customFormat="1" ht="12.75">
      <c r="A91" s="161"/>
      <c r="B91" s="161"/>
      <c r="D91" s="147"/>
      <c r="H91" s="207"/>
    </row>
    <row r="92" spans="1:8" s="5" customFormat="1" ht="12.75">
      <c r="A92" s="161"/>
      <c r="B92" s="161"/>
      <c r="D92" s="147"/>
      <c r="H92" s="207"/>
    </row>
    <row r="93" spans="1:8" s="5" customFormat="1" ht="12.75">
      <c r="A93" s="161"/>
      <c r="B93" s="161"/>
      <c r="D93" s="147"/>
      <c r="H93" s="207"/>
    </row>
    <row r="94" spans="1:8" s="5" customFormat="1" ht="12.75">
      <c r="A94" s="161"/>
      <c r="B94" s="161"/>
      <c r="D94" s="147"/>
      <c r="H94" s="207"/>
    </row>
    <row r="95" spans="1:8" s="5" customFormat="1" ht="12.75">
      <c r="A95" s="161"/>
      <c r="B95" s="161"/>
      <c r="D95" s="147"/>
      <c r="H95" s="207"/>
    </row>
    <row r="96" spans="1:8" s="5" customFormat="1" ht="12.75">
      <c r="A96" s="161"/>
      <c r="B96" s="161"/>
      <c r="D96" s="147"/>
      <c r="H96" s="207"/>
    </row>
    <row r="97" spans="1:8" s="5" customFormat="1" ht="12.75">
      <c r="A97" s="161"/>
      <c r="B97" s="161"/>
      <c r="D97" s="147"/>
      <c r="H97" s="207"/>
    </row>
    <row r="98" spans="1:8" s="5" customFormat="1" ht="12.75">
      <c r="A98" s="161"/>
      <c r="B98" s="161"/>
      <c r="D98" s="147"/>
      <c r="H98" s="207"/>
    </row>
    <row r="99" spans="1:8" s="5" customFormat="1" ht="12.75">
      <c r="A99" s="161"/>
      <c r="B99" s="161"/>
      <c r="D99" s="147"/>
      <c r="H99" s="207"/>
    </row>
    <row r="100" spans="1:8" s="5" customFormat="1" ht="12.75">
      <c r="A100" s="161"/>
      <c r="B100" s="161"/>
      <c r="D100" s="147"/>
      <c r="H100" s="207"/>
    </row>
    <row r="101" spans="1:8" s="5" customFormat="1" ht="12.75">
      <c r="A101" s="161"/>
      <c r="B101" s="161"/>
      <c r="D101" s="147"/>
      <c r="H101" s="207"/>
    </row>
    <row r="102" spans="1:8" s="5" customFormat="1" ht="12.75">
      <c r="A102" s="161"/>
      <c r="B102" s="161"/>
      <c r="D102" s="147"/>
      <c r="H102" s="207"/>
    </row>
    <row r="103" spans="1:8" s="5" customFormat="1" ht="12.75">
      <c r="A103" s="161"/>
      <c r="B103" s="161"/>
      <c r="D103" s="147"/>
      <c r="H103" s="207"/>
    </row>
    <row r="104" spans="1:8" s="5" customFormat="1" ht="12.75">
      <c r="A104" s="161"/>
      <c r="B104" s="161"/>
      <c r="D104" s="147"/>
      <c r="H104" s="207"/>
    </row>
    <row r="105" spans="1:8" s="5" customFormat="1" ht="12.75">
      <c r="A105" s="161"/>
      <c r="B105" s="161"/>
      <c r="D105" s="147"/>
      <c r="H105" s="207"/>
    </row>
    <row r="106" spans="1:8" s="5" customFormat="1" ht="12.75">
      <c r="A106" s="161"/>
      <c r="B106" s="161"/>
      <c r="D106" s="147"/>
      <c r="H106" s="207"/>
    </row>
    <row r="107" spans="1:8" s="5" customFormat="1" ht="12.75">
      <c r="A107" s="161"/>
      <c r="B107" s="161"/>
      <c r="D107" s="147"/>
      <c r="H107" s="207"/>
    </row>
    <row r="108" spans="1:8" s="5" customFormat="1" ht="12.75">
      <c r="A108" s="161"/>
      <c r="B108" s="161"/>
      <c r="D108" s="147"/>
      <c r="H108" s="207"/>
    </row>
    <row r="109" spans="1:8" s="5" customFormat="1" ht="12.75">
      <c r="A109" s="161"/>
      <c r="B109" s="161"/>
      <c r="D109" s="147"/>
      <c r="H109" s="207"/>
    </row>
    <row r="110" spans="1:8" s="5" customFormat="1" ht="12.75">
      <c r="A110" s="161"/>
      <c r="B110" s="161"/>
      <c r="D110" s="147"/>
      <c r="H110" s="207"/>
    </row>
    <row r="111" spans="1:8" s="5" customFormat="1" ht="12.75">
      <c r="A111" s="161"/>
      <c r="B111" s="161"/>
      <c r="D111" s="147"/>
      <c r="H111" s="207"/>
    </row>
    <row r="112" spans="1:8" s="5" customFormat="1" ht="12.75">
      <c r="A112" s="161"/>
      <c r="B112" s="161"/>
      <c r="D112" s="147"/>
      <c r="H112" s="207"/>
    </row>
    <row r="113" spans="1:8" s="5" customFormat="1" ht="12.75">
      <c r="A113" s="161"/>
      <c r="B113" s="161"/>
      <c r="D113" s="147"/>
      <c r="H113" s="207"/>
    </row>
    <row r="114" spans="1:8" s="5" customFormat="1" ht="12.75">
      <c r="A114" s="161"/>
      <c r="B114" s="161"/>
      <c r="D114" s="147"/>
      <c r="H114" s="207"/>
    </row>
    <row r="115" spans="1:8" s="5" customFormat="1" ht="12.75">
      <c r="A115" s="161"/>
      <c r="B115" s="161"/>
      <c r="D115" s="147"/>
      <c r="H115" s="207"/>
    </row>
    <row r="116" spans="1:8" s="5" customFormat="1" ht="12.75">
      <c r="A116" s="161"/>
      <c r="B116" s="161"/>
      <c r="D116" s="147"/>
      <c r="H116" s="207"/>
    </row>
    <row r="117" spans="1:8" s="5" customFormat="1" ht="12.75">
      <c r="A117" s="161"/>
      <c r="B117" s="161"/>
      <c r="D117" s="147"/>
      <c r="H117" s="207"/>
    </row>
    <row r="118" spans="1:8" s="5" customFormat="1" ht="12.75">
      <c r="A118" s="161"/>
      <c r="B118" s="161"/>
      <c r="H118" s="207"/>
    </row>
    <row r="119" spans="1:8" s="5" customFormat="1" ht="12.75">
      <c r="A119" s="161"/>
      <c r="B119" s="161"/>
      <c r="H119" s="207"/>
    </row>
    <row r="120" spans="1:8" s="5" customFormat="1" ht="12.75">
      <c r="A120" s="161"/>
      <c r="B120" s="161"/>
      <c r="H120" s="207"/>
    </row>
    <row r="121" spans="1:8" s="5" customFormat="1" ht="12.75">
      <c r="A121" s="161"/>
      <c r="B121" s="161"/>
      <c r="H121" s="207"/>
    </row>
    <row r="122" spans="1:8" s="5" customFormat="1" ht="12.75">
      <c r="A122" s="161"/>
      <c r="B122" s="161"/>
      <c r="H122" s="207"/>
    </row>
    <row r="123" spans="1:8" s="5" customFormat="1" ht="12.75">
      <c r="A123" s="161"/>
      <c r="B123" s="161"/>
      <c r="H123" s="207"/>
    </row>
    <row r="124" spans="1:8" s="5" customFormat="1" ht="12.75">
      <c r="A124" s="161"/>
      <c r="B124" s="161"/>
      <c r="H124" s="207"/>
    </row>
    <row r="125" spans="1:8" s="5" customFormat="1" ht="12.75">
      <c r="A125" s="161"/>
      <c r="B125" s="161"/>
      <c r="H125" s="207"/>
    </row>
    <row r="126" spans="1:8" s="5" customFormat="1" ht="12.75">
      <c r="A126" s="161"/>
      <c r="B126" s="161"/>
      <c r="H126" s="207"/>
    </row>
    <row r="127" spans="1:8" s="5" customFormat="1" ht="12.75">
      <c r="A127" s="161"/>
      <c r="B127" s="161"/>
      <c r="H127" s="207"/>
    </row>
    <row r="128" spans="1:8" s="5" customFormat="1" ht="12.75">
      <c r="A128" s="161"/>
      <c r="B128" s="161"/>
      <c r="H128" s="207"/>
    </row>
    <row r="129" spans="1:8" s="5" customFormat="1" ht="12.75">
      <c r="A129" s="161"/>
      <c r="B129" s="161"/>
      <c r="H129" s="207"/>
    </row>
    <row r="130" spans="1:8" s="5" customFormat="1" ht="12.75">
      <c r="A130" s="161"/>
      <c r="B130" s="161"/>
      <c r="H130" s="207"/>
    </row>
    <row r="131" spans="1:8" s="5" customFormat="1" ht="12.75">
      <c r="A131" s="161"/>
      <c r="B131" s="161"/>
      <c r="H131" s="207"/>
    </row>
    <row r="132" spans="1:8" s="5" customFormat="1" ht="12.75">
      <c r="A132" s="161"/>
      <c r="B132" s="161"/>
      <c r="H132" s="207"/>
    </row>
    <row r="133" spans="1:8" s="5" customFormat="1" ht="12.75">
      <c r="A133" s="161"/>
      <c r="B133" s="161"/>
      <c r="H133" s="207"/>
    </row>
    <row r="134" spans="1:8" s="5" customFormat="1" ht="12.75">
      <c r="A134" s="161"/>
      <c r="B134" s="161"/>
      <c r="H134" s="207"/>
    </row>
    <row r="135" spans="1:8" s="5" customFormat="1" ht="12.75">
      <c r="A135" s="161"/>
      <c r="B135" s="161"/>
      <c r="H135" s="207"/>
    </row>
    <row r="136" spans="1:8" s="5" customFormat="1" ht="12.75">
      <c r="A136" s="161"/>
      <c r="B136" s="161"/>
      <c r="H136" s="207"/>
    </row>
    <row r="137" spans="1:8" s="5" customFormat="1" ht="12.75">
      <c r="A137" s="161"/>
      <c r="B137" s="161"/>
      <c r="H137" s="207"/>
    </row>
    <row r="138" spans="1:8" s="5" customFormat="1" ht="12.75">
      <c r="A138" s="161"/>
      <c r="B138" s="161"/>
      <c r="H138" s="207"/>
    </row>
    <row r="139" spans="1:8" s="5" customFormat="1" ht="12.75">
      <c r="A139" s="161"/>
      <c r="B139" s="161"/>
      <c r="H139" s="207"/>
    </row>
    <row r="140" spans="1:8" s="5" customFormat="1" ht="12.75">
      <c r="A140" s="161"/>
      <c r="B140" s="161"/>
      <c r="H140" s="207"/>
    </row>
    <row r="141" spans="1:8" s="5" customFormat="1" ht="12.75">
      <c r="A141" s="161"/>
      <c r="B141" s="161"/>
      <c r="H141" s="207"/>
    </row>
    <row r="142" spans="1:8" s="5" customFormat="1" ht="12.75">
      <c r="A142" s="161"/>
      <c r="B142" s="161"/>
      <c r="H142" s="207"/>
    </row>
  </sheetData>
  <sheetProtection/>
  <mergeCells count="3">
    <mergeCell ref="A1:H1"/>
    <mergeCell ref="A2:C2"/>
    <mergeCell ref="A3:C3"/>
  </mergeCells>
  <printOptions horizontalCentered="1"/>
  <pageMargins left="0.1968503937007874" right="0.2362204724409449" top="0.6299212598425197" bottom="0.6299212598425197" header="0.5118110236220472" footer="0.31496062992125984"/>
  <pageSetup firstPageNumber="583" useFirstPageNumber="1" horizontalDpi="600" verticalDpi="600" orientation="portrait" paperSize="9" scale="95" r:id="rId1"/>
  <headerFooter alignWithMargins="0">
    <oddFooter>&amp;C&amp;P</oddFooter>
  </headerFooter>
  <ignoredErrors>
    <ignoredError sqref="B18 B22 B5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H23" sqref="H23"/>
    </sheetView>
  </sheetViews>
  <sheetFormatPr defaultColWidth="11.421875" defaultRowHeight="12.75"/>
  <cols>
    <col min="1" max="1" width="4.00390625" style="190" bestFit="1" customWidth="1"/>
    <col min="2" max="2" width="5.00390625" style="190" customWidth="1"/>
    <col min="3" max="3" width="44.7109375" style="0" customWidth="1"/>
    <col min="4" max="4" width="11.57421875" style="0" customWidth="1"/>
    <col min="5" max="5" width="11.28125" style="0" customWidth="1"/>
    <col min="6" max="6" width="10.8515625" style="0" bestFit="1" customWidth="1"/>
    <col min="7" max="8" width="8.00390625" style="0" customWidth="1"/>
  </cols>
  <sheetData>
    <row r="1" spans="1:8" s="33" customFormat="1" ht="29.25" customHeight="1">
      <c r="A1" s="229" t="s">
        <v>29</v>
      </c>
      <c r="B1" s="230"/>
      <c r="C1" s="230"/>
      <c r="D1" s="230"/>
      <c r="E1" s="231"/>
      <c r="F1" s="231"/>
      <c r="G1" s="231"/>
      <c r="H1" s="231"/>
    </row>
    <row r="2" spans="1:8" s="5" customFormat="1" ht="28.5" customHeight="1">
      <c r="A2" s="216" t="s">
        <v>115</v>
      </c>
      <c r="B2" s="216"/>
      <c r="C2" s="216"/>
      <c r="D2" s="149" t="s">
        <v>130</v>
      </c>
      <c r="E2" s="149" t="s">
        <v>139</v>
      </c>
      <c r="F2" s="149" t="s">
        <v>140</v>
      </c>
      <c r="G2" s="153" t="s">
        <v>113</v>
      </c>
      <c r="H2" s="153" t="s">
        <v>113</v>
      </c>
    </row>
    <row r="3" spans="1:8" s="5" customFormat="1" ht="11.25" customHeight="1">
      <c r="A3" s="218"/>
      <c r="B3" s="218"/>
      <c r="C3" s="218"/>
      <c r="D3" s="150">
        <v>2</v>
      </c>
      <c r="E3" s="150">
        <v>3</v>
      </c>
      <c r="F3" s="150">
        <v>4</v>
      </c>
      <c r="G3" s="154" t="s">
        <v>116</v>
      </c>
      <c r="H3" s="154" t="s">
        <v>117</v>
      </c>
    </row>
    <row r="4" spans="1:8" s="5" customFormat="1" ht="33" customHeight="1">
      <c r="A4" s="189"/>
      <c r="B4" s="189"/>
      <c r="C4" s="177" t="s">
        <v>118</v>
      </c>
      <c r="D4" s="3"/>
      <c r="E4" s="3"/>
      <c r="F4" s="3"/>
      <c r="G4" s="155"/>
      <c r="H4" s="155"/>
    </row>
    <row r="5" spans="1:8" s="5" customFormat="1" ht="18.75" customHeight="1" hidden="1">
      <c r="A5" s="157"/>
      <c r="B5" s="157"/>
      <c r="C5" s="4" t="s">
        <v>20</v>
      </c>
      <c r="D5" s="3">
        <f aca="true" t="shared" si="0" ref="D5:F7">D6</f>
        <v>0</v>
      </c>
      <c r="E5" s="3">
        <f t="shared" si="0"/>
        <v>0</v>
      </c>
      <c r="F5" s="3">
        <f t="shared" si="0"/>
        <v>0</v>
      </c>
      <c r="G5" s="155">
        <v>0</v>
      </c>
      <c r="H5" s="155">
        <v>0</v>
      </c>
    </row>
    <row r="6" spans="1:8" s="5" customFormat="1" ht="18.75" customHeight="1" hidden="1">
      <c r="A6" s="157"/>
      <c r="B6" s="157"/>
      <c r="C6" s="4" t="s">
        <v>122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155">
        <v>0</v>
      </c>
      <c r="H6" s="155">
        <v>0</v>
      </c>
    </row>
    <row r="7" spans="1:8" s="5" customFormat="1" ht="28.5" customHeight="1" hidden="1">
      <c r="A7" s="157">
        <v>832</v>
      </c>
      <c r="B7" s="157"/>
      <c r="C7" s="169" t="s">
        <v>123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155">
        <v>0</v>
      </c>
      <c r="H7" s="155">
        <v>0</v>
      </c>
    </row>
    <row r="8" spans="1:8" s="5" customFormat="1" ht="18.75" customHeight="1" hidden="1">
      <c r="A8" s="157"/>
      <c r="B8" s="161">
        <v>8321</v>
      </c>
      <c r="C8" s="5" t="s">
        <v>124</v>
      </c>
      <c r="D8" s="3"/>
      <c r="E8" s="3"/>
      <c r="F8" s="3"/>
      <c r="G8" s="155">
        <v>0</v>
      </c>
      <c r="H8" s="155">
        <v>0</v>
      </c>
    </row>
    <row r="9" spans="1:8" s="5" customFormat="1" ht="18.75" customHeight="1" hidden="1">
      <c r="A9" s="157"/>
      <c r="B9" s="161"/>
      <c r="D9" s="3"/>
      <c r="E9" s="3"/>
      <c r="F9" s="3"/>
      <c r="G9" s="155"/>
      <c r="H9" s="155"/>
    </row>
    <row r="10" spans="1:8" s="47" customFormat="1" ht="18.75" customHeight="1" hidden="1">
      <c r="A10" s="103"/>
      <c r="B10" s="103"/>
      <c r="C10" s="47" t="s">
        <v>21</v>
      </c>
      <c r="D10" s="52">
        <f aca="true" t="shared" si="1" ref="D10:F12">D11</f>
        <v>0</v>
      </c>
      <c r="E10" s="52">
        <f t="shared" si="1"/>
        <v>0</v>
      </c>
      <c r="F10" s="52">
        <f t="shared" si="1"/>
        <v>0</v>
      </c>
      <c r="G10" s="155">
        <v>0</v>
      </c>
      <c r="H10" s="155">
        <v>0</v>
      </c>
    </row>
    <row r="11" spans="1:8" s="5" customFormat="1" ht="12.75" hidden="1">
      <c r="A11" s="103"/>
      <c r="B11" s="103"/>
      <c r="C11" s="47" t="s">
        <v>125</v>
      </c>
      <c r="D11" s="6">
        <f t="shared" si="1"/>
        <v>0</v>
      </c>
      <c r="E11" s="6">
        <f t="shared" si="1"/>
        <v>0</v>
      </c>
      <c r="F11" s="6">
        <f t="shared" si="1"/>
        <v>0</v>
      </c>
      <c r="G11" s="155">
        <v>0</v>
      </c>
      <c r="H11" s="155">
        <v>0</v>
      </c>
    </row>
    <row r="12" spans="1:8" s="5" customFormat="1" ht="12.75" hidden="1">
      <c r="A12" s="103">
        <v>531</v>
      </c>
      <c r="B12" s="103"/>
      <c r="C12" s="47" t="s">
        <v>126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155">
        <v>0</v>
      </c>
      <c r="H12" s="155">
        <v>0</v>
      </c>
    </row>
    <row r="13" spans="1:8" s="5" customFormat="1" ht="12.75" hidden="1">
      <c r="A13" s="157"/>
      <c r="B13" s="161">
        <v>5311</v>
      </c>
      <c r="C13" s="5" t="s">
        <v>127</v>
      </c>
      <c r="D13" s="6"/>
      <c r="E13" s="6"/>
      <c r="F13" s="6"/>
      <c r="G13" s="155">
        <v>0</v>
      </c>
      <c r="H13" s="155">
        <v>0</v>
      </c>
    </row>
    <row r="14" spans="1:8" s="5" customFormat="1" ht="12.75">
      <c r="A14" s="157"/>
      <c r="B14" s="157"/>
      <c r="C14" s="4" t="s">
        <v>128</v>
      </c>
      <c r="D14" s="6"/>
      <c r="E14" s="6"/>
      <c r="F14" s="6"/>
      <c r="H14" s="155"/>
    </row>
    <row r="15" spans="1:8" s="5" customFormat="1" ht="24" customHeight="1">
      <c r="A15" s="157">
        <v>8</v>
      </c>
      <c r="B15" s="157"/>
      <c r="C15" s="169" t="s">
        <v>20</v>
      </c>
      <c r="D15" s="52">
        <f aca="true" t="shared" si="2" ref="D15:F17">D16</f>
        <v>18700382</v>
      </c>
      <c r="E15" s="52">
        <f t="shared" si="2"/>
        <v>0</v>
      </c>
      <c r="F15" s="52">
        <f t="shared" si="2"/>
        <v>0</v>
      </c>
      <c r="G15" s="155">
        <f>IF(ISERROR(F15/D15*100),0,F15/D15*100)</f>
        <v>0</v>
      </c>
      <c r="H15" s="155">
        <f>IF(ISERROR(F15/E15*100),0,F15/E15*100)</f>
        <v>0</v>
      </c>
    </row>
    <row r="16" spans="1:8" s="5" customFormat="1" ht="12.75">
      <c r="A16" s="157">
        <v>83</v>
      </c>
      <c r="B16" s="157"/>
      <c r="C16" s="4" t="s">
        <v>129</v>
      </c>
      <c r="D16" s="52">
        <f t="shared" si="2"/>
        <v>18700382</v>
      </c>
      <c r="E16" s="52">
        <f t="shared" si="2"/>
        <v>0</v>
      </c>
      <c r="F16" s="52">
        <f t="shared" si="2"/>
        <v>0</v>
      </c>
      <c r="G16" s="155">
        <f>IF(ISERROR(F16/D16*100),0,F16/D16*100)</f>
        <v>0</v>
      </c>
      <c r="H16" s="155">
        <f>IF(ISERROR(F16/E16*100),0,F16/E16*100)</f>
        <v>0</v>
      </c>
    </row>
    <row r="17" spans="1:8" s="5" customFormat="1" ht="25.5">
      <c r="A17" s="157">
        <v>832</v>
      </c>
      <c r="B17" s="157"/>
      <c r="C17" s="176" t="s">
        <v>123</v>
      </c>
      <c r="D17" s="52">
        <f t="shared" si="2"/>
        <v>18700382</v>
      </c>
      <c r="E17" s="52">
        <f t="shared" si="2"/>
        <v>0</v>
      </c>
      <c r="F17" s="52">
        <f t="shared" si="2"/>
        <v>0</v>
      </c>
      <c r="G17" s="155">
        <f>IF(ISERROR(F17/D17*100),0,F17/D17*100)</f>
        <v>0</v>
      </c>
      <c r="H17" s="155">
        <f>IF(ISERROR(F17/E17*100),0,F17/E17*100)</f>
        <v>0</v>
      </c>
    </row>
    <row r="18" spans="1:8" s="5" customFormat="1" ht="24" customHeight="1">
      <c r="A18" s="157"/>
      <c r="B18" s="161">
        <v>8321</v>
      </c>
      <c r="C18" s="212" t="s">
        <v>124</v>
      </c>
      <c r="D18" s="6">
        <v>18700382</v>
      </c>
      <c r="E18" s="6">
        <v>0</v>
      </c>
      <c r="F18" s="6">
        <v>0</v>
      </c>
      <c r="G18" s="155">
        <f>IF(ISERROR(F18/D18*100),0,F18/D18*100)</f>
        <v>0</v>
      </c>
      <c r="H18" s="155">
        <f>IF(ISERROR(F18/E18*100),0,F18/E18*100)</f>
        <v>0</v>
      </c>
    </row>
    <row r="19" spans="1:2" s="5" customFormat="1" ht="12.75">
      <c r="A19" s="92"/>
      <c r="B19" s="92"/>
    </row>
    <row r="20" spans="1:2" s="5" customFormat="1" ht="12.75">
      <c r="A20" s="92"/>
      <c r="B20" s="92"/>
    </row>
    <row r="21" spans="1:2" s="5" customFormat="1" ht="12.75">
      <c r="A21" s="92"/>
      <c r="B21" s="92"/>
    </row>
    <row r="22" spans="1:2" s="5" customFormat="1" ht="12.75">
      <c r="A22" s="92"/>
      <c r="B22" s="92"/>
    </row>
    <row r="23" spans="1:2" s="5" customFormat="1" ht="12.75">
      <c r="A23" s="92"/>
      <c r="B23" s="92"/>
    </row>
    <row r="24" spans="1:2" s="5" customFormat="1" ht="12.75">
      <c r="A24" s="92"/>
      <c r="B24" s="92"/>
    </row>
    <row r="25" spans="1:2" s="5" customFormat="1" ht="12.75">
      <c r="A25" s="92"/>
      <c r="B25" s="92"/>
    </row>
    <row r="26" spans="1:2" s="5" customFormat="1" ht="12.75">
      <c r="A26" s="92"/>
      <c r="B26" s="92"/>
    </row>
    <row r="27" spans="1:2" s="5" customFormat="1" ht="12.75">
      <c r="A27" s="92"/>
      <c r="B27" s="92"/>
    </row>
    <row r="28" spans="1:2" s="5" customFormat="1" ht="12.75">
      <c r="A28" s="92"/>
      <c r="B28" s="92"/>
    </row>
    <row r="29" spans="1:2" s="5" customFormat="1" ht="12.75">
      <c r="A29" s="92"/>
      <c r="B29" s="92"/>
    </row>
    <row r="30" spans="1:2" s="5" customFormat="1" ht="12.75">
      <c r="A30" s="92"/>
      <c r="B30" s="92"/>
    </row>
    <row r="31" spans="1:2" s="5" customFormat="1" ht="12.75">
      <c r="A31" s="92"/>
      <c r="B31" s="92"/>
    </row>
    <row r="32" spans="1:2" s="5" customFormat="1" ht="12.75">
      <c r="A32" s="92"/>
      <c r="B32" s="92"/>
    </row>
    <row r="33" spans="1:2" s="5" customFormat="1" ht="12.75">
      <c r="A33" s="92"/>
      <c r="B33" s="92"/>
    </row>
    <row r="34" spans="1:2" s="5" customFormat="1" ht="12.75">
      <c r="A34" s="92"/>
      <c r="B34" s="92"/>
    </row>
    <row r="35" spans="1:2" s="5" customFormat="1" ht="12.75">
      <c r="A35" s="92"/>
      <c r="B35" s="92"/>
    </row>
    <row r="36" spans="1:2" s="5" customFormat="1" ht="12.75">
      <c r="A36" s="92"/>
      <c r="B36" s="92"/>
    </row>
    <row r="37" spans="1:2" s="5" customFormat="1" ht="12.75">
      <c r="A37" s="92"/>
      <c r="B37" s="92"/>
    </row>
    <row r="38" spans="1:2" s="5" customFormat="1" ht="12.75">
      <c r="A38" s="92"/>
      <c r="B38" s="92"/>
    </row>
    <row r="39" spans="1:2" s="5" customFormat="1" ht="12.75">
      <c r="A39" s="92"/>
      <c r="B39" s="92"/>
    </row>
    <row r="40" spans="1:2" s="5" customFormat="1" ht="12.75">
      <c r="A40" s="92"/>
      <c r="B40" s="92"/>
    </row>
    <row r="41" spans="1:2" s="5" customFormat="1" ht="12.75">
      <c r="A41" s="92"/>
      <c r="B41" s="92"/>
    </row>
    <row r="42" spans="1:2" s="5" customFormat="1" ht="12.75">
      <c r="A42" s="92"/>
      <c r="B42" s="92"/>
    </row>
    <row r="43" spans="1:2" s="5" customFormat="1" ht="12.75">
      <c r="A43" s="92"/>
      <c r="B43" s="92"/>
    </row>
    <row r="44" spans="1:2" s="5" customFormat="1" ht="12.75">
      <c r="A44" s="92"/>
      <c r="B44" s="92"/>
    </row>
    <row r="45" spans="1:2" s="5" customFormat="1" ht="12.75">
      <c r="A45" s="92"/>
      <c r="B45" s="92"/>
    </row>
    <row r="46" spans="1:2" s="5" customFormat="1" ht="12.75">
      <c r="A46" s="92"/>
      <c r="B46" s="92"/>
    </row>
    <row r="47" spans="1:2" s="5" customFormat="1" ht="12.75">
      <c r="A47" s="92"/>
      <c r="B47" s="92"/>
    </row>
    <row r="48" spans="1:2" s="5" customFormat="1" ht="12.75">
      <c r="A48" s="92"/>
      <c r="B48" s="92"/>
    </row>
    <row r="49" spans="1:2" s="5" customFormat="1" ht="12.75">
      <c r="A49" s="92"/>
      <c r="B49" s="92"/>
    </row>
    <row r="50" spans="1:2" s="5" customFormat="1" ht="12.75">
      <c r="A50" s="92"/>
      <c r="B50" s="92"/>
    </row>
    <row r="51" spans="1:2" s="5" customFormat="1" ht="12.75">
      <c r="A51" s="92"/>
      <c r="B51" s="92"/>
    </row>
    <row r="52" spans="1:2" s="5" customFormat="1" ht="12.75">
      <c r="A52" s="92"/>
      <c r="B52" s="92"/>
    </row>
    <row r="53" spans="1:2" s="5" customFormat="1" ht="12.75">
      <c r="A53" s="92"/>
      <c r="B53" s="92"/>
    </row>
    <row r="54" spans="1:2" s="5" customFormat="1" ht="12.75">
      <c r="A54" s="92"/>
      <c r="B54" s="92"/>
    </row>
    <row r="55" spans="1:2" s="5" customFormat="1" ht="12.75">
      <c r="A55" s="92"/>
      <c r="B55" s="92"/>
    </row>
    <row r="56" spans="1:2" s="5" customFormat="1" ht="12.75">
      <c r="A56" s="92"/>
      <c r="B56" s="92"/>
    </row>
    <row r="57" spans="1:2" s="5" customFormat="1" ht="12.75">
      <c r="A57" s="92"/>
      <c r="B57" s="92"/>
    </row>
    <row r="58" spans="1:2" s="5" customFormat="1" ht="12.75">
      <c r="A58" s="92"/>
      <c r="B58" s="92"/>
    </row>
    <row r="59" spans="1:2" s="5" customFormat="1" ht="12.75">
      <c r="A59" s="92"/>
      <c r="B59" s="92"/>
    </row>
    <row r="60" spans="1:2" s="5" customFormat="1" ht="12.75">
      <c r="A60" s="92"/>
      <c r="B60" s="92"/>
    </row>
    <row r="61" spans="1:2" s="5" customFormat="1" ht="12.75">
      <c r="A61" s="92"/>
      <c r="B61" s="92"/>
    </row>
    <row r="62" spans="1:2" s="5" customFormat="1" ht="12.75">
      <c r="A62" s="92"/>
      <c r="B62" s="92"/>
    </row>
    <row r="63" spans="1:2" s="5" customFormat="1" ht="12.75">
      <c r="A63" s="92"/>
      <c r="B63" s="92"/>
    </row>
    <row r="64" spans="1:2" s="5" customFormat="1" ht="12.75">
      <c r="A64" s="92"/>
      <c r="B64" s="92"/>
    </row>
    <row r="65" spans="1:2" s="5" customFormat="1" ht="12.75">
      <c r="A65" s="92"/>
      <c r="B65" s="92"/>
    </row>
    <row r="66" spans="1:2" s="5" customFormat="1" ht="12.75">
      <c r="A66" s="92"/>
      <c r="B66" s="92"/>
    </row>
    <row r="67" spans="1:2" s="5" customFormat="1" ht="12.75">
      <c r="A67" s="92"/>
      <c r="B67" s="92"/>
    </row>
    <row r="68" spans="1:2" s="5" customFormat="1" ht="12.75">
      <c r="A68" s="92"/>
      <c r="B68" s="92"/>
    </row>
    <row r="69" spans="1:2" s="5" customFormat="1" ht="12.75">
      <c r="A69" s="92"/>
      <c r="B69" s="92"/>
    </row>
    <row r="70" spans="1:2" s="5" customFormat="1" ht="12.75">
      <c r="A70" s="92"/>
      <c r="B70" s="92"/>
    </row>
    <row r="71" spans="1:2" s="5" customFormat="1" ht="12.75">
      <c r="A71" s="92"/>
      <c r="B71" s="92"/>
    </row>
    <row r="72" spans="1:2" s="5" customFormat="1" ht="12.75">
      <c r="A72" s="92"/>
      <c r="B72" s="92"/>
    </row>
    <row r="73" spans="1:2" s="5" customFormat="1" ht="12.75">
      <c r="A73" s="92"/>
      <c r="B73" s="92"/>
    </row>
    <row r="74" spans="1:2" s="5" customFormat="1" ht="12.75">
      <c r="A74" s="92"/>
      <c r="B74" s="92"/>
    </row>
    <row r="75" spans="1:2" s="5" customFormat="1" ht="12.75">
      <c r="A75" s="92"/>
      <c r="B75" s="92"/>
    </row>
    <row r="76" spans="1:2" s="5" customFormat="1" ht="12.75">
      <c r="A76" s="92"/>
      <c r="B76" s="92"/>
    </row>
    <row r="77" spans="1:2" s="5" customFormat="1" ht="12.75">
      <c r="A77" s="92"/>
      <c r="B77" s="92"/>
    </row>
    <row r="78" spans="1:2" s="5" customFormat="1" ht="12.75">
      <c r="A78" s="92"/>
      <c r="B78" s="92"/>
    </row>
    <row r="79" spans="1:2" s="5" customFormat="1" ht="12.75">
      <c r="A79" s="92"/>
      <c r="B79" s="92"/>
    </row>
    <row r="80" spans="1:2" s="5" customFormat="1" ht="12.75">
      <c r="A80" s="92"/>
      <c r="B80" s="92"/>
    </row>
    <row r="81" spans="1:2" s="5" customFormat="1" ht="12.75">
      <c r="A81" s="92"/>
      <c r="B81" s="92"/>
    </row>
    <row r="82" spans="1:2" s="5" customFormat="1" ht="12.75">
      <c r="A82" s="92"/>
      <c r="B82" s="92"/>
    </row>
    <row r="83" spans="1:2" s="5" customFormat="1" ht="12.75">
      <c r="A83" s="92"/>
      <c r="B83" s="92"/>
    </row>
    <row r="84" spans="1:2" s="5" customFormat="1" ht="12.75">
      <c r="A84" s="92"/>
      <c r="B84" s="92"/>
    </row>
    <row r="85" spans="1:2" s="5" customFormat="1" ht="12.75">
      <c r="A85" s="92"/>
      <c r="B85" s="92"/>
    </row>
    <row r="86" spans="1:2" s="5" customFormat="1" ht="12.75">
      <c r="A86" s="92"/>
      <c r="B86" s="92"/>
    </row>
    <row r="87" spans="1:2" s="5" customFormat="1" ht="12.75">
      <c r="A87" s="92"/>
      <c r="B87" s="92"/>
    </row>
    <row r="88" spans="1:2" s="5" customFormat="1" ht="12.75">
      <c r="A88" s="92"/>
      <c r="B88" s="92"/>
    </row>
    <row r="89" spans="1:2" s="5" customFormat="1" ht="12.75">
      <c r="A89" s="92"/>
      <c r="B89" s="92"/>
    </row>
    <row r="90" spans="1:2" s="5" customFormat="1" ht="12.75">
      <c r="A90" s="92"/>
      <c r="B90" s="92"/>
    </row>
    <row r="91" spans="1:2" s="5" customFormat="1" ht="12.75">
      <c r="A91" s="92"/>
      <c r="B91" s="92"/>
    </row>
    <row r="92" spans="1:2" s="5" customFormat="1" ht="12.75">
      <c r="A92" s="92"/>
      <c r="B92" s="92"/>
    </row>
    <row r="93" spans="1:2" s="5" customFormat="1" ht="12.75">
      <c r="A93" s="92"/>
      <c r="B93" s="92"/>
    </row>
    <row r="94" spans="1:2" s="5" customFormat="1" ht="12.75">
      <c r="A94" s="92"/>
      <c r="B94" s="92"/>
    </row>
    <row r="95" spans="1:2" s="5" customFormat="1" ht="12.75">
      <c r="A95" s="92"/>
      <c r="B95" s="92"/>
    </row>
    <row r="96" spans="1:2" s="5" customFormat="1" ht="12.75">
      <c r="A96" s="92"/>
      <c r="B96" s="92"/>
    </row>
    <row r="97" spans="1:2" s="5" customFormat="1" ht="12.75">
      <c r="A97" s="92"/>
      <c r="B97" s="92"/>
    </row>
    <row r="98" spans="1:2" s="5" customFormat="1" ht="12.75">
      <c r="A98" s="92"/>
      <c r="B98" s="92"/>
    </row>
    <row r="99" spans="1:2" s="5" customFormat="1" ht="12.75">
      <c r="A99" s="92"/>
      <c r="B99" s="92"/>
    </row>
    <row r="100" spans="1:2" s="5" customFormat="1" ht="12.75">
      <c r="A100" s="92"/>
      <c r="B100" s="92"/>
    </row>
    <row r="101" spans="1:2" s="5" customFormat="1" ht="12.75">
      <c r="A101" s="92"/>
      <c r="B101" s="92"/>
    </row>
    <row r="102" spans="1:2" s="5" customFormat="1" ht="12.75">
      <c r="A102" s="92"/>
      <c r="B102" s="92"/>
    </row>
    <row r="103" spans="1:2" s="5" customFormat="1" ht="12.75">
      <c r="A103" s="92"/>
      <c r="B103" s="92"/>
    </row>
    <row r="104" spans="1:2" s="5" customFormat="1" ht="12.75">
      <c r="A104" s="92"/>
      <c r="B104" s="92"/>
    </row>
    <row r="105" spans="1:2" s="5" customFormat="1" ht="12.75">
      <c r="A105" s="92"/>
      <c r="B105" s="92"/>
    </row>
    <row r="106" spans="1:2" s="5" customFormat="1" ht="12.75">
      <c r="A106" s="92"/>
      <c r="B106" s="92"/>
    </row>
    <row r="107" spans="1:2" s="5" customFormat="1" ht="12.75">
      <c r="A107" s="92"/>
      <c r="B107" s="92"/>
    </row>
    <row r="108" spans="1:2" s="5" customFormat="1" ht="12.75">
      <c r="A108" s="92"/>
      <c r="B108" s="92"/>
    </row>
    <row r="109" spans="1:2" s="5" customFormat="1" ht="12.75">
      <c r="A109" s="92"/>
      <c r="B109" s="92"/>
    </row>
    <row r="110" spans="1:2" s="5" customFormat="1" ht="12.75">
      <c r="A110" s="92"/>
      <c r="B110" s="92"/>
    </row>
    <row r="111" spans="1:2" s="5" customFormat="1" ht="12.75">
      <c r="A111" s="92"/>
      <c r="B111" s="92"/>
    </row>
    <row r="112" spans="1:2" s="5" customFormat="1" ht="12.75">
      <c r="A112" s="92"/>
      <c r="B112" s="92"/>
    </row>
    <row r="113" spans="1:2" s="5" customFormat="1" ht="12.75">
      <c r="A113" s="92"/>
      <c r="B113" s="92"/>
    </row>
    <row r="114" spans="1:2" s="5" customFormat="1" ht="12.75">
      <c r="A114" s="92"/>
      <c r="B114" s="92"/>
    </row>
    <row r="115" spans="1:2" s="5" customFormat="1" ht="12.75">
      <c r="A115" s="92"/>
      <c r="B115" s="92"/>
    </row>
    <row r="116" spans="1:2" s="5" customFormat="1" ht="12.75">
      <c r="A116" s="92"/>
      <c r="B116" s="92"/>
    </row>
    <row r="117" spans="1:2" s="5" customFormat="1" ht="12.75">
      <c r="A117" s="92"/>
      <c r="B117" s="92"/>
    </row>
    <row r="118" spans="1:2" s="5" customFormat="1" ht="12.75">
      <c r="A118" s="92"/>
      <c r="B118" s="92"/>
    </row>
    <row r="119" spans="1:2" s="5" customFormat="1" ht="12.75">
      <c r="A119" s="92"/>
      <c r="B119" s="92"/>
    </row>
    <row r="120" spans="1:2" s="5" customFormat="1" ht="12.75">
      <c r="A120" s="92"/>
      <c r="B120" s="92"/>
    </row>
    <row r="121" spans="1:2" s="5" customFormat="1" ht="12.75">
      <c r="A121" s="92"/>
      <c r="B121" s="92"/>
    </row>
    <row r="122" spans="1:2" s="5" customFormat="1" ht="12.75">
      <c r="A122" s="92"/>
      <c r="B122" s="92"/>
    </row>
    <row r="123" spans="1:2" s="5" customFormat="1" ht="12.75">
      <c r="A123" s="92"/>
      <c r="B123" s="92"/>
    </row>
    <row r="124" spans="1:2" s="5" customFormat="1" ht="12.75">
      <c r="A124" s="92"/>
      <c r="B124" s="92"/>
    </row>
    <row r="125" spans="1:2" s="5" customFormat="1" ht="12.75">
      <c r="A125" s="92"/>
      <c r="B125" s="92"/>
    </row>
    <row r="126" spans="1:2" s="5" customFormat="1" ht="12.75">
      <c r="A126" s="92"/>
      <c r="B126" s="92"/>
    </row>
    <row r="127" spans="1:2" s="5" customFormat="1" ht="12.75">
      <c r="A127" s="92"/>
      <c r="B127" s="92"/>
    </row>
    <row r="128" spans="1:2" s="5" customFormat="1" ht="12.75">
      <c r="A128" s="92"/>
      <c r="B128" s="92"/>
    </row>
    <row r="129" spans="1:2" s="5" customFormat="1" ht="12.75">
      <c r="A129" s="92"/>
      <c r="B129" s="92"/>
    </row>
    <row r="130" spans="1:2" s="5" customFormat="1" ht="12.75">
      <c r="A130" s="92"/>
      <c r="B130" s="92"/>
    </row>
    <row r="131" spans="1:2" s="5" customFormat="1" ht="12.75">
      <c r="A131" s="92"/>
      <c r="B131" s="92"/>
    </row>
    <row r="132" spans="1:2" s="5" customFormat="1" ht="12.75">
      <c r="A132" s="92"/>
      <c r="B132" s="92"/>
    </row>
    <row r="133" spans="1:2" s="5" customFormat="1" ht="12.75">
      <c r="A133" s="92"/>
      <c r="B133" s="92"/>
    </row>
    <row r="134" spans="1:2" s="5" customFormat="1" ht="12.75">
      <c r="A134" s="92"/>
      <c r="B134" s="92"/>
    </row>
    <row r="135" spans="1:2" s="5" customFormat="1" ht="12.75">
      <c r="A135" s="92"/>
      <c r="B135" s="92"/>
    </row>
    <row r="136" spans="1:2" s="5" customFormat="1" ht="12.75">
      <c r="A136" s="92"/>
      <c r="B136" s="92"/>
    </row>
    <row r="137" spans="1:2" s="5" customFormat="1" ht="12.75">
      <c r="A137" s="92"/>
      <c r="B137" s="92"/>
    </row>
    <row r="138" spans="1:2" s="5" customFormat="1" ht="12.75">
      <c r="A138" s="92"/>
      <c r="B138" s="92"/>
    </row>
    <row r="139" spans="1:2" s="5" customFormat="1" ht="12.75">
      <c r="A139" s="92"/>
      <c r="B139" s="92"/>
    </row>
    <row r="140" spans="1:2" s="5" customFormat="1" ht="12.75">
      <c r="A140" s="92"/>
      <c r="B140" s="92"/>
    </row>
    <row r="141" spans="1:2" s="5" customFormat="1" ht="12.75">
      <c r="A141" s="92"/>
      <c r="B141" s="92"/>
    </row>
    <row r="142" spans="1:2" s="5" customFormat="1" ht="12.75">
      <c r="A142" s="92"/>
      <c r="B142" s="92"/>
    </row>
    <row r="143" spans="1:2" s="5" customFormat="1" ht="12.75">
      <c r="A143" s="92"/>
      <c r="B143" s="92"/>
    </row>
    <row r="144" spans="1:2" s="5" customFormat="1" ht="12.75">
      <c r="A144" s="92"/>
      <c r="B144" s="92"/>
    </row>
    <row r="145" spans="1:2" s="5" customFormat="1" ht="12.75">
      <c r="A145" s="92"/>
      <c r="B145" s="92"/>
    </row>
    <row r="146" spans="1:2" s="5" customFormat="1" ht="12.75">
      <c r="A146" s="92"/>
      <c r="B146" s="92"/>
    </row>
    <row r="147" spans="1:2" s="5" customFormat="1" ht="12.75">
      <c r="A147" s="92"/>
      <c r="B147" s="92"/>
    </row>
    <row r="148" spans="1:2" s="5" customFormat="1" ht="12.75">
      <c r="A148" s="92"/>
      <c r="B148" s="92"/>
    </row>
    <row r="149" spans="1:2" s="5" customFormat="1" ht="12.75">
      <c r="A149" s="92"/>
      <c r="B149" s="92"/>
    </row>
    <row r="150" spans="1:2" s="5" customFormat="1" ht="12.75">
      <c r="A150" s="92"/>
      <c r="B150" s="92"/>
    </row>
    <row r="151" spans="1:2" s="5" customFormat="1" ht="12.75">
      <c r="A151" s="92"/>
      <c r="B151" s="92"/>
    </row>
    <row r="152" spans="1:2" s="5" customFormat="1" ht="12.75">
      <c r="A152" s="92"/>
      <c r="B152" s="92"/>
    </row>
    <row r="153" spans="1:2" s="5" customFormat="1" ht="12.75">
      <c r="A153" s="92"/>
      <c r="B153" s="92"/>
    </row>
    <row r="154" spans="1:2" s="5" customFormat="1" ht="12.75">
      <c r="A154" s="92"/>
      <c r="B154" s="92"/>
    </row>
    <row r="155" spans="1:2" s="5" customFormat="1" ht="12.75">
      <c r="A155" s="92"/>
      <c r="B155" s="92"/>
    </row>
    <row r="156" spans="1:2" s="5" customFormat="1" ht="12.75">
      <c r="A156" s="92"/>
      <c r="B156" s="92"/>
    </row>
    <row r="157" spans="1:2" s="5" customFormat="1" ht="12.75">
      <c r="A157" s="92"/>
      <c r="B157" s="92"/>
    </row>
    <row r="158" spans="1:2" s="5" customFormat="1" ht="12.75">
      <c r="A158" s="92"/>
      <c r="B158" s="92"/>
    </row>
    <row r="159" spans="1:2" s="5" customFormat="1" ht="12.75">
      <c r="A159" s="92"/>
      <c r="B159" s="92"/>
    </row>
    <row r="160" spans="1:2" s="5" customFormat="1" ht="12.75">
      <c r="A160" s="92"/>
      <c r="B160" s="92"/>
    </row>
    <row r="161" spans="1:2" s="5" customFormat="1" ht="12.75">
      <c r="A161" s="92"/>
      <c r="B161" s="92"/>
    </row>
    <row r="162" spans="1:2" s="5" customFormat="1" ht="12.75">
      <c r="A162" s="92"/>
      <c r="B162" s="92"/>
    </row>
    <row r="163" spans="1:2" s="5" customFormat="1" ht="12.75">
      <c r="A163" s="92"/>
      <c r="B163" s="92"/>
    </row>
    <row r="164" spans="1:2" s="5" customFormat="1" ht="12.75">
      <c r="A164" s="92"/>
      <c r="B164" s="92"/>
    </row>
    <row r="165" spans="1:2" s="5" customFormat="1" ht="12.75">
      <c r="A165" s="92"/>
      <c r="B165" s="92"/>
    </row>
    <row r="166" spans="1:2" s="5" customFormat="1" ht="12.75">
      <c r="A166" s="92"/>
      <c r="B166" s="92"/>
    </row>
    <row r="167" spans="1:2" s="5" customFormat="1" ht="12.75">
      <c r="A167" s="92"/>
      <c r="B167" s="92"/>
    </row>
    <row r="168" spans="1:2" s="5" customFormat="1" ht="12.75">
      <c r="A168" s="92"/>
      <c r="B168" s="92"/>
    </row>
    <row r="169" spans="1:2" s="5" customFormat="1" ht="12.75">
      <c r="A169" s="92"/>
      <c r="B169" s="92"/>
    </row>
    <row r="170" spans="1:2" s="5" customFormat="1" ht="12.75">
      <c r="A170" s="92"/>
      <c r="B170" s="92"/>
    </row>
    <row r="171" spans="1:2" s="5" customFormat="1" ht="12.75">
      <c r="A171" s="92"/>
      <c r="B171" s="92"/>
    </row>
    <row r="172" spans="1:2" s="5" customFormat="1" ht="12.75">
      <c r="A172" s="92"/>
      <c r="B172" s="92"/>
    </row>
    <row r="173" spans="1:2" s="5" customFormat="1" ht="12.75">
      <c r="A173" s="92"/>
      <c r="B173" s="92"/>
    </row>
    <row r="174" spans="1:2" s="5" customFormat="1" ht="12.75">
      <c r="A174" s="92"/>
      <c r="B174" s="92"/>
    </row>
    <row r="175" spans="1:2" s="5" customFormat="1" ht="12.75">
      <c r="A175" s="92"/>
      <c r="B175" s="92"/>
    </row>
    <row r="176" spans="1:2" s="5" customFormat="1" ht="12.75">
      <c r="A176" s="92"/>
      <c r="B176" s="92"/>
    </row>
    <row r="177" spans="1:2" s="5" customFormat="1" ht="12.75">
      <c r="A177" s="92"/>
      <c r="B177" s="92"/>
    </row>
    <row r="178" spans="1:2" s="5" customFormat="1" ht="12.75">
      <c r="A178" s="92"/>
      <c r="B178" s="92"/>
    </row>
    <row r="179" spans="1:2" s="5" customFormat="1" ht="12.75">
      <c r="A179" s="92"/>
      <c r="B179" s="92"/>
    </row>
    <row r="180" spans="1:2" s="5" customFormat="1" ht="12.75">
      <c r="A180" s="92"/>
      <c r="B180" s="92"/>
    </row>
    <row r="181" spans="1:2" s="5" customFormat="1" ht="12.75">
      <c r="A181" s="92"/>
      <c r="B181" s="92"/>
    </row>
    <row r="182" spans="1:2" s="5" customFormat="1" ht="12.75">
      <c r="A182" s="92"/>
      <c r="B182" s="92"/>
    </row>
    <row r="183" spans="1:2" s="5" customFormat="1" ht="12.75">
      <c r="A183" s="92"/>
      <c r="B183" s="92"/>
    </row>
    <row r="184" spans="1:2" s="5" customFormat="1" ht="12.75">
      <c r="A184" s="92"/>
      <c r="B184" s="92"/>
    </row>
    <row r="185" spans="1:2" s="5" customFormat="1" ht="12.75">
      <c r="A185" s="92"/>
      <c r="B185" s="92"/>
    </row>
    <row r="186" spans="1:2" s="5" customFormat="1" ht="12.75">
      <c r="A186" s="92"/>
      <c r="B186" s="92"/>
    </row>
    <row r="187" spans="1:2" s="5" customFormat="1" ht="12.75">
      <c r="A187" s="92"/>
      <c r="B187" s="92"/>
    </row>
    <row r="188" spans="1:2" s="5" customFormat="1" ht="12.75">
      <c r="A188" s="92"/>
      <c r="B188" s="92"/>
    </row>
    <row r="189" spans="1:2" s="5" customFormat="1" ht="12.75">
      <c r="A189" s="92"/>
      <c r="B189" s="92"/>
    </row>
    <row r="190" spans="1:2" s="5" customFormat="1" ht="12.75">
      <c r="A190" s="92"/>
      <c r="B190" s="92"/>
    </row>
    <row r="191" spans="1:2" s="5" customFormat="1" ht="12.75">
      <c r="A191" s="92"/>
      <c r="B191" s="92"/>
    </row>
    <row r="192" spans="1:2" s="5" customFormat="1" ht="12.75">
      <c r="A192" s="92"/>
      <c r="B192" s="92"/>
    </row>
    <row r="193" spans="1:2" s="5" customFormat="1" ht="12.75">
      <c r="A193" s="92"/>
      <c r="B193" s="92"/>
    </row>
    <row r="194" spans="1:2" s="5" customFormat="1" ht="12.75">
      <c r="A194" s="92"/>
      <c r="B194" s="92"/>
    </row>
    <row r="195" spans="1:2" s="5" customFormat="1" ht="12.75">
      <c r="A195" s="92"/>
      <c r="B195" s="92"/>
    </row>
    <row r="196" spans="1:2" s="5" customFormat="1" ht="12.75">
      <c r="A196" s="92"/>
      <c r="B196" s="92"/>
    </row>
    <row r="197" spans="1:2" s="5" customFormat="1" ht="12.75">
      <c r="A197" s="92"/>
      <c r="B197" s="92"/>
    </row>
    <row r="198" spans="1:2" s="5" customFormat="1" ht="12.75">
      <c r="A198" s="92"/>
      <c r="B198" s="92"/>
    </row>
    <row r="199" spans="1:2" s="5" customFormat="1" ht="12.75">
      <c r="A199" s="92"/>
      <c r="B199" s="92"/>
    </row>
    <row r="200" spans="1:2" s="5" customFormat="1" ht="12.75">
      <c r="A200" s="92"/>
      <c r="B200" s="92"/>
    </row>
    <row r="201" spans="1:2" s="5" customFormat="1" ht="12.75">
      <c r="A201" s="92"/>
      <c r="B201" s="92"/>
    </row>
    <row r="202" spans="1:2" s="5" customFormat="1" ht="12.75">
      <c r="A202" s="92"/>
      <c r="B202" s="92"/>
    </row>
    <row r="203" spans="1:2" s="5" customFormat="1" ht="12.75">
      <c r="A203" s="92"/>
      <c r="B203" s="92"/>
    </row>
    <row r="204" spans="1:2" s="5" customFormat="1" ht="12.75">
      <c r="A204" s="92"/>
      <c r="B204" s="92"/>
    </row>
    <row r="205" spans="1:2" s="5" customFormat="1" ht="12.75">
      <c r="A205" s="92"/>
      <c r="B205" s="92"/>
    </row>
  </sheetData>
  <sheetProtection/>
  <mergeCells count="3">
    <mergeCell ref="A1:H1"/>
    <mergeCell ref="A2:C2"/>
    <mergeCell ref="A3:C3"/>
  </mergeCells>
  <printOptions horizontalCentered="1"/>
  <pageMargins left="0.1968503937007874" right="0.2362204724409449" top="0.6299212598425197" bottom="0.5118110236220472" header="0.5118110236220472" footer="0.31496062992125984"/>
  <pageSetup firstPageNumber="585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88"/>
  <sheetViews>
    <sheetView tabSelected="1" zoomScaleSheetLayoutView="82" workbookViewId="0" topLeftCell="A1">
      <pane xSplit="2" ySplit="2" topLeftCell="C1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24" sqref="E224"/>
    </sheetView>
  </sheetViews>
  <sheetFormatPr defaultColWidth="11.421875" defaultRowHeight="12.75"/>
  <cols>
    <col min="1" max="1" width="7.140625" style="92" customWidth="1"/>
    <col min="2" max="2" width="59.00390625" style="5" customWidth="1"/>
    <col min="3" max="3" width="13.140625" style="51" bestFit="1" customWidth="1"/>
    <col min="4" max="4" width="13.28125" style="53" customWidth="1"/>
    <col min="5" max="5" width="8.00390625" style="53" customWidth="1"/>
  </cols>
  <sheetData>
    <row r="1" spans="1:5" ht="34.5" customHeight="1">
      <c r="A1" s="232" t="s">
        <v>61</v>
      </c>
      <c r="B1" s="232"/>
      <c r="C1" s="232"/>
      <c r="D1" s="223"/>
      <c r="E1" s="223"/>
    </row>
    <row r="2" spans="1:5" s="80" customFormat="1" ht="26.25" customHeight="1">
      <c r="A2" s="233" t="s">
        <v>115</v>
      </c>
      <c r="B2" s="233"/>
      <c r="C2" s="149" t="s">
        <v>139</v>
      </c>
      <c r="D2" s="149" t="s">
        <v>140</v>
      </c>
      <c r="E2" s="153" t="s">
        <v>113</v>
      </c>
    </row>
    <row r="3" spans="1:5" s="83" customFormat="1" ht="11.25" customHeight="1">
      <c r="A3" s="234" t="s">
        <v>119</v>
      </c>
      <c r="B3" s="235"/>
      <c r="C3" s="191">
        <v>2</v>
      </c>
      <c r="D3" s="191">
        <v>3</v>
      </c>
      <c r="E3" s="192" t="s">
        <v>120</v>
      </c>
    </row>
    <row r="4" spans="1:5" ht="30" customHeight="1">
      <c r="A4" s="97" t="s">
        <v>105</v>
      </c>
      <c r="B4" s="178" t="s">
        <v>63</v>
      </c>
      <c r="C4" s="52">
        <v>11736000.03</v>
      </c>
      <c r="D4" s="52">
        <v>10708836.069999997</v>
      </c>
      <c r="E4" s="74">
        <f>IF(ISERROR(D4/C4*100),0,D4/C4*100)</f>
        <v>91.24775087445187</v>
      </c>
    </row>
    <row r="5" spans="1:5" ht="17.25" customHeight="1">
      <c r="A5" s="59"/>
      <c r="B5" s="156" t="s">
        <v>80</v>
      </c>
      <c r="C5" s="52">
        <v>5763318.62</v>
      </c>
      <c r="D5" s="52">
        <v>3026515.0200000005</v>
      </c>
      <c r="E5" s="74">
        <f aca="true" t="shared" si="0" ref="E5:E59">IF(ISERROR(D5/C5*100),0,D5/C5*100)</f>
        <v>52.513407978127724</v>
      </c>
    </row>
    <row r="6" spans="1:5" ht="17.25" customHeight="1">
      <c r="A6" s="58">
        <v>100</v>
      </c>
      <c r="B6" s="57" t="s">
        <v>71</v>
      </c>
      <c r="C6" s="52">
        <v>5763318.62</v>
      </c>
      <c r="D6" s="52">
        <v>3026515.0200000005</v>
      </c>
      <c r="E6" s="74">
        <f t="shared" si="0"/>
        <v>52.513407978127724</v>
      </c>
    </row>
    <row r="7" spans="4:5" ht="12.75">
      <c r="D7" s="51"/>
      <c r="E7" s="74"/>
    </row>
    <row r="8" spans="1:6" ht="12.75" customHeight="1">
      <c r="A8" s="98" t="s">
        <v>54</v>
      </c>
      <c r="B8" s="42" t="s">
        <v>72</v>
      </c>
      <c r="C8" s="52">
        <v>5675818.62</v>
      </c>
      <c r="D8" s="52">
        <v>2988738.7400000007</v>
      </c>
      <c r="E8" s="74">
        <f t="shared" si="0"/>
        <v>52.65740398166565</v>
      </c>
      <c r="F8" s="76"/>
    </row>
    <row r="9" spans="1:5" s="64" customFormat="1" ht="12.75" customHeight="1">
      <c r="A9" s="98">
        <v>31</v>
      </c>
      <c r="B9" s="105" t="s">
        <v>34</v>
      </c>
      <c r="C9" s="52">
        <v>1797075.6</v>
      </c>
      <c r="D9" s="52">
        <v>1385093.4700000004</v>
      </c>
      <c r="E9" s="74">
        <f t="shared" si="0"/>
        <v>77.07485817513745</v>
      </c>
    </row>
    <row r="10" spans="1:5" s="64" customFormat="1" ht="12.75" customHeight="1">
      <c r="A10" s="98">
        <v>311</v>
      </c>
      <c r="B10" s="44" t="s">
        <v>104</v>
      </c>
      <c r="C10" s="52">
        <v>1509381.6</v>
      </c>
      <c r="D10" s="52">
        <v>1165029.0800000003</v>
      </c>
      <c r="E10" s="74">
        <f t="shared" si="0"/>
        <v>77.1858541272797</v>
      </c>
    </row>
    <row r="11" spans="1:9" s="63" customFormat="1" ht="12.75" customHeight="1">
      <c r="A11" s="93">
        <v>3111</v>
      </c>
      <c r="B11" s="93" t="s">
        <v>36</v>
      </c>
      <c r="C11" s="171">
        <v>1509381.6</v>
      </c>
      <c r="D11" s="69">
        <v>1165029.0800000003</v>
      </c>
      <c r="E11" s="210">
        <f t="shared" si="0"/>
        <v>77.1858541272797</v>
      </c>
      <c r="F11" s="119"/>
      <c r="G11" s="119"/>
      <c r="H11" s="119"/>
      <c r="I11" s="119"/>
    </row>
    <row r="12" spans="1:5" s="64" customFormat="1" ht="12.75" customHeight="1">
      <c r="A12" s="98">
        <v>312</v>
      </c>
      <c r="B12" s="105" t="s">
        <v>37</v>
      </c>
      <c r="C12" s="52">
        <v>35640</v>
      </c>
      <c r="D12" s="52">
        <v>23882.57</v>
      </c>
      <c r="E12" s="74">
        <f t="shared" si="0"/>
        <v>67.01057800224467</v>
      </c>
    </row>
    <row r="13" spans="1:9" s="63" customFormat="1" ht="12.75" customHeight="1">
      <c r="A13" s="93">
        <v>3121</v>
      </c>
      <c r="B13" s="93" t="s">
        <v>37</v>
      </c>
      <c r="C13" s="171">
        <v>35640</v>
      </c>
      <c r="D13" s="69">
        <v>23882.57</v>
      </c>
      <c r="E13" s="210">
        <f t="shared" si="0"/>
        <v>67.01057800224467</v>
      </c>
      <c r="F13" s="119"/>
      <c r="G13" s="119"/>
      <c r="H13" s="119"/>
      <c r="I13" s="119"/>
    </row>
    <row r="14" spans="1:5" s="64" customFormat="1" ht="12.75" customHeight="1">
      <c r="A14" s="98">
        <v>313</v>
      </c>
      <c r="B14" s="105" t="s">
        <v>38</v>
      </c>
      <c r="C14" s="52">
        <v>252054</v>
      </c>
      <c r="D14" s="52">
        <v>196181.82</v>
      </c>
      <c r="E14" s="74">
        <f t="shared" si="0"/>
        <v>77.83325001785332</v>
      </c>
    </row>
    <row r="15" spans="1:9" ht="12.75" customHeight="1">
      <c r="A15" s="93">
        <v>3131</v>
      </c>
      <c r="B15" s="93" t="s">
        <v>141</v>
      </c>
      <c r="C15" s="171">
        <v>0</v>
      </c>
      <c r="D15" s="69">
        <v>4679.75</v>
      </c>
      <c r="E15" s="210">
        <f t="shared" si="0"/>
        <v>0</v>
      </c>
      <c r="F15" s="76"/>
      <c r="G15" s="76"/>
      <c r="H15" s="76"/>
      <c r="I15" s="119"/>
    </row>
    <row r="16" spans="1:9" ht="12.75" customHeight="1">
      <c r="A16" s="93">
        <v>3132</v>
      </c>
      <c r="B16" s="93" t="s">
        <v>87</v>
      </c>
      <c r="C16" s="171">
        <v>233244</v>
      </c>
      <c r="D16" s="69">
        <v>172711.76</v>
      </c>
      <c r="E16" s="210">
        <f t="shared" si="0"/>
        <v>74.04767539572293</v>
      </c>
      <c r="F16" s="76"/>
      <c r="G16" s="76"/>
      <c r="H16" s="76"/>
      <c r="I16" s="119"/>
    </row>
    <row r="17" spans="1:9" ht="12.75" customHeight="1">
      <c r="A17" s="93">
        <v>3133</v>
      </c>
      <c r="B17" s="93" t="s">
        <v>88</v>
      </c>
      <c r="C17" s="171">
        <v>18810</v>
      </c>
      <c r="D17" s="69">
        <v>18790.31</v>
      </c>
      <c r="E17" s="210">
        <f t="shared" si="0"/>
        <v>99.8953216374269</v>
      </c>
      <c r="F17" s="76"/>
      <c r="G17" s="76"/>
      <c r="H17" s="76"/>
      <c r="I17" s="119"/>
    </row>
    <row r="18" spans="1:5" s="64" customFormat="1" ht="12.75" customHeight="1">
      <c r="A18" s="98">
        <v>32</v>
      </c>
      <c r="B18" s="105" t="s">
        <v>2</v>
      </c>
      <c r="C18" s="52">
        <v>1468916.22</v>
      </c>
      <c r="D18" s="52">
        <v>483968.3300000001</v>
      </c>
      <c r="E18" s="74">
        <f t="shared" si="0"/>
        <v>32.947306552309705</v>
      </c>
    </row>
    <row r="19" spans="1:5" s="64" customFormat="1" ht="12.75" customHeight="1">
      <c r="A19" s="98">
        <v>321</v>
      </c>
      <c r="B19" s="105" t="s">
        <v>6</v>
      </c>
      <c r="C19" s="52">
        <v>184619.75</v>
      </c>
      <c r="D19" s="52">
        <v>124717.3</v>
      </c>
      <c r="E19" s="74">
        <f t="shared" si="0"/>
        <v>67.55360680533909</v>
      </c>
    </row>
    <row r="20" spans="1:9" s="63" customFormat="1" ht="12.75" customHeight="1">
      <c r="A20" s="93">
        <v>3211</v>
      </c>
      <c r="B20" s="106" t="s">
        <v>39</v>
      </c>
      <c r="C20" s="171">
        <v>103011.75</v>
      </c>
      <c r="D20" s="69">
        <v>100363.67</v>
      </c>
      <c r="E20" s="210">
        <f t="shared" si="0"/>
        <v>97.42934179838707</v>
      </c>
      <c r="F20" s="119"/>
      <c r="G20" s="119"/>
      <c r="H20" s="119"/>
      <c r="I20" s="119"/>
    </row>
    <row r="21" spans="1:9" s="63" customFormat="1" ht="12.75" customHeight="1">
      <c r="A21" s="93">
        <v>3212</v>
      </c>
      <c r="B21" s="106" t="s">
        <v>40</v>
      </c>
      <c r="C21" s="171">
        <v>51005</v>
      </c>
      <c r="D21" s="69">
        <v>22225.5</v>
      </c>
      <c r="E21" s="210">
        <f t="shared" si="0"/>
        <v>43.575139692187044</v>
      </c>
      <c r="F21" s="119"/>
      <c r="G21" s="119"/>
      <c r="H21" s="119"/>
      <c r="I21" s="119"/>
    </row>
    <row r="22" spans="1:9" s="63" customFormat="1" ht="12.75" customHeight="1">
      <c r="A22" s="108" t="s">
        <v>4</v>
      </c>
      <c r="B22" s="107" t="s">
        <v>5</v>
      </c>
      <c r="C22" s="171">
        <v>30603</v>
      </c>
      <c r="D22" s="69">
        <v>2128.13</v>
      </c>
      <c r="E22" s="210">
        <f t="shared" si="0"/>
        <v>6.953991438747835</v>
      </c>
      <c r="I22" s="119"/>
    </row>
    <row r="23" spans="1:5" s="64" customFormat="1" ht="12.75" customHeight="1">
      <c r="A23" s="98">
        <v>322</v>
      </c>
      <c r="B23" s="105" t="s">
        <v>41</v>
      </c>
      <c r="C23" s="52">
        <v>179519.25</v>
      </c>
      <c r="D23" s="52">
        <v>52132.62</v>
      </c>
      <c r="E23" s="74">
        <f t="shared" si="0"/>
        <v>29.040128008556188</v>
      </c>
    </row>
    <row r="24" spans="1:5" s="63" customFormat="1" ht="12.75" customHeight="1">
      <c r="A24" s="111">
        <v>3221</v>
      </c>
      <c r="B24" s="93" t="s">
        <v>42</v>
      </c>
      <c r="C24" s="171">
        <v>41805.75</v>
      </c>
      <c r="D24" s="51">
        <v>31347.81</v>
      </c>
      <c r="E24" s="210">
        <f t="shared" si="0"/>
        <v>74.98444591952065</v>
      </c>
    </row>
    <row r="25" spans="1:5" s="63" customFormat="1" ht="12.75" customHeight="1">
      <c r="A25" s="108">
        <v>3223</v>
      </c>
      <c r="B25" s="107" t="s">
        <v>43</v>
      </c>
      <c r="C25" s="171">
        <v>127512.5</v>
      </c>
      <c r="D25" s="51">
        <v>19457.68</v>
      </c>
      <c r="E25" s="210">
        <f t="shared" si="0"/>
        <v>15.259429467699245</v>
      </c>
    </row>
    <row r="26" spans="1:5" s="63" customFormat="1" ht="12.75" customHeight="1">
      <c r="A26" s="108">
        <v>3225</v>
      </c>
      <c r="B26" s="107" t="s">
        <v>8</v>
      </c>
      <c r="C26" s="171">
        <v>10201</v>
      </c>
      <c r="D26" s="51">
        <v>1327.13</v>
      </c>
      <c r="E26" s="210">
        <f t="shared" si="0"/>
        <v>13.00980296049407</v>
      </c>
    </row>
    <row r="27" spans="1:5" s="64" customFormat="1" ht="12.75" customHeight="1">
      <c r="A27" s="98">
        <v>323</v>
      </c>
      <c r="B27" s="105" t="s">
        <v>9</v>
      </c>
      <c r="C27" s="52">
        <v>757390.75</v>
      </c>
      <c r="D27" s="52">
        <v>224762.02000000002</v>
      </c>
      <c r="E27" s="74">
        <f t="shared" si="0"/>
        <v>29.675833775366282</v>
      </c>
    </row>
    <row r="28" spans="1:5" s="63" customFormat="1" ht="12.75" customHeight="1">
      <c r="A28" s="111">
        <v>3231</v>
      </c>
      <c r="B28" s="93" t="s">
        <v>44</v>
      </c>
      <c r="C28" s="171">
        <v>66306.5</v>
      </c>
      <c r="D28" s="51">
        <v>32427.250000000004</v>
      </c>
      <c r="E28" s="210">
        <f t="shared" si="0"/>
        <v>48.90508472020089</v>
      </c>
    </row>
    <row r="29" spans="1:5" s="70" customFormat="1" ht="12.75" customHeight="1">
      <c r="A29" s="108">
        <v>3232</v>
      </c>
      <c r="B29" s="107" t="s">
        <v>84</v>
      </c>
      <c r="C29" s="171">
        <v>30603</v>
      </c>
      <c r="D29" s="51">
        <v>5824.110000000001</v>
      </c>
      <c r="E29" s="210">
        <f t="shared" si="0"/>
        <v>19.031173414371143</v>
      </c>
    </row>
    <row r="30" spans="1:5" s="70" customFormat="1" ht="12.75" customHeight="1">
      <c r="A30" s="108">
        <v>3233</v>
      </c>
      <c r="B30" s="107" t="s">
        <v>85</v>
      </c>
      <c r="C30" s="171">
        <v>20402</v>
      </c>
      <c r="D30" s="69">
        <v>6020.09</v>
      </c>
      <c r="E30" s="210">
        <f t="shared" si="0"/>
        <v>29.507352220370553</v>
      </c>
    </row>
    <row r="31" spans="1:5" s="70" customFormat="1" ht="12.75" customHeight="1">
      <c r="A31" s="108">
        <v>3234</v>
      </c>
      <c r="B31" s="107" t="s">
        <v>45</v>
      </c>
      <c r="C31" s="171">
        <v>224422</v>
      </c>
      <c r="D31" s="67">
        <v>24665.53</v>
      </c>
      <c r="E31" s="210">
        <f t="shared" si="0"/>
        <v>10.990691643421767</v>
      </c>
    </row>
    <row r="32" spans="1:5" s="70" customFormat="1" ht="12.75" customHeight="1">
      <c r="A32" s="108">
        <v>3235</v>
      </c>
      <c r="B32" s="106" t="s">
        <v>46</v>
      </c>
      <c r="C32" s="171">
        <v>25502.5</v>
      </c>
      <c r="D32" s="51">
        <v>12411.35</v>
      </c>
      <c r="E32" s="210">
        <f t="shared" si="0"/>
        <v>48.66718949122635</v>
      </c>
    </row>
    <row r="33" spans="1:5" s="70" customFormat="1" ht="12.75" customHeight="1">
      <c r="A33" s="101">
        <v>3237</v>
      </c>
      <c r="B33" s="108" t="s">
        <v>11</v>
      </c>
      <c r="C33" s="171">
        <v>155531.75</v>
      </c>
      <c r="D33" s="69">
        <v>60719.96</v>
      </c>
      <c r="E33" s="210">
        <f t="shared" si="0"/>
        <v>39.04023455018027</v>
      </c>
    </row>
    <row r="34" spans="1:5" s="70" customFormat="1" ht="12.75" customHeight="1">
      <c r="A34" s="101">
        <v>3238</v>
      </c>
      <c r="B34" s="108" t="s">
        <v>12</v>
      </c>
      <c r="C34" s="171">
        <v>132613</v>
      </c>
      <c r="D34" s="69">
        <v>47009.23</v>
      </c>
      <c r="E34" s="210">
        <f t="shared" si="0"/>
        <v>35.44843265743178</v>
      </c>
    </row>
    <row r="35" spans="1:5" s="70" customFormat="1" ht="12.75" customHeight="1">
      <c r="A35" s="101">
        <v>3239</v>
      </c>
      <c r="B35" s="108" t="s">
        <v>47</v>
      </c>
      <c r="C35" s="171">
        <v>102010</v>
      </c>
      <c r="D35" s="51">
        <v>35684.5</v>
      </c>
      <c r="E35" s="210">
        <f t="shared" si="0"/>
        <v>34.98137437506127</v>
      </c>
    </row>
    <row r="36" spans="1:5" s="64" customFormat="1" ht="12.75" customHeight="1">
      <c r="A36" s="98">
        <v>329</v>
      </c>
      <c r="B36" s="105" t="s">
        <v>48</v>
      </c>
      <c r="C36" s="52">
        <v>347386.47</v>
      </c>
      <c r="D36" s="52">
        <v>82356.39</v>
      </c>
      <c r="E36" s="74">
        <f t="shared" si="0"/>
        <v>23.7074259109746</v>
      </c>
    </row>
    <row r="37" spans="1:5" ht="12.75" customHeight="1">
      <c r="A37" s="101">
        <v>3293</v>
      </c>
      <c r="B37" s="101" t="s">
        <v>49</v>
      </c>
      <c r="C37" s="171">
        <v>25502.5</v>
      </c>
      <c r="D37" s="51">
        <v>10309.220000000001</v>
      </c>
      <c r="E37" s="210">
        <f t="shared" si="0"/>
        <v>40.42435055386727</v>
      </c>
    </row>
    <row r="38" spans="1:5" ht="12.75" customHeight="1">
      <c r="A38" s="101">
        <v>3294</v>
      </c>
      <c r="B38" s="101" t="s">
        <v>91</v>
      </c>
      <c r="C38" s="171">
        <v>295522.97</v>
      </c>
      <c r="D38" s="51">
        <v>68914.67</v>
      </c>
      <c r="E38" s="210">
        <f t="shared" si="0"/>
        <v>23.319564634857322</v>
      </c>
    </row>
    <row r="39" spans="1:5" ht="12.75" customHeight="1">
      <c r="A39" s="101">
        <v>3295</v>
      </c>
      <c r="B39" s="101" t="s">
        <v>90</v>
      </c>
      <c r="C39" s="171">
        <v>20402</v>
      </c>
      <c r="D39" s="51">
        <v>1923.12</v>
      </c>
      <c r="E39" s="210">
        <f t="shared" si="0"/>
        <v>9.426134692677188</v>
      </c>
    </row>
    <row r="40" spans="1:5" ht="12.75" customHeight="1">
      <c r="A40" s="101">
        <v>3299</v>
      </c>
      <c r="B40" s="101" t="s">
        <v>142</v>
      </c>
      <c r="C40" s="171">
        <v>0</v>
      </c>
      <c r="D40" s="51">
        <v>1209.38</v>
      </c>
      <c r="E40" s="210">
        <f t="shared" si="0"/>
        <v>0</v>
      </c>
    </row>
    <row r="41" spans="1:5" s="64" customFormat="1" ht="12.75" customHeight="1">
      <c r="A41" s="98">
        <v>34</v>
      </c>
      <c r="B41" s="105" t="s">
        <v>13</v>
      </c>
      <c r="C41" s="52">
        <v>39826.8</v>
      </c>
      <c r="D41" s="52">
        <v>7990.790000000001</v>
      </c>
      <c r="E41" s="74">
        <f t="shared" si="0"/>
        <v>20.063851476894957</v>
      </c>
    </row>
    <row r="42" spans="1:5" s="64" customFormat="1" ht="12.75" customHeight="1">
      <c r="A42" s="98">
        <v>343</v>
      </c>
      <c r="B42" s="105" t="s">
        <v>51</v>
      </c>
      <c r="C42" s="52">
        <v>39826.8</v>
      </c>
      <c r="D42" s="52">
        <v>7990.790000000001</v>
      </c>
      <c r="E42" s="74">
        <f t="shared" si="0"/>
        <v>20.063851476894957</v>
      </c>
    </row>
    <row r="43" spans="1:5" ht="12.75" customHeight="1">
      <c r="A43" s="112">
        <v>3431</v>
      </c>
      <c r="B43" s="109" t="s">
        <v>52</v>
      </c>
      <c r="C43" s="171">
        <v>30724.8</v>
      </c>
      <c r="D43" s="69">
        <v>6520.09</v>
      </c>
      <c r="E43" s="210">
        <f t="shared" si="0"/>
        <v>21.22093553090663</v>
      </c>
    </row>
    <row r="44" spans="1:5" ht="12.75" customHeight="1">
      <c r="A44" s="112">
        <v>3432</v>
      </c>
      <c r="B44" s="109" t="s">
        <v>143</v>
      </c>
      <c r="C44" s="171"/>
      <c r="D44" s="69">
        <v>1467.18</v>
      </c>
      <c r="E44" s="210">
        <f t="shared" si="0"/>
        <v>0</v>
      </c>
    </row>
    <row r="45" spans="1:5" ht="14.25" customHeight="1">
      <c r="A45" s="112">
        <v>3433</v>
      </c>
      <c r="B45" s="109" t="s">
        <v>53</v>
      </c>
      <c r="C45" s="171">
        <v>9102</v>
      </c>
      <c r="D45" s="51">
        <v>3.52</v>
      </c>
      <c r="E45" s="210">
        <f t="shared" si="0"/>
        <v>0.03867281916062404</v>
      </c>
    </row>
    <row r="46" spans="1:5" s="64" customFormat="1" ht="12.75" customHeight="1">
      <c r="A46" s="98">
        <v>37</v>
      </c>
      <c r="B46" s="105" t="s">
        <v>102</v>
      </c>
      <c r="C46" s="52">
        <v>0</v>
      </c>
      <c r="D46" s="52">
        <v>6811.75</v>
      </c>
      <c r="E46" s="74">
        <f t="shared" si="0"/>
        <v>0</v>
      </c>
    </row>
    <row r="47" spans="1:5" s="64" customFormat="1" ht="12.75" customHeight="1">
      <c r="A47" s="98">
        <v>372</v>
      </c>
      <c r="B47" s="105" t="s">
        <v>101</v>
      </c>
      <c r="C47" s="52">
        <v>0</v>
      </c>
      <c r="D47" s="52">
        <v>6811.75</v>
      </c>
      <c r="E47" s="74">
        <f t="shared" si="0"/>
        <v>0</v>
      </c>
    </row>
    <row r="48" spans="1:5" ht="12.75" customHeight="1">
      <c r="A48" s="112">
        <v>3721</v>
      </c>
      <c r="B48" s="109" t="s">
        <v>100</v>
      </c>
      <c r="C48" s="171">
        <v>0</v>
      </c>
      <c r="D48" s="51">
        <v>6811.75</v>
      </c>
      <c r="E48" s="210">
        <f t="shared" si="0"/>
        <v>0</v>
      </c>
    </row>
    <row r="49" spans="1:5" s="64" customFormat="1" ht="12.75" customHeight="1">
      <c r="A49" s="98">
        <v>38</v>
      </c>
      <c r="B49" s="105" t="s">
        <v>81</v>
      </c>
      <c r="C49" s="52">
        <v>2370000</v>
      </c>
      <c r="D49" s="52">
        <v>1104874.4000000001</v>
      </c>
      <c r="E49" s="74">
        <f t="shared" si="0"/>
        <v>46.619172995780595</v>
      </c>
    </row>
    <row r="50" spans="1:5" s="64" customFormat="1" ht="12.75" customHeight="1">
      <c r="A50" s="98">
        <v>383</v>
      </c>
      <c r="B50" s="105" t="s">
        <v>97</v>
      </c>
      <c r="C50" s="52">
        <v>2370000</v>
      </c>
      <c r="D50" s="52">
        <v>1104874.4000000001</v>
      </c>
      <c r="E50" s="74">
        <f t="shared" si="0"/>
        <v>46.619172995780595</v>
      </c>
    </row>
    <row r="51" spans="1:5" s="63" customFormat="1" ht="12.75" customHeight="1">
      <c r="A51" s="112">
        <v>3831</v>
      </c>
      <c r="B51" s="109" t="s">
        <v>111</v>
      </c>
      <c r="C51" s="171">
        <v>2370000</v>
      </c>
      <c r="D51" s="69">
        <v>1104874.4000000001</v>
      </c>
      <c r="E51" s="210">
        <f t="shared" si="0"/>
        <v>46.619172995780595</v>
      </c>
    </row>
    <row r="52" spans="1:5" ht="12.75" customHeight="1">
      <c r="A52" s="108"/>
      <c r="B52" s="108"/>
      <c r="D52" s="51"/>
      <c r="E52" s="74"/>
    </row>
    <row r="53" spans="1:5" ht="12.75" customHeight="1">
      <c r="A53" s="105" t="s">
        <v>55</v>
      </c>
      <c r="B53" s="105" t="s">
        <v>73</v>
      </c>
      <c r="C53" s="68">
        <v>37500</v>
      </c>
      <c r="D53" s="68">
        <v>0</v>
      </c>
      <c r="E53" s="74">
        <f t="shared" si="0"/>
        <v>0</v>
      </c>
    </row>
    <row r="54" spans="1:5" s="64" customFormat="1" ht="12.75" customHeight="1">
      <c r="A54" s="98">
        <v>42</v>
      </c>
      <c r="B54" s="105" t="s">
        <v>14</v>
      </c>
      <c r="C54" s="52">
        <v>37500</v>
      </c>
      <c r="D54" s="52">
        <v>0</v>
      </c>
      <c r="E54" s="74">
        <f t="shared" si="0"/>
        <v>0</v>
      </c>
    </row>
    <row r="55" spans="1:5" s="64" customFormat="1" ht="12.75" customHeight="1">
      <c r="A55" s="98">
        <v>422</v>
      </c>
      <c r="B55" s="105" t="s">
        <v>17</v>
      </c>
      <c r="C55" s="52">
        <v>37500</v>
      </c>
      <c r="D55" s="52">
        <v>0</v>
      </c>
      <c r="E55" s="74">
        <f t="shared" si="0"/>
        <v>0</v>
      </c>
    </row>
    <row r="56" spans="1:5" ht="12.75" customHeight="1">
      <c r="A56" s="14"/>
      <c r="B56" s="66"/>
      <c r="D56" s="51"/>
      <c r="E56" s="74"/>
    </row>
    <row r="57" spans="1:5" s="82" customFormat="1" ht="12.75" customHeight="1">
      <c r="A57" s="99" t="s">
        <v>56</v>
      </c>
      <c r="B57" s="81" t="s">
        <v>93</v>
      </c>
      <c r="C57" s="52"/>
      <c r="D57" s="52"/>
      <c r="E57" s="74"/>
    </row>
    <row r="58" spans="1:5" s="64" customFormat="1" ht="12.75" customHeight="1">
      <c r="A58" s="98">
        <v>41</v>
      </c>
      <c r="B58" s="105" t="s">
        <v>107</v>
      </c>
      <c r="C58" s="52">
        <v>0</v>
      </c>
      <c r="D58" s="52">
        <v>12776.28</v>
      </c>
      <c r="E58" s="74">
        <f t="shared" si="0"/>
        <v>0</v>
      </c>
    </row>
    <row r="59" spans="1:5" s="64" customFormat="1" ht="12.75" customHeight="1">
      <c r="A59" s="98">
        <v>412</v>
      </c>
      <c r="B59" s="105" t="s">
        <v>108</v>
      </c>
      <c r="C59" s="52">
        <v>0</v>
      </c>
      <c r="D59" s="52">
        <v>12776.28</v>
      </c>
      <c r="E59" s="74">
        <f t="shared" si="0"/>
        <v>0</v>
      </c>
    </row>
    <row r="60" spans="1:5" s="82" customFormat="1" ht="12.75" customHeight="1">
      <c r="A60" s="14">
        <v>4123</v>
      </c>
      <c r="B60" s="66" t="s">
        <v>106</v>
      </c>
      <c r="C60" s="171">
        <v>0</v>
      </c>
      <c r="D60" s="51">
        <v>12776.28</v>
      </c>
      <c r="E60" s="210">
        <f aca="true" t="shared" si="1" ref="E60:E110">IF(ISERROR(D60/C60*100),0,D60/C60*100)</f>
        <v>0</v>
      </c>
    </row>
    <row r="61" spans="1:5" s="64" customFormat="1" ht="12.75" customHeight="1">
      <c r="A61" s="98">
        <v>42</v>
      </c>
      <c r="B61" s="105" t="s">
        <v>14</v>
      </c>
      <c r="C61" s="52">
        <v>50000</v>
      </c>
      <c r="D61" s="52">
        <v>25000</v>
      </c>
      <c r="E61" s="74">
        <f t="shared" si="1"/>
        <v>50</v>
      </c>
    </row>
    <row r="62" spans="1:5" s="64" customFormat="1" ht="12.75" customHeight="1">
      <c r="A62" s="98">
        <v>426</v>
      </c>
      <c r="B62" s="105" t="s">
        <v>19</v>
      </c>
      <c r="C62" s="52">
        <v>50000</v>
      </c>
      <c r="D62" s="52">
        <v>25000</v>
      </c>
      <c r="E62" s="74">
        <f t="shared" si="1"/>
        <v>50</v>
      </c>
    </row>
    <row r="63" spans="1:5" ht="14.25" customHeight="1">
      <c r="A63" s="14">
        <v>4262</v>
      </c>
      <c r="B63" s="66" t="s">
        <v>0</v>
      </c>
      <c r="C63" s="171">
        <v>50000</v>
      </c>
      <c r="D63" s="69">
        <v>25000</v>
      </c>
      <c r="E63" s="74">
        <f t="shared" si="1"/>
        <v>50</v>
      </c>
    </row>
    <row r="64" spans="1:5" ht="12" customHeight="1">
      <c r="A64" s="108"/>
      <c r="B64" s="109"/>
      <c r="C64" s="69"/>
      <c r="D64" s="69"/>
      <c r="E64" s="74"/>
    </row>
    <row r="65" spans="1:5" ht="12" customHeight="1">
      <c r="A65" s="59"/>
      <c r="B65" s="156" t="s">
        <v>109</v>
      </c>
      <c r="C65" s="52">
        <v>2107213.41</v>
      </c>
      <c r="D65" s="52">
        <v>1699125.13</v>
      </c>
      <c r="E65" s="74">
        <f t="shared" si="1"/>
        <v>80.6337470109399</v>
      </c>
    </row>
    <row r="66" spans="1:5" ht="23.25" customHeight="1">
      <c r="A66" s="58">
        <v>100</v>
      </c>
      <c r="B66" s="57" t="s">
        <v>71</v>
      </c>
      <c r="C66" s="52">
        <v>2107213.41</v>
      </c>
      <c r="D66" s="52">
        <v>1699125.13</v>
      </c>
      <c r="E66" s="74">
        <f t="shared" si="1"/>
        <v>80.6337470109399</v>
      </c>
    </row>
    <row r="67" spans="4:5" ht="12" customHeight="1">
      <c r="D67" s="51"/>
      <c r="E67" s="74"/>
    </row>
    <row r="68" spans="1:5" ht="12.75" customHeight="1">
      <c r="A68" s="98" t="s">
        <v>54</v>
      </c>
      <c r="B68" s="42" t="s">
        <v>72</v>
      </c>
      <c r="C68" s="52">
        <v>2107213.41</v>
      </c>
      <c r="D68" s="52">
        <v>1699125.13</v>
      </c>
      <c r="E68" s="74">
        <f t="shared" si="1"/>
        <v>80.6337470109399</v>
      </c>
    </row>
    <row r="69" spans="1:5" s="64" customFormat="1" ht="12.75" customHeight="1">
      <c r="A69" s="98">
        <v>31</v>
      </c>
      <c r="B69" s="105" t="s">
        <v>34</v>
      </c>
      <c r="C69" s="52">
        <v>1795390.32</v>
      </c>
      <c r="D69" s="52">
        <v>857513.2899999999</v>
      </c>
      <c r="E69" s="74">
        <f t="shared" si="1"/>
        <v>47.76194237250872</v>
      </c>
    </row>
    <row r="70" spans="1:5" s="64" customFormat="1" ht="12.75" customHeight="1">
      <c r="A70" s="98">
        <v>311</v>
      </c>
      <c r="B70" s="105" t="s">
        <v>35</v>
      </c>
      <c r="C70" s="52">
        <v>1505716.32</v>
      </c>
      <c r="D70" s="52">
        <v>710363.8999999999</v>
      </c>
      <c r="E70" s="74">
        <f t="shared" si="1"/>
        <v>47.177804382169406</v>
      </c>
    </row>
    <row r="71" spans="1:5" s="63" customFormat="1" ht="12.75" customHeight="1">
      <c r="A71" s="93">
        <v>3111</v>
      </c>
      <c r="B71" s="93" t="s">
        <v>36</v>
      </c>
      <c r="C71" s="171">
        <v>1505716.32</v>
      </c>
      <c r="D71" s="51">
        <v>710363.8999999999</v>
      </c>
      <c r="E71" s="210">
        <f t="shared" si="1"/>
        <v>47.177804382169406</v>
      </c>
    </row>
    <row r="72" spans="1:5" s="64" customFormat="1" ht="12.75" customHeight="1">
      <c r="A72" s="98">
        <v>312</v>
      </c>
      <c r="B72" s="105" t="s">
        <v>37</v>
      </c>
      <c r="C72" s="52">
        <v>37620</v>
      </c>
      <c r="D72" s="52">
        <v>27685.04</v>
      </c>
      <c r="E72" s="74">
        <f t="shared" si="1"/>
        <v>73.5912812333865</v>
      </c>
    </row>
    <row r="73" spans="1:5" s="63" customFormat="1" ht="12.75" customHeight="1">
      <c r="A73" s="93">
        <v>3121</v>
      </c>
      <c r="B73" s="93" t="s">
        <v>37</v>
      </c>
      <c r="C73" s="171">
        <v>37620</v>
      </c>
      <c r="D73" s="51">
        <v>27685.04</v>
      </c>
      <c r="E73" s="210">
        <f t="shared" si="1"/>
        <v>73.5912812333865</v>
      </c>
    </row>
    <row r="74" spans="1:5" s="64" customFormat="1" ht="12.75" customHeight="1">
      <c r="A74" s="98">
        <v>313</v>
      </c>
      <c r="B74" s="105" t="s">
        <v>38</v>
      </c>
      <c r="C74" s="52">
        <v>252054</v>
      </c>
      <c r="D74" s="52">
        <v>119464.35</v>
      </c>
      <c r="E74" s="74">
        <f t="shared" si="1"/>
        <v>47.396331738437006</v>
      </c>
    </row>
    <row r="75" spans="1:5" s="82" customFormat="1" ht="12.75" customHeight="1">
      <c r="A75" s="193">
        <v>3131</v>
      </c>
      <c r="B75" s="193" t="s">
        <v>141</v>
      </c>
      <c r="C75" s="171">
        <v>0</v>
      </c>
      <c r="D75" s="69">
        <v>4211.76</v>
      </c>
      <c r="E75" s="210">
        <f t="shared" si="1"/>
        <v>0</v>
      </c>
    </row>
    <row r="76" spans="1:5" ht="14.25" customHeight="1">
      <c r="A76" s="93">
        <v>3132</v>
      </c>
      <c r="B76" s="93" t="s">
        <v>87</v>
      </c>
      <c r="C76" s="171">
        <v>233244</v>
      </c>
      <c r="D76" s="51">
        <v>103984.96</v>
      </c>
      <c r="E76" s="210">
        <f t="shared" si="1"/>
        <v>44.58205141396993</v>
      </c>
    </row>
    <row r="77" spans="1:5" ht="14.25" customHeight="1">
      <c r="A77" s="93">
        <v>3133</v>
      </c>
      <c r="B77" s="93" t="s">
        <v>88</v>
      </c>
      <c r="C77" s="171">
        <v>18810</v>
      </c>
      <c r="D77" s="51">
        <v>11267.63</v>
      </c>
      <c r="E77" s="210">
        <f t="shared" si="1"/>
        <v>59.90233918128654</v>
      </c>
    </row>
    <row r="78" spans="1:5" s="64" customFormat="1" ht="12.75" customHeight="1">
      <c r="A78" s="98">
        <v>32</v>
      </c>
      <c r="B78" s="105" t="s">
        <v>2</v>
      </c>
      <c r="C78" s="52">
        <v>311823.08999999997</v>
      </c>
      <c r="D78" s="52">
        <v>809294.6900000001</v>
      </c>
      <c r="E78" s="74">
        <f t="shared" si="1"/>
        <v>259.53648589653835</v>
      </c>
    </row>
    <row r="79" spans="1:5" s="64" customFormat="1" ht="12.75" customHeight="1">
      <c r="A79" s="98">
        <v>321</v>
      </c>
      <c r="B79" s="105" t="s">
        <v>6</v>
      </c>
      <c r="C79" s="52">
        <v>8622.74</v>
      </c>
      <c r="D79" s="52">
        <v>77920.06999999999</v>
      </c>
      <c r="E79" s="74">
        <f t="shared" si="1"/>
        <v>903.6578860083918</v>
      </c>
    </row>
    <row r="80" spans="1:5" ht="14.25" customHeight="1">
      <c r="A80" s="93">
        <v>3211</v>
      </c>
      <c r="B80" s="93" t="s">
        <v>39</v>
      </c>
      <c r="C80" s="171">
        <v>8622.74</v>
      </c>
      <c r="D80" s="51">
        <v>47198.70999999999</v>
      </c>
      <c r="E80" s="210">
        <f t="shared" si="1"/>
        <v>547.3748483660645</v>
      </c>
    </row>
    <row r="81" spans="1:5" ht="14.25" customHeight="1">
      <c r="A81" s="93">
        <v>3212</v>
      </c>
      <c r="B81" s="93" t="s">
        <v>40</v>
      </c>
      <c r="C81" s="171">
        <v>0</v>
      </c>
      <c r="D81" s="51">
        <v>28806.05</v>
      </c>
      <c r="E81" s="210">
        <f t="shared" si="1"/>
        <v>0</v>
      </c>
    </row>
    <row r="82" spans="1:5" ht="14.25" customHeight="1">
      <c r="A82" s="93" t="s">
        <v>4</v>
      </c>
      <c r="B82" s="93" t="s">
        <v>5</v>
      </c>
      <c r="C82" s="171">
        <v>0</v>
      </c>
      <c r="D82" s="51">
        <v>1915.31</v>
      </c>
      <c r="E82" s="210">
        <f t="shared" si="1"/>
        <v>0</v>
      </c>
    </row>
    <row r="83" spans="1:5" s="64" customFormat="1" ht="12.75" customHeight="1">
      <c r="A83" s="98">
        <v>322</v>
      </c>
      <c r="B83" s="105" t="s">
        <v>41</v>
      </c>
      <c r="C83" s="52">
        <v>0</v>
      </c>
      <c r="D83" s="52">
        <v>47827.42</v>
      </c>
      <c r="E83" s="74">
        <f t="shared" si="1"/>
        <v>0</v>
      </c>
    </row>
    <row r="84" spans="1:5" ht="14.25" customHeight="1">
      <c r="A84" s="93">
        <v>3221</v>
      </c>
      <c r="B84" s="93" t="s">
        <v>42</v>
      </c>
      <c r="C84" s="171">
        <v>0</v>
      </c>
      <c r="D84" s="51">
        <v>29137.27</v>
      </c>
      <c r="E84" s="210">
        <f t="shared" si="1"/>
        <v>0</v>
      </c>
    </row>
    <row r="85" spans="1:5" ht="14.25" customHeight="1">
      <c r="A85" s="93">
        <v>3223</v>
      </c>
      <c r="B85" s="93" t="s">
        <v>43</v>
      </c>
      <c r="C85" s="171">
        <v>0</v>
      </c>
      <c r="D85" s="51">
        <v>17511.93</v>
      </c>
      <c r="E85" s="210">
        <f t="shared" si="1"/>
        <v>0</v>
      </c>
    </row>
    <row r="86" spans="1:5" ht="14.25" customHeight="1">
      <c r="A86" s="93">
        <v>3225</v>
      </c>
      <c r="B86" s="93" t="s">
        <v>8</v>
      </c>
      <c r="C86" s="171">
        <v>0</v>
      </c>
      <c r="D86" s="51">
        <v>1178.22</v>
      </c>
      <c r="E86" s="210">
        <f t="shared" si="1"/>
        <v>0</v>
      </c>
    </row>
    <row r="87" spans="1:5" s="64" customFormat="1" ht="12.75" customHeight="1">
      <c r="A87" s="98">
        <v>323</v>
      </c>
      <c r="B87" s="105" t="s">
        <v>9</v>
      </c>
      <c r="C87" s="52">
        <v>303200.35</v>
      </c>
      <c r="D87" s="52">
        <v>672752.9700000001</v>
      </c>
      <c r="E87" s="74">
        <f t="shared" si="1"/>
        <v>221.88396880148727</v>
      </c>
    </row>
    <row r="88" spans="1:5" ht="14.25" customHeight="1">
      <c r="A88" s="93">
        <v>3231</v>
      </c>
      <c r="B88" s="93" t="s">
        <v>44</v>
      </c>
      <c r="C88" s="171">
        <v>0</v>
      </c>
      <c r="D88" s="51">
        <v>20574.44</v>
      </c>
      <c r="E88" s="210">
        <f t="shared" si="1"/>
        <v>0</v>
      </c>
    </row>
    <row r="89" spans="1:5" ht="14.25" customHeight="1">
      <c r="A89" s="93">
        <v>3232</v>
      </c>
      <c r="B89" s="93" t="s">
        <v>84</v>
      </c>
      <c r="C89" s="171">
        <v>0</v>
      </c>
      <c r="D89" s="51">
        <v>5241.7</v>
      </c>
      <c r="E89" s="210">
        <f t="shared" si="1"/>
        <v>0</v>
      </c>
    </row>
    <row r="90" spans="1:5" ht="14.25" customHeight="1">
      <c r="A90" s="93">
        <v>3233</v>
      </c>
      <c r="B90" s="93" t="s">
        <v>85</v>
      </c>
      <c r="C90" s="171">
        <v>0</v>
      </c>
      <c r="D90" s="51">
        <v>215344.02000000002</v>
      </c>
      <c r="E90" s="210">
        <f t="shared" si="1"/>
        <v>0</v>
      </c>
    </row>
    <row r="91" spans="1:5" ht="14.25" customHeight="1">
      <c r="A91" s="93">
        <v>3234</v>
      </c>
      <c r="B91" s="93" t="s">
        <v>45</v>
      </c>
      <c r="C91" s="171">
        <v>0</v>
      </c>
      <c r="D91" s="51">
        <v>22198.940000000002</v>
      </c>
      <c r="E91" s="210">
        <f t="shared" si="1"/>
        <v>0</v>
      </c>
    </row>
    <row r="92" spans="1:5" ht="14.25" customHeight="1">
      <c r="A92" s="93">
        <v>3235</v>
      </c>
      <c r="B92" s="93" t="s">
        <v>46</v>
      </c>
      <c r="C92" s="171">
        <v>0</v>
      </c>
      <c r="D92" s="51">
        <v>11170.2</v>
      </c>
      <c r="E92" s="210">
        <f t="shared" si="1"/>
        <v>0</v>
      </c>
    </row>
    <row r="93" spans="1:5" ht="14.25" customHeight="1">
      <c r="A93" s="93" t="s">
        <v>121</v>
      </c>
      <c r="B93" s="93"/>
      <c r="C93" s="171">
        <v>303200.35</v>
      </c>
      <c r="D93" s="51">
        <v>365297.16000000003</v>
      </c>
      <c r="E93" s="210">
        <f t="shared" si="1"/>
        <v>120.4804545905043</v>
      </c>
    </row>
    <row r="94" spans="1:5" ht="14.25" customHeight="1">
      <c r="A94" s="93">
        <v>3238</v>
      </c>
      <c r="B94" s="93" t="s">
        <v>12</v>
      </c>
      <c r="C94" s="171">
        <v>0</v>
      </c>
      <c r="D94" s="51">
        <v>810</v>
      </c>
      <c r="E94" s="210">
        <f t="shared" si="1"/>
        <v>0</v>
      </c>
    </row>
    <row r="95" spans="1:5" ht="14.25" customHeight="1">
      <c r="A95" s="93">
        <v>3239</v>
      </c>
      <c r="B95" s="93" t="s">
        <v>47</v>
      </c>
      <c r="C95" s="171">
        <v>0</v>
      </c>
      <c r="D95" s="51">
        <v>32116.510000000002</v>
      </c>
      <c r="E95" s="210">
        <f t="shared" si="1"/>
        <v>0</v>
      </c>
    </row>
    <row r="96" spans="1:5" s="64" customFormat="1" ht="12.75" customHeight="1">
      <c r="A96" s="98">
        <v>329</v>
      </c>
      <c r="B96" s="105" t="s">
        <v>48</v>
      </c>
      <c r="C96" s="52">
        <v>0</v>
      </c>
      <c r="D96" s="52">
        <v>10794.23</v>
      </c>
      <c r="E96" s="74">
        <f t="shared" si="1"/>
        <v>0</v>
      </c>
    </row>
    <row r="97" spans="1:5" ht="14.25" customHeight="1">
      <c r="A97" s="93">
        <v>3293</v>
      </c>
      <c r="B97" s="93" t="s">
        <v>49</v>
      </c>
      <c r="C97" s="171">
        <v>0</v>
      </c>
      <c r="D97" s="51">
        <v>9278.279999999999</v>
      </c>
      <c r="E97" s="210">
        <f t="shared" si="1"/>
        <v>0</v>
      </c>
    </row>
    <row r="98" spans="1:5" ht="14.25" customHeight="1">
      <c r="A98" s="93">
        <v>3295</v>
      </c>
      <c r="B98" s="93" t="s">
        <v>90</v>
      </c>
      <c r="C98" s="171">
        <v>0</v>
      </c>
      <c r="D98" s="51">
        <v>225</v>
      </c>
      <c r="E98" s="210">
        <f t="shared" si="1"/>
        <v>0</v>
      </c>
    </row>
    <row r="99" spans="1:5" ht="14.25" customHeight="1">
      <c r="A99" s="101">
        <v>3299</v>
      </c>
      <c r="B99" s="101" t="s">
        <v>142</v>
      </c>
      <c r="C99" s="171">
        <v>0</v>
      </c>
      <c r="D99" s="67">
        <v>1290.95</v>
      </c>
      <c r="E99" s="210">
        <f t="shared" si="1"/>
        <v>0</v>
      </c>
    </row>
    <row r="100" spans="1:5" s="64" customFormat="1" ht="12.75" customHeight="1">
      <c r="A100" s="98">
        <v>34</v>
      </c>
      <c r="B100" s="105" t="s">
        <v>13</v>
      </c>
      <c r="C100" s="52">
        <v>0</v>
      </c>
      <c r="D100" s="52">
        <v>7131.930000000001</v>
      </c>
      <c r="E100" s="74">
        <f t="shared" si="1"/>
        <v>0</v>
      </c>
    </row>
    <row r="101" spans="1:5" s="64" customFormat="1" ht="12.75" customHeight="1">
      <c r="A101" s="98">
        <v>343</v>
      </c>
      <c r="B101" s="105" t="s">
        <v>51</v>
      </c>
      <c r="C101" s="52">
        <v>0</v>
      </c>
      <c r="D101" s="52">
        <v>7131.930000000001</v>
      </c>
      <c r="E101" s="74">
        <f t="shared" si="1"/>
        <v>0</v>
      </c>
    </row>
    <row r="102" spans="1:5" ht="14.25" customHeight="1">
      <c r="A102" s="93">
        <v>3431</v>
      </c>
      <c r="B102" s="93" t="s">
        <v>52</v>
      </c>
      <c r="C102" s="171">
        <v>0</v>
      </c>
      <c r="D102" s="51">
        <v>7102.120000000001</v>
      </c>
      <c r="E102" s="210">
        <f t="shared" si="1"/>
        <v>0</v>
      </c>
    </row>
    <row r="103" spans="1:5" ht="14.25" customHeight="1">
      <c r="A103" s="112">
        <v>3432</v>
      </c>
      <c r="B103" s="109" t="s">
        <v>89</v>
      </c>
      <c r="D103" s="51">
        <v>26.64</v>
      </c>
      <c r="E103" s="210">
        <f t="shared" si="1"/>
        <v>0</v>
      </c>
    </row>
    <row r="104" spans="1:5" ht="14.25" customHeight="1">
      <c r="A104" s="93">
        <v>3433</v>
      </c>
      <c r="B104" s="93" t="s">
        <v>53</v>
      </c>
      <c r="C104" s="171">
        <v>0</v>
      </c>
      <c r="D104" s="51">
        <v>3.17</v>
      </c>
      <c r="E104" s="210">
        <f t="shared" si="1"/>
        <v>0</v>
      </c>
    </row>
    <row r="105" spans="1:5" s="64" customFormat="1" ht="14.25" customHeight="1">
      <c r="A105" s="199">
        <v>37</v>
      </c>
      <c r="B105" s="110" t="s">
        <v>102</v>
      </c>
      <c r="C105" s="52">
        <v>0</v>
      </c>
      <c r="D105" s="52">
        <v>6130.56</v>
      </c>
      <c r="E105" s="74">
        <f t="shared" si="1"/>
        <v>0</v>
      </c>
    </row>
    <row r="106" spans="1:5" s="64" customFormat="1" ht="12.75" customHeight="1">
      <c r="A106" s="98">
        <v>372</v>
      </c>
      <c r="B106" s="105" t="s">
        <v>101</v>
      </c>
      <c r="C106" s="52">
        <v>0</v>
      </c>
      <c r="D106" s="52">
        <v>6130.56</v>
      </c>
      <c r="E106" s="74">
        <f t="shared" si="1"/>
        <v>0</v>
      </c>
    </row>
    <row r="107" spans="1:5" ht="14.25" customHeight="1">
      <c r="A107" s="93">
        <v>3721</v>
      </c>
      <c r="B107" s="93" t="s">
        <v>100</v>
      </c>
      <c r="C107" s="171">
        <v>0</v>
      </c>
      <c r="D107" s="51">
        <v>6130.56</v>
      </c>
      <c r="E107" s="210">
        <f t="shared" si="1"/>
        <v>0</v>
      </c>
    </row>
    <row r="108" spans="1:5" s="64" customFormat="1" ht="12.75" customHeight="1">
      <c r="A108" s="98">
        <v>38</v>
      </c>
      <c r="B108" s="105" t="s">
        <v>81</v>
      </c>
      <c r="C108" s="52">
        <v>0</v>
      </c>
      <c r="D108" s="52">
        <v>11444.439999999999</v>
      </c>
      <c r="E108" s="74">
        <f t="shared" si="1"/>
        <v>0</v>
      </c>
    </row>
    <row r="109" spans="1:5" s="64" customFormat="1" ht="12.75" customHeight="1">
      <c r="A109" s="98">
        <v>383</v>
      </c>
      <c r="B109" s="105" t="s">
        <v>97</v>
      </c>
      <c r="C109" s="52">
        <v>0</v>
      </c>
      <c r="D109" s="52">
        <v>11444.439999999999</v>
      </c>
      <c r="E109" s="74">
        <f t="shared" si="1"/>
        <v>0</v>
      </c>
    </row>
    <row r="110" spans="1:5" ht="14.25" customHeight="1">
      <c r="A110" s="93">
        <v>3831</v>
      </c>
      <c r="B110" s="93" t="s">
        <v>111</v>
      </c>
      <c r="C110" s="171">
        <v>0</v>
      </c>
      <c r="D110" s="51">
        <v>11444.439999999999</v>
      </c>
      <c r="E110" s="210">
        <f t="shared" si="1"/>
        <v>0</v>
      </c>
    </row>
    <row r="111" spans="1:5" ht="14.25" customHeight="1">
      <c r="A111" s="93"/>
      <c r="B111" s="93"/>
      <c r="D111" s="51"/>
      <c r="E111" s="74"/>
    </row>
    <row r="112" spans="1:5" ht="14.25" customHeight="1">
      <c r="A112" s="105" t="s">
        <v>56</v>
      </c>
      <c r="B112" s="105" t="s">
        <v>93</v>
      </c>
      <c r="C112" s="52">
        <v>0</v>
      </c>
      <c r="D112" s="52">
        <v>7610.22</v>
      </c>
      <c r="E112" s="74">
        <f aca="true" t="shared" si="2" ref="E112:E142">IF(ISERROR(D112/C112*100),0,D112/C112*100)</f>
        <v>0</v>
      </c>
    </row>
    <row r="113" spans="1:5" s="64" customFormat="1" ht="12.75" customHeight="1">
      <c r="A113" s="98">
        <v>41</v>
      </c>
      <c r="B113" s="105" t="s">
        <v>107</v>
      </c>
      <c r="C113" s="52">
        <v>0</v>
      </c>
      <c r="D113" s="52">
        <v>7610.22</v>
      </c>
      <c r="E113" s="74">
        <f t="shared" si="2"/>
        <v>0</v>
      </c>
    </row>
    <row r="114" spans="1:5" s="64" customFormat="1" ht="12.75" customHeight="1">
      <c r="A114" s="98">
        <v>412</v>
      </c>
      <c r="B114" s="105" t="s">
        <v>108</v>
      </c>
      <c r="C114" s="52">
        <v>0</v>
      </c>
      <c r="D114" s="52">
        <v>7610.22</v>
      </c>
      <c r="E114" s="74">
        <f t="shared" si="2"/>
        <v>0</v>
      </c>
    </row>
    <row r="115" spans="1:5" ht="14.25" customHeight="1">
      <c r="A115" s="93">
        <v>4123</v>
      </c>
      <c r="B115" s="93" t="s">
        <v>106</v>
      </c>
      <c r="C115" s="171">
        <v>0</v>
      </c>
      <c r="D115" s="51">
        <v>7610.22</v>
      </c>
      <c r="E115" s="210">
        <f t="shared" si="2"/>
        <v>0</v>
      </c>
    </row>
    <row r="116" spans="1:5" ht="14.25" customHeight="1">
      <c r="A116" s="93"/>
      <c r="B116" s="93"/>
      <c r="D116" s="51"/>
      <c r="E116" s="74"/>
    </row>
    <row r="117" spans="1:5" ht="24" customHeight="1">
      <c r="A117" s="108"/>
      <c r="B117" s="169" t="s">
        <v>103</v>
      </c>
      <c r="C117" s="52">
        <v>3717066.58</v>
      </c>
      <c r="D117" s="52">
        <v>5764374.369999995</v>
      </c>
      <c r="E117" s="74">
        <f t="shared" si="2"/>
        <v>155.0785880730712</v>
      </c>
    </row>
    <row r="118" spans="1:5" ht="23.25" customHeight="1">
      <c r="A118" s="58">
        <v>102</v>
      </c>
      <c r="B118" s="57" t="s">
        <v>71</v>
      </c>
      <c r="C118" s="52">
        <v>3717066.58</v>
      </c>
      <c r="D118" s="52">
        <v>5764374.369999995</v>
      </c>
      <c r="E118" s="74">
        <f t="shared" si="2"/>
        <v>155.0785880730712</v>
      </c>
    </row>
    <row r="119" spans="4:5" ht="14.25" customHeight="1">
      <c r="D119" s="51"/>
      <c r="E119" s="74"/>
    </row>
    <row r="120" spans="1:5" ht="12.75" customHeight="1">
      <c r="A120" s="98" t="s">
        <v>58</v>
      </c>
      <c r="B120" s="42" t="s">
        <v>72</v>
      </c>
      <c r="C120" s="52">
        <v>3568566.58</v>
      </c>
      <c r="D120" s="52">
        <v>5764374.369999995</v>
      </c>
      <c r="E120" s="74">
        <f t="shared" si="2"/>
        <v>161.53192719750226</v>
      </c>
    </row>
    <row r="121" spans="1:5" s="64" customFormat="1" ht="12.75" customHeight="1">
      <c r="A121" s="98">
        <v>31</v>
      </c>
      <c r="B121" s="105" t="s">
        <v>34</v>
      </c>
      <c r="C121" s="52">
        <v>2072373.84</v>
      </c>
      <c r="D121" s="52">
        <v>0</v>
      </c>
      <c r="E121" s="74">
        <f t="shared" si="2"/>
        <v>0</v>
      </c>
    </row>
    <row r="122" spans="1:5" s="64" customFormat="1" ht="12.75" customHeight="1">
      <c r="A122" s="98">
        <v>311</v>
      </c>
      <c r="B122" s="105" t="s">
        <v>35</v>
      </c>
      <c r="C122" s="52">
        <v>1553415.84</v>
      </c>
      <c r="D122" s="52">
        <v>0</v>
      </c>
      <c r="E122" s="74">
        <f t="shared" si="2"/>
        <v>0</v>
      </c>
    </row>
    <row r="123" spans="1:5" s="64" customFormat="1" ht="12.75" customHeight="1">
      <c r="A123" s="98">
        <v>312</v>
      </c>
      <c r="B123" s="105" t="s">
        <v>37</v>
      </c>
      <c r="C123" s="52">
        <v>105138</v>
      </c>
      <c r="D123" s="52">
        <v>0</v>
      </c>
      <c r="E123" s="74">
        <f t="shared" si="2"/>
        <v>0</v>
      </c>
    </row>
    <row r="124" spans="1:5" s="64" customFormat="1" ht="12.75" customHeight="1">
      <c r="A124" s="98">
        <v>313</v>
      </c>
      <c r="B124" s="105" t="s">
        <v>38</v>
      </c>
      <c r="C124" s="52">
        <v>413820</v>
      </c>
      <c r="D124" s="52">
        <v>0</v>
      </c>
      <c r="E124" s="74">
        <f t="shared" si="2"/>
        <v>0</v>
      </c>
    </row>
    <row r="125" spans="1:5" s="64" customFormat="1" ht="12.75" customHeight="1">
      <c r="A125" s="98">
        <v>32</v>
      </c>
      <c r="B125" s="105" t="s">
        <v>2</v>
      </c>
      <c r="C125" s="52">
        <v>1306019.54</v>
      </c>
      <c r="D125" s="52">
        <v>219266.74999999997</v>
      </c>
      <c r="E125" s="74">
        <f t="shared" si="2"/>
        <v>16.788933341686445</v>
      </c>
    </row>
    <row r="126" spans="1:5" s="64" customFormat="1" ht="12.75" customHeight="1">
      <c r="A126" s="98">
        <v>321</v>
      </c>
      <c r="B126" s="105" t="s">
        <v>6</v>
      </c>
      <c r="C126" s="52">
        <v>176780.06000000003</v>
      </c>
      <c r="D126" s="52">
        <v>0</v>
      </c>
      <c r="E126" s="74">
        <f t="shared" si="2"/>
        <v>0</v>
      </c>
    </row>
    <row r="127" spans="1:5" s="64" customFormat="1" ht="12.75" customHeight="1">
      <c r="A127" s="98">
        <v>322</v>
      </c>
      <c r="B127" s="105" t="s">
        <v>41</v>
      </c>
      <c r="C127" s="52">
        <v>201724.4</v>
      </c>
      <c r="D127" s="52">
        <v>7211.87</v>
      </c>
      <c r="E127" s="74">
        <f t="shared" si="2"/>
        <v>3.5751103981471752</v>
      </c>
    </row>
    <row r="128" spans="1:5" s="63" customFormat="1" ht="12.75" customHeight="1">
      <c r="A128" s="108">
        <v>3223</v>
      </c>
      <c r="B128" s="93" t="s">
        <v>43</v>
      </c>
      <c r="C128" s="171">
        <v>127512.5</v>
      </c>
      <c r="D128" s="51">
        <v>7211.87</v>
      </c>
      <c r="E128" s="210">
        <f t="shared" si="2"/>
        <v>5.655814135869033</v>
      </c>
    </row>
    <row r="129" spans="1:5" s="64" customFormat="1" ht="12.75" customHeight="1">
      <c r="A129" s="98">
        <v>323</v>
      </c>
      <c r="B129" s="105" t="s">
        <v>9</v>
      </c>
      <c r="C129" s="52">
        <v>809998.55</v>
      </c>
      <c r="D129" s="52">
        <v>185518.37999999998</v>
      </c>
      <c r="E129" s="74">
        <f t="shared" si="2"/>
        <v>22.903544703876317</v>
      </c>
    </row>
    <row r="130" spans="1:5" s="63" customFormat="1" ht="12.75" customHeight="1">
      <c r="A130" s="101">
        <v>3233</v>
      </c>
      <c r="B130" s="101" t="s">
        <v>85</v>
      </c>
      <c r="C130" s="171">
        <v>20402</v>
      </c>
      <c r="D130" s="51">
        <v>450</v>
      </c>
      <c r="E130" s="210">
        <f t="shared" si="2"/>
        <v>2.205666111165572</v>
      </c>
    </row>
    <row r="131" spans="1:5" s="63" customFormat="1" ht="12.75" customHeight="1">
      <c r="A131" s="101">
        <v>3234</v>
      </c>
      <c r="B131" s="106" t="s">
        <v>45</v>
      </c>
      <c r="C131" s="171">
        <v>183618</v>
      </c>
      <c r="D131" s="51">
        <v>56867.31</v>
      </c>
      <c r="E131" s="210">
        <f t="shared" si="2"/>
        <v>30.970444074110382</v>
      </c>
    </row>
    <row r="132" spans="1:5" s="70" customFormat="1" ht="12.75" customHeight="1">
      <c r="A132" s="101">
        <v>3237</v>
      </c>
      <c r="B132" s="108" t="s">
        <v>11</v>
      </c>
      <c r="C132" s="171">
        <v>259144.55</v>
      </c>
      <c r="D132" s="51">
        <v>124041.34999999999</v>
      </c>
      <c r="E132" s="210">
        <f t="shared" si="2"/>
        <v>47.86569889276082</v>
      </c>
    </row>
    <row r="133" spans="1:5" s="63" customFormat="1" ht="12.75" customHeight="1">
      <c r="A133" s="101">
        <v>3238</v>
      </c>
      <c r="B133" s="108" t="s">
        <v>12</v>
      </c>
      <c r="C133" s="171">
        <v>122412</v>
      </c>
      <c r="D133" s="51">
        <v>3717.88</v>
      </c>
      <c r="E133" s="210">
        <f t="shared" si="2"/>
        <v>3.0371858968075025</v>
      </c>
    </row>
    <row r="134" spans="1:5" s="63" customFormat="1" ht="12.75" customHeight="1">
      <c r="A134" s="101">
        <v>3239</v>
      </c>
      <c r="B134" s="108" t="s">
        <v>47</v>
      </c>
      <c r="C134" s="171">
        <v>102010</v>
      </c>
      <c r="D134" s="51">
        <v>441.84</v>
      </c>
      <c r="E134" s="210">
        <f t="shared" si="2"/>
        <v>0.43313400646995387</v>
      </c>
    </row>
    <row r="135" spans="1:5" s="64" customFormat="1" ht="12.75" customHeight="1">
      <c r="A135" s="98">
        <v>329</v>
      </c>
      <c r="B135" s="105" t="s">
        <v>48</v>
      </c>
      <c r="C135" s="52">
        <v>117516.53</v>
      </c>
      <c r="D135" s="52">
        <v>26536.5</v>
      </c>
      <c r="E135" s="74">
        <f t="shared" si="2"/>
        <v>22.58107859379442</v>
      </c>
    </row>
    <row r="136" spans="1:5" ht="12.75" customHeight="1">
      <c r="A136" s="101">
        <v>3295</v>
      </c>
      <c r="B136" s="101" t="s">
        <v>90</v>
      </c>
      <c r="C136" s="171">
        <v>81608</v>
      </c>
      <c r="D136" s="67">
        <v>26536.5</v>
      </c>
      <c r="E136" s="74">
        <f t="shared" si="2"/>
        <v>32.51703264385844</v>
      </c>
    </row>
    <row r="137" spans="1:5" s="64" customFormat="1" ht="12.75" customHeight="1">
      <c r="A137" s="98">
        <v>34</v>
      </c>
      <c r="B137" s="105" t="s">
        <v>13</v>
      </c>
      <c r="C137" s="52">
        <v>60173.2</v>
      </c>
      <c r="D137" s="52">
        <v>370078.41000000003</v>
      </c>
      <c r="E137" s="74">
        <f t="shared" si="2"/>
        <v>615.0219865322105</v>
      </c>
    </row>
    <row r="138" spans="1:5" s="64" customFormat="1" ht="12.75" customHeight="1">
      <c r="A138" s="98">
        <v>343</v>
      </c>
      <c r="B138" s="105" t="s">
        <v>51</v>
      </c>
      <c r="C138" s="52">
        <v>60173.2</v>
      </c>
      <c r="D138" s="52">
        <v>370078.41000000003</v>
      </c>
      <c r="E138" s="74">
        <f t="shared" si="2"/>
        <v>615.0219865322105</v>
      </c>
    </row>
    <row r="139" spans="1:5" ht="12.75" customHeight="1">
      <c r="A139" s="112">
        <v>3431</v>
      </c>
      <c r="B139" s="109" t="s">
        <v>52</v>
      </c>
      <c r="C139" s="171">
        <v>32767.2</v>
      </c>
      <c r="D139" s="51">
        <v>112015.58</v>
      </c>
      <c r="E139" s="210">
        <f t="shared" si="2"/>
        <v>341.8527674015479</v>
      </c>
    </row>
    <row r="140" spans="1:5" ht="12.75" customHeight="1">
      <c r="A140" s="112">
        <v>3432</v>
      </c>
      <c r="B140" s="109" t="s">
        <v>89</v>
      </c>
      <c r="C140" s="171">
        <v>18304</v>
      </c>
      <c r="D140" s="51">
        <v>11.23</v>
      </c>
      <c r="E140" s="210">
        <f t="shared" si="2"/>
        <v>0.06135270979020979</v>
      </c>
    </row>
    <row r="141" spans="1:5" ht="12.75" customHeight="1">
      <c r="A141" s="112">
        <v>34349</v>
      </c>
      <c r="B141" s="109" t="s">
        <v>144</v>
      </c>
      <c r="C141" s="171">
        <v>0</v>
      </c>
      <c r="D141" s="51">
        <v>258051.6</v>
      </c>
      <c r="E141" s="210">
        <f t="shared" si="2"/>
        <v>0</v>
      </c>
    </row>
    <row r="142" spans="1:5" s="64" customFormat="1" ht="25.5">
      <c r="A142" s="199">
        <v>37</v>
      </c>
      <c r="B142" s="110" t="s">
        <v>102</v>
      </c>
      <c r="C142" s="52">
        <v>0</v>
      </c>
      <c r="D142" s="52">
        <v>0</v>
      </c>
      <c r="E142" s="74">
        <f t="shared" si="2"/>
        <v>0</v>
      </c>
    </row>
    <row r="143" spans="1:5" s="64" customFormat="1" ht="12.75" customHeight="1">
      <c r="A143" s="98">
        <v>372</v>
      </c>
      <c r="B143" s="105" t="s">
        <v>101</v>
      </c>
      <c r="C143" s="52">
        <v>0</v>
      </c>
      <c r="D143" s="52">
        <v>0</v>
      </c>
      <c r="E143" s="74">
        <f aca="true" t="shared" si="3" ref="E143:E195">IF(ISERROR(D143/C143*100),0,D143/C143*100)</f>
        <v>0</v>
      </c>
    </row>
    <row r="144" spans="1:5" ht="12.75" customHeight="1">
      <c r="A144" s="112">
        <v>3721</v>
      </c>
      <c r="B144" s="109" t="s">
        <v>100</v>
      </c>
      <c r="C144" s="171">
        <v>0</v>
      </c>
      <c r="D144" s="51">
        <v>0</v>
      </c>
      <c r="E144" s="74">
        <f t="shared" si="3"/>
        <v>0</v>
      </c>
    </row>
    <row r="145" spans="1:5" s="64" customFormat="1" ht="12.75" customHeight="1">
      <c r="A145" s="98">
        <v>38</v>
      </c>
      <c r="B145" s="105" t="s">
        <v>81</v>
      </c>
      <c r="C145" s="52">
        <v>130000</v>
      </c>
      <c r="D145" s="52">
        <v>5175029.209999995</v>
      </c>
      <c r="E145" s="74">
        <f t="shared" si="3"/>
        <v>3980.791699999996</v>
      </c>
    </row>
    <row r="146" spans="1:5" s="64" customFormat="1" ht="12.75" customHeight="1">
      <c r="A146" s="98">
        <v>383</v>
      </c>
      <c r="B146" s="105" t="s">
        <v>97</v>
      </c>
      <c r="C146" s="52">
        <v>130000</v>
      </c>
      <c r="D146" s="52">
        <v>5175029.209999995</v>
      </c>
      <c r="E146" s="74">
        <f t="shared" si="3"/>
        <v>3980.791699999996</v>
      </c>
    </row>
    <row r="147" spans="1:5" s="63" customFormat="1" ht="12.75" customHeight="1">
      <c r="A147" s="112">
        <v>3831</v>
      </c>
      <c r="B147" s="109" t="s">
        <v>111</v>
      </c>
      <c r="C147" s="171">
        <v>130000</v>
      </c>
      <c r="D147" s="69">
        <v>5175029.209999995</v>
      </c>
      <c r="E147" s="74">
        <f t="shared" si="3"/>
        <v>3980.791699999996</v>
      </c>
    </row>
    <row r="148" spans="1:5" ht="12" customHeight="1">
      <c r="A148" s="108"/>
      <c r="B148" s="108"/>
      <c r="D148" s="51"/>
      <c r="E148" s="74"/>
    </row>
    <row r="149" spans="1:5" ht="12.75" customHeight="1">
      <c r="A149" s="105" t="s">
        <v>68</v>
      </c>
      <c r="B149" s="105" t="s">
        <v>73</v>
      </c>
      <c r="C149" s="52">
        <v>37500</v>
      </c>
      <c r="D149" s="52">
        <v>0</v>
      </c>
      <c r="E149" s="74">
        <f t="shared" si="3"/>
        <v>0</v>
      </c>
    </row>
    <row r="150" spans="1:5" s="64" customFormat="1" ht="12.75" customHeight="1">
      <c r="A150" s="98">
        <v>42</v>
      </c>
      <c r="B150" s="105" t="s">
        <v>14</v>
      </c>
      <c r="C150" s="52">
        <v>37500</v>
      </c>
      <c r="D150" s="52">
        <v>0</v>
      </c>
      <c r="E150" s="74">
        <f t="shared" si="3"/>
        <v>0</v>
      </c>
    </row>
    <row r="151" spans="1:5" s="64" customFormat="1" ht="12.75" customHeight="1">
      <c r="A151" s="98">
        <v>422</v>
      </c>
      <c r="B151" s="105" t="s">
        <v>17</v>
      </c>
      <c r="C151" s="52">
        <v>37500</v>
      </c>
      <c r="D151" s="52">
        <v>0</v>
      </c>
      <c r="E151" s="74">
        <f t="shared" si="3"/>
        <v>0</v>
      </c>
    </row>
    <row r="152" spans="1:5" ht="12" customHeight="1">
      <c r="A152" s="108"/>
      <c r="B152" s="108"/>
      <c r="D152" s="51"/>
      <c r="E152" s="74"/>
    </row>
    <row r="153" spans="1:5" ht="12.75" customHeight="1">
      <c r="A153" s="105" t="s">
        <v>57</v>
      </c>
      <c r="B153" s="105" t="s">
        <v>74</v>
      </c>
      <c r="C153" s="52">
        <v>60000</v>
      </c>
      <c r="D153" s="52">
        <v>0</v>
      </c>
      <c r="E153" s="74">
        <f t="shared" si="3"/>
        <v>0</v>
      </c>
    </row>
    <row r="154" spans="1:5" s="64" customFormat="1" ht="12.75" customHeight="1">
      <c r="A154" s="98">
        <v>41</v>
      </c>
      <c r="B154" s="105" t="s">
        <v>107</v>
      </c>
      <c r="C154" s="52">
        <v>10000</v>
      </c>
      <c r="D154" s="52">
        <v>0</v>
      </c>
      <c r="E154" s="74">
        <f t="shared" si="3"/>
        <v>0</v>
      </c>
    </row>
    <row r="155" spans="1:5" s="64" customFormat="1" ht="12.75" customHeight="1">
      <c r="A155" s="98">
        <v>412</v>
      </c>
      <c r="B155" s="105" t="s">
        <v>108</v>
      </c>
      <c r="C155" s="52">
        <v>10000</v>
      </c>
      <c r="D155" s="52">
        <v>0</v>
      </c>
      <c r="E155" s="74">
        <f t="shared" si="3"/>
        <v>0</v>
      </c>
    </row>
    <row r="156" spans="1:5" s="64" customFormat="1" ht="12.75" customHeight="1">
      <c r="A156" s="98">
        <v>42</v>
      </c>
      <c r="B156" s="105" t="s">
        <v>14</v>
      </c>
      <c r="C156" s="52">
        <v>50000</v>
      </c>
      <c r="D156" s="52">
        <v>0</v>
      </c>
      <c r="E156" s="74">
        <f t="shared" si="3"/>
        <v>0</v>
      </c>
    </row>
    <row r="157" spans="1:5" s="64" customFormat="1" ht="12.75" customHeight="1">
      <c r="A157" s="98">
        <v>426</v>
      </c>
      <c r="B157" s="105" t="s">
        <v>19</v>
      </c>
      <c r="C157" s="52">
        <v>50000</v>
      </c>
      <c r="D157" s="52">
        <v>0</v>
      </c>
      <c r="E157" s="74">
        <f t="shared" si="3"/>
        <v>0</v>
      </c>
    </row>
    <row r="158" spans="1:5" ht="12.75" customHeight="1">
      <c r="A158" s="108"/>
      <c r="B158" s="108"/>
      <c r="C158" s="69"/>
      <c r="D158" s="69"/>
      <c r="E158" s="74"/>
    </row>
    <row r="159" spans="1:5" ht="12.75" customHeight="1">
      <c r="A159" s="105" t="s">
        <v>59</v>
      </c>
      <c r="B159" s="110" t="s">
        <v>75</v>
      </c>
      <c r="C159" s="52">
        <v>51000</v>
      </c>
      <c r="D159" s="52">
        <v>0</v>
      </c>
      <c r="E159" s="74">
        <f t="shared" si="3"/>
        <v>0</v>
      </c>
    </row>
    <row r="160" spans="1:5" s="64" customFormat="1" ht="12.75" customHeight="1">
      <c r="A160" s="98">
        <v>42</v>
      </c>
      <c r="B160" s="105" t="s">
        <v>14</v>
      </c>
      <c r="C160" s="52">
        <v>51000</v>
      </c>
      <c r="D160" s="52">
        <v>0</v>
      </c>
      <c r="E160" s="74">
        <f t="shared" si="3"/>
        <v>0</v>
      </c>
    </row>
    <row r="161" spans="1:5" s="64" customFormat="1" ht="12.75" customHeight="1">
      <c r="A161" s="98">
        <v>423</v>
      </c>
      <c r="B161" s="105" t="s">
        <v>18</v>
      </c>
      <c r="C161" s="52">
        <v>51000</v>
      </c>
      <c r="D161" s="52">
        <v>0</v>
      </c>
      <c r="E161" s="74">
        <f t="shared" si="3"/>
        <v>0</v>
      </c>
    </row>
    <row r="162" spans="1:5" ht="12" customHeight="1">
      <c r="A162" s="111"/>
      <c r="B162" s="108"/>
      <c r="D162" s="51"/>
      <c r="E162" s="74"/>
    </row>
    <row r="163" spans="1:5" s="82" customFormat="1" ht="12.75" customHeight="1">
      <c r="A163" s="113"/>
      <c r="B163" s="170" t="s">
        <v>98</v>
      </c>
      <c r="C163" s="3">
        <v>148401.42</v>
      </c>
      <c r="D163" s="3">
        <v>218821.54999999993</v>
      </c>
      <c r="E163" s="74">
        <f t="shared" si="3"/>
        <v>147.45246372979443</v>
      </c>
    </row>
    <row r="164" spans="1:5" s="82" customFormat="1" ht="12" customHeight="1">
      <c r="A164" s="113"/>
      <c r="B164" s="170"/>
      <c r="C164" s="3"/>
      <c r="D164" s="3"/>
      <c r="E164" s="74"/>
    </row>
    <row r="165" spans="1:5" s="82" customFormat="1" ht="12.75" customHeight="1">
      <c r="A165" s="58">
        <v>103</v>
      </c>
      <c r="B165" s="57" t="s">
        <v>71</v>
      </c>
      <c r="C165" s="52">
        <v>148401.42</v>
      </c>
      <c r="D165" s="52">
        <v>218821.54999999993</v>
      </c>
      <c r="E165" s="74">
        <f t="shared" si="3"/>
        <v>147.45246372979443</v>
      </c>
    </row>
    <row r="166" spans="1:5" ht="12.75" customHeight="1">
      <c r="A166" s="93"/>
      <c r="B166" s="93"/>
      <c r="D166" s="51"/>
      <c r="E166" s="74"/>
    </row>
    <row r="167" spans="1:5" s="82" customFormat="1" ht="12.75" customHeight="1">
      <c r="A167" s="98" t="s">
        <v>99</v>
      </c>
      <c r="B167" s="42" t="s">
        <v>72</v>
      </c>
      <c r="C167" s="3">
        <v>148401.42</v>
      </c>
      <c r="D167" s="3">
        <v>216988.43999999994</v>
      </c>
      <c r="E167" s="74">
        <f t="shared" si="3"/>
        <v>146.21722622330697</v>
      </c>
    </row>
    <row r="168" spans="1:5" s="64" customFormat="1" ht="12.75" customHeight="1">
      <c r="A168" s="98">
        <v>31</v>
      </c>
      <c r="B168" s="105" t="s">
        <v>34</v>
      </c>
      <c r="C168" s="52">
        <v>135160.32</v>
      </c>
      <c r="D168" s="52">
        <v>178079.16999999995</v>
      </c>
      <c r="E168" s="74">
        <f t="shared" si="3"/>
        <v>131.75403106473848</v>
      </c>
    </row>
    <row r="169" spans="1:5" s="64" customFormat="1" ht="12.75" customHeight="1">
      <c r="A169" s="98">
        <v>311</v>
      </c>
      <c r="B169" s="44" t="s">
        <v>104</v>
      </c>
      <c r="C169" s="52">
        <v>113776.32</v>
      </c>
      <c r="D169" s="52">
        <v>149899.03999999995</v>
      </c>
      <c r="E169" s="74">
        <f t="shared" si="3"/>
        <v>131.7488911576679</v>
      </c>
    </row>
    <row r="170" spans="1:9" ht="12.75" customHeight="1">
      <c r="A170" s="93">
        <v>3111</v>
      </c>
      <c r="B170" s="93" t="s">
        <v>36</v>
      </c>
      <c r="C170" s="171">
        <v>113776.32</v>
      </c>
      <c r="D170" s="69">
        <v>149899.03999999995</v>
      </c>
      <c r="E170" s="210">
        <f t="shared" si="3"/>
        <v>131.7488911576679</v>
      </c>
      <c r="F170" s="76"/>
      <c r="G170" s="76"/>
      <c r="H170" s="76"/>
      <c r="I170" s="76"/>
    </row>
    <row r="171" spans="1:5" s="64" customFormat="1" ht="12.75" customHeight="1">
      <c r="A171" s="98">
        <v>312</v>
      </c>
      <c r="B171" s="105" t="s">
        <v>37</v>
      </c>
      <c r="C171" s="52">
        <v>3762</v>
      </c>
      <c r="D171" s="52">
        <v>2754.7599999999998</v>
      </c>
      <c r="E171" s="74">
        <f t="shared" si="3"/>
        <v>73.22594364699627</v>
      </c>
    </row>
    <row r="172" spans="1:9" ht="12.75" customHeight="1">
      <c r="A172" s="93">
        <v>3121</v>
      </c>
      <c r="B172" s="93" t="s">
        <v>37</v>
      </c>
      <c r="C172" s="171">
        <v>3762</v>
      </c>
      <c r="D172" s="69">
        <v>2754.7599999999998</v>
      </c>
      <c r="E172" s="210">
        <f t="shared" si="3"/>
        <v>73.22594364699627</v>
      </c>
      <c r="F172" s="76"/>
      <c r="G172" s="76"/>
      <c r="H172" s="76"/>
      <c r="I172" s="76"/>
    </row>
    <row r="173" spans="1:5" s="64" customFormat="1" ht="12.75" customHeight="1">
      <c r="A173" s="98">
        <v>313</v>
      </c>
      <c r="B173" s="105" t="s">
        <v>38</v>
      </c>
      <c r="C173" s="52">
        <v>17622</v>
      </c>
      <c r="D173" s="52">
        <v>25425.37</v>
      </c>
      <c r="E173" s="74">
        <f t="shared" si="3"/>
        <v>144.2819770741119</v>
      </c>
    </row>
    <row r="174" spans="1:9" ht="12.75" customHeight="1">
      <c r="A174" s="93">
        <v>3131</v>
      </c>
      <c r="B174" s="93" t="s">
        <v>141</v>
      </c>
      <c r="C174" s="171">
        <v>0</v>
      </c>
      <c r="D174" s="69">
        <v>467.96000000000004</v>
      </c>
      <c r="E174" s="210">
        <f t="shared" si="3"/>
        <v>0</v>
      </c>
      <c r="F174" s="76"/>
      <c r="G174" s="76"/>
      <c r="H174" s="76"/>
      <c r="I174" s="76"/>
    </row>
    <row r="175" spans="1:9" ht="12.75" customHeight="1">
      <c r="A175" s="93">
        <v>3132</v>
      </c>
      <c r="B175" s="93" t="s">
        <v>87</v>
      </c>
      <c r="C175" s="171">
        <v>15642</v>
      </c>
      <c r="D175" s="69">
        <v>22504.41</v>
      </c>
      <c r="E175" s="210">
        <f t="shared" si="3"/>
        <v>143.8716915995397</v>
      </c>
      <c r="F175" s="76"/>
      <c r="G175" s="76"/>
      <c r="H175" s="76"/>
      <c r="I175" s="76"/>
    </row>
    <row r="176" spans="1:9" ht="12.75" customHeight="1">
      <c r="A176" s="93">
        <v>3133</v>
      </c>
      <c r="B176" s="93" t="s">
        <v>88</v>
      </c>
      <c r="C176" s="171">
        <v>1980</v>
      </c>
      <c r="D176" s="69">
        <v>2453</v>
      </c>
      <c r="E176" s="210">
        <f t="shared" si="3"/>
        <v>123.88888888888889</v>
      </c>
      <c r="F176" s="76"/>
      <c r="G176" s="76"/>
      <c r="H176" s="76"/>
      <c r="I176" s="76"/>
    </row>
    <row r="177" spans="1:5" s="64" customFormat="1" ht="12.75" customHeight="1">
      <c r="A177" s="98">
        <v>32</v>
      </c>
      <c r="B177" s="105" t="s">
        <v>2</v>
      </c>
      <c r="C177" s="52">
        <v>13241.1</v>
      </c>
      <c r="D177" s="52">
        <v>36979.60999999999</v>
      </c>
      <c r="E177" s="74">
        <f t="shared" si="3"/>
        <v>279.278987395307</v>
      </c>
    </row>
    <row r="178" spans="1:5" s="64" customFormat="1" ht="12.75" customHeight="1">
      <c r="A178" s="98">
        <v>321</v>
      </c>
      <c r="B178" s="105" t="s">
        <v>6</v>
      </c>
      <c r="C178" s="52">
        <v>11221.1</v>
      </c>
      <c r="D178" s="52">
        <v>9094.539999999999</v>
      </c>
      <c r="E178" s="74">
        <f t="shared" si="3"/>
        <v>81.0485603015747</v>
      </c>
    </row>
    <row r="179" spans="1:9" s="82" customFormat="1" ht="12.75" customHeight="1">
      <c r="A179" s="93">
        <v>3211</v>
      </c>
      <c r="B179" s="106" t="s">
        <v>39</v>
      </c>
      <c r="C179" s="171">
        <v>0</v>
      </c>
      <c r="D179" s="51">
        <v>5244.279999999999</v>
      </c>
      <c r="E179" s="210">
        <f t="shared" si="3"/>
        <v>0</v>
      </c>
      <c r="F179" s="120"/>
      <c r="G179" s="120"/>
      <c r="H179" s="120"/>
      <c r="I179" s="76"/>
    </row>
    <row r="180" spans="1:9" ht="12.75" customHeight="1">
      <c r="A180" s="93">
        <v>3212</v>
      </c>
      <c r="B180" s="106" t="s">
        <v>40</v>
      </c>
      <c r="C180" s="171">
        <v>7140.7</v>
      </c>
      <c r="D180" s="69">
        <v>3637.45</v>
      </c>
      <c r="E180" s="210">
        <f t="shared" si="3"/>
        <v>50.93968378450292</v>
      </c>
      <c r="F180" s="76"/>
      <c r="G180" s="76"/>
      <c r="H180" s="76"/>
      <c r="I180" s="76"/>
    </row>
    <row r="181" spans="1:9" ht="12.75" customHeight="1">
      <c r="A181" s="108" t="s">
        <v>4</v>
      </c>
      <c r="B181" s="107" t="s">
        <v>5</v>
      </c>
      <c r="C181" s="171">
        <v>4080.4</v>
      </c>
      <c r="D181" s="51">
        <v>212.81</v>
      </c>
      <c r="E181" s="210">
        <f t="shared" si="3"/>
        <v>5.2154200568571705</v>
      </c>
      <c r="I181" s="76"/>
    </row>
    <row r="182" spans="1:5" s="64" customFormat="1" ht="12.75" customHeight="1">
      <c r="A182" s="98">
        <v>322</v>
      </c>
      <c r="B182" s="105" t="s">
        <v>41</v>
      </c>
      <c r="C182" s="52">
        <v>0</v>
      </c>
      <c r="D182" s="52">
        <v>5211.4</v>
      </c>
      <c r="E182" s="74">
        <f t="shared" si="3"/>
        <v>0</v>
      </c>
    </row>
    <row r="183" spans="1:9" ht="12.75" customHeight="1">
      <c r="A183" s="111">
        <v>3221</v>
      </c>
      <c r="B183" s="93" t="s">
        <v>42</v>
      </c>
      <c r="C183" s="171"/>
      <c r="D183" s="51">
        <v>3134.6899999999996</v>
      </c>
      <c r="E183" s="210">
        <f t="shared" si="3"/>
        <v>0</v>
      </c>
      <c r="I183" s="76"/>
    </row>
    <row r="184" spans="1:9" ht="12.75" customHeight="1">
      <c r="A184" s="108">
        <v>3223</v>
      </c>
      <c r="B184" s="93" t="s">
        <v>43</v>
      </c>
      <c r="C184" s="171">
        <v>0</v>
      </c>
      <c r="D184" s="51">
        <v>1945.8</v>
      </c>
      <c r="E184" s="210">
        <f t="shared" si="3"/>
        <v>0</v>
      </c>
      <c r="I184" s="76"/>
    </row>
    <row r="185" spans="1:9" ht="12.75" customHeight="1">
      <c r="A185" s="108" t="s">
        <v>7</v>
      </c>
      <c r="B185" s="108" t="s">
        <v>8</v>
      </c>
      <c r="C185" s="171">
        <v>0</v>
      </c>
      <c r="D185" s="51">
        <v>130.91</v>
      </c>
      <c r="E185" s="210">
        <f t="shared" si="3"/>
        <v>0</v>
      </c>
      <c r="I185" s="76"/>
    </row>
    <row r="186" spans="1:5" s="64" customFormat="1" ht="12.75" customHeight="1">
      <c r="A186" s="98">
        <v>323</v>
      </c>
      <c r="B186" s="105" t="s">
        <v>9</v>
      </c>
      <c r="C186" s="52">
        <v>2020</v>
      </c>
      <c r="D186" s="52">
        <v>21533.399999999998</v>
      </c>
      <c r="E186" s="74">
        <f t="shared" si="3"/>
        <v>1066.009900990099</v>
      </c>
    </row>
    <row r="187" spans="1:5" s="82" customFormat="1" ht="12.75" customHeight="1">
      <c r="A187" s="101">
        <v>3231</v>
      </c>
      <c r="B187" s="93" t="s">
        <v>44</v>
      </c>
      <c r="C187" s="171">
        <v>0</v>
      </c>
      <c r="D187" s="69">
        <v>2161.1600000000003</v>
      </c>
      <c r="E187" s="210">
        <f t="shared" si="3"/>
        <v>0</v>
      </c>
    </row>
    <row r="188" spans="1:5" s="82" customFormat="1" ht="12.75" customHeight="1">
      <c r="A188" s="101">
        <v>3232</v>
      </c>
      <c r="B188" s="108" t="s">
        <v>10</v>
      </c>
      <c r="C188" s="171">
        <v>0</v>
      </c>
      <c r="D188" s="69">
        <v>582.4</v>
      </c>
      <c r="E188" s="210">
        <f t="shared" si="3"/>
        <v>0</v>
      </c>
    </row>
    <row r="189" spans="1:5" s="82" customFormat="1" ht="12.75" customHeight="1">
      <c r="A189" s="101">
        <v>3233</v>
      </c>
      <c r="B189" s="101" t="s">
        <v>85</v>
      </c>
      <c r="C189" s="171">
        <v>0</v>
      </c>
      <c r="D189" s="69">
        <v>601.98</v>
      </c>
      <c r="E189" s="210">
        <f t="shared" si="3"/>
        <v>0</v>
      </c>
    </row>
    <row r="190" spans="1:5" s="82" customFormat="1" ht="12.75" customHeight="1">
      <c r="A190" s="101">
        <v>3234</v>
      </c>
      <c r="B190" s="106" t="s">
        <v>45</v>
      </c>
      <c r="C190" s="171">
        <v>0</v>
      </c>
      <c r="D190" s="69">
        <v>2466.5199999999995</v>
      </c>
      <c r="E190" s="210">
        <f t="shared" si="3"/>
        <v>0</v>
      </c>
    </row>
    <row r="191" spans="1:5" s="82" customFormat="1" ht="12.75" customHeight="1">
      <c r="A191" s="101">
        <v>3235</v>
      </c>
      <c r="B191" s="106" t="s">
        <v>46</v>
      </c>
      <c r="C191" s="171">
        <v>0</v>
      </c>
      <c r="D191" s="69">
        <v>1241.1200000000001</v>
      </c>
      <c r="E191" s="210">
        <f t="shared" si="3"/>
        <v>0</v>
      </c>
    </row>
    <row r="192" spans="1:5" s="82" customFormat="1" ht="12.75" customHeight="1">
      <c r="A192" s="101">
        <v>3237</v>
      </c>
      <c r="B192" s="108" t="s">
        <v>11</v>
      </c>
      <c r="C192" s="171">
        <v>0</v>
      </c>
      <c r="D192" s="69">
        <v>3694.5</v>
      </c>
      <c r="E192" s="210">
        <f t="shared" si="3"/>
        <v>0</v>
      </c>
    </row>
    <row r="193" spans="1:5" ht="12.75" customHeight="1">
      <c r="A193" s="93">
        <v>3238</v>
      </c>
      <c r="B193" s="108" t="s">
        <v>12</v>
      </c>
      <c r="C193" s="171">
        <v>2020</v>
      </c>
      <c r="D193" s="69">
        <v>7180.67</v>
      </c>
      <c r="E193" s="210">
        <f t="shared" si="3"/>
        <v>355.47871287128714</v>
      </c>
    </row>
    <row r="194" spans="1:5" ht="12.75" customHeight="1">
      <c r="A194" s="93">
        <v>3239</v>
      </c>
      <c r="B194" s="93" t="s">
        <v>47</v>
      </c>
      <c r="C194" s="171">
        <v>0</v>
      </c>
      <c r="D194" s="69">
        <v>3605.0499999999997</v>
      </c>
      <c r="E194" s="210">
        <f t="shared" si="3"/>
        <v>0</v>
      </c>
    </row>
    <row r="195" spans="1:5" s="64" customFormat="1" ht="12.75" customHeight="1">
      <c r="A195" s="98">
        <v>329</v>
      </c>
      <c r="B195" s="105" t="s">
        <v>48</v>
      </c>
      <c r="C195" s="52">
        <v>0</v>
      </c>
      <c r="D195" s="52">
        <v>1140.27</v>
      </c>
      <c r="E195" s="74">
        <f t="shared" si="3"/>
        <v>0</v>
      </c>
    </row>
    <row r="196" spans="1:9" ht="12.75" customHeight="1">
      <c r="A196" s="101">
        <v>3293</v>
      </c>
      <c r="B196" s="101" t="s">
        <v>49</v>
      </c>
      <c r="C196" s="171">
        <v>0</v>
      </c>
      <c r="D196" s="67">
        <v>1030.8899999999999</v>
      </c>
      <c r="E196" s="210">
        <f aca="true" t="shared" si="4" ref="E196:E214">IF(ISERROR(D196/C196*100),0,D196/C196*100)</f>
        <v>0</v>
      </c>
      <c r="I196" s="76"/>
    </row>
    <row r="197" spans="1:5" ht="12.75">
      <c r="A197" s="101">
        <v>3295</v>
      </c>
      <c r="B197" s="101" t="s">
        <v>90</v>
      </c>
      <c r="C197" s="171">
        <v>0</v>
      </c>
      <c r="D197" s="67">
        <v>25</v>
      </c>
      <c r="E197" s="210">
        <f t="shared" si="4"/>
        <v>0</v>
      </c>
    </row>
    <row r="198" spans="1:5" ht="12.75">
      <c r="A198" s="101">
        <v>3299</v>
      </c>
      <c r="B198" s="101" t="s">
        <v>142</v>
      </c>
      <c r="C198" s="171">
        <v>0</v>
      </c>
      <c r="D198" s="67">
        <v>84.38</v>
      </c>
      <c r="E198" s="210">
        <f t="shared" si="4"/>
        <v>0</v>
      </c>
    </row>
    <row r="199" spans="1:5" s="64" customFormat="1" ht="12.75" customHeight="1">
      <c r="A199" s="98">
        <v>34</v>
      </c>
      <c r="B199" s="105" t="s">
        <v>13</v>
      </c>
      <c r="C199" s="52">
        <v>0</v>
      </c>
      <c r="D199" s="52">
        <v>424.56</v>
      </c>
      <c r="E199" s="74">
        <f t="shared" si="4"/>
        <v>0</v>
      </c>
    </row>
    <row r="200" spans="1:5" s="64" customFormat="1" ht="12.75" customHeight="1">
      <c r="A200" s="98">
        <v>343</v>
      </c>
      <c r="B200" s="105" t="s">
        <v>51</v>
      </c>
      <c r="C200" s="52">
        <v>0</v>
      </c>
      <c r="D200" s="52">
        <v>424.56</v>
      </c>
      <c r="E200" s="74">
        <f t="shared" si="4"/>
        <v>0</v>
      </c>
    </row>
    <row r="201" spans="1:5" ht="12.75">
      <c r="A201" s="112">
        <v>3431</v>
      </c>
      <c r="B201" s="109" t="s">
        <v>52</v>
      </c>
      <c r="C201" s="171">
        <v>0</v>
      </c>
      <c r="D201" s="51">
        <v>421.25</v>
      </c>
      <c r="E201" s="210">
        <f t="shared" si="4"/>
        <v>0</v>
      </c>
    </row>
    <row r="202" spans="1:5" ht="13.5" customHeight="1">
      <c r="A202" s="112">
        <v>3432</v>
      </c>
      <c r="B202" s="109" t="s">
        <v>89</v>
      </c>
      <c r="C202" s="171">
        <v>0</v>
      </c>
      <c r="D202" s="51">
        <v>2.96</v>
      </c>
      <c r="E202" s="210">
        <f t="shared" si="4"/>
        <v>0</v>
      </c>
    </row>
    <row r="203" spans="1:5" s="64" customFormat="1" ht="14.25" customHeight="1">
      <c r="A203" s="199">
        <v>37</v>
      </c>
      <c r="B203" s="110" t="s">
        <v>102</v>
      </c>
      <c r="C203" s="52">
        <v>0</v>
      </c>
      <c r="D203" s="52">
        <v>681.18</v>
      </c>
      <c r="E203" s="74">
        <f t="shared" si="4"/>
        <v>0</v>
      </c>
    </row>
    <row r="204" spans="1:5" s="64" customFormat="1" ht="12.75" customHeight="1">
      <c r="A204" s="98">
        <v>372</v>
      </c>
      <c r="B204" s="105" t="s">
        <v>101</v>
      </c>
      <c r="C204" s="52">
        <v>0</v>
      </c>
      <c r="D204" s="52">
        <v>681.18</v>
      </c>
      <c r="E204" s="74">
        <f t="shared" si="4"/>
        <v>0</v>
      </c>
    </row>
    <row r="205" spans="1:5" ht="12.75">
      <c r="A205" s="112">
        <v>3721</v>
      </c>
      <c r="B205" s="109" t="s">
        <v>100</v>
      </c>
      <c r="C205" s="171">
        <v>0</v>
      </c>
      <c r="D205" s="51">
        <v>681.18</v>
      </c>
      <c r="E205" s="210">
        <f t="shared" si="4"/>
        <v>0</v>
      </c>
    </row>
    <row r="206" spans="1:5" s="64" customFormat="1" ht="12.75" customHeight="1">
      <c r="A206" s="98">
        <v>38</v>
      </c>
      <c r="B206" s="105" t="s">
        <v>81</v>
      </c>
      <c r="C206" s="52">
        <v>0</v>
      </c>
      <c r="D206" s="52">
        <v>823.9200000000001</v>
      </c>
      <c r="E206" s="74">
        <f t="shared" si="4"/>
        <v>0</v>
      </c>
    </row>
    <row r="207" spans="1:5" s="64" customFormat="1" ht="12.75" customHeight="1">
      <c r="A207" s="98">
        <v>383</v>
      </c>
      <c r="B207" s="105" t="s">
        <v>97</v>
      </c>
      <c r="C207" s="52">
        <v>0</v>
      </c>
      <c r="D207" s="52">
        <v>823.9200000000001</v>
      </c>
      <c r="E207" s="74">
        <f t="shared" si="4"/>
        <v>0</v>
      </c>
    </row>
    <row r="208" spans="1:5" ht="12.75">
      <c r="A208" s="112">
        <v>3831</v>
      </c>
      <c r="B208" s="109" t="s">
        <v>145</v>
      </c>
      <c r="C208" s="171">
        <v>0</v>
      </c>
      <c r="D208" s="69">
        <v>823.9200000000001</v>
      </c>
      <c r="E208" s="210">
        <f t="shared" si="4"/>
        <v>0</v>
      </c>
    </row>
    <row r="209" spans="1:5" ht="12.75">
      <c r="A209" s="112"/>
      <c r="B209" s="109"/>
      <c r="C209" s="171"/>
      <c r="D209" s="69"/>
      <c r="E209" s="74"/>
    </row>
    <row r="210" spans="1:5" ht="12.75">
      <c r="A210" s="194" t="s">
        <v>57</v>
      </c>
      <c r="B210" s="194" t="s">
        <v>74</v>
      </c>
      <c r="C210" s="52">
        <v>0</v>
      </c>
      <c r="D210" s="52">
        <v>1833.11</v>
      </c>
      <c r="E210" s="74">
        <f t="shared" si="4"/>
        <v>0</v>
      </c>
    </row>
    <row r="211" spans="1:5" ht="12.75">
      <c r="A211" s="195">
        <v>4</v>
      </c>
      <c r="B211" s="196" t="s">
        <v>77</v>
      </c>
      <c r="C211" s="52">
        <v>0</v>
      </c>
      <c r="D211" s="52">
        <v>1833.11</v>
      </c>
      <c r="E211" s="74">
        <f t="shared" si="4"/>
        <v>0</v>
      </c>
    </row>
    <row r="212" spans="1:5" s="64" customFormat="1" ht="12.75" customHeight="1">
      <c r="A212" s="98">
        <v>41</v>
      </c>
      <c r="B212" s="105" t="s">
        <v>107</v>
      </c>
      <c r="C212" s="52">
        <v>0</v>
      </c>
      <c r="D212" s="52">
        <v>1833.11</v>
      </c>
      <c r="E212" s="74">
        <f t="shared" si="4"/>
        <v>0</v>
      </c>
    </row>
    <row r="213" spans="1:5" s="64" customFormat="1" ht="12.75" customHeight="1">
      <c r="A213" s="98">
        <v>412</v>
      </c>
      <c r="B213" s="105" t="s">
        <v>108</v>
      </c>
      <c r="C213" s="52">
        <v>0</v>
      </c>
      <c r="D213" s="52">
        <v>1833.11</v>
      </c>
      <c r="E213" s="74">
        <f t="shared" si="4"/>
        <v>0</v>
      </c>
    </row>
    <row r="214" spans="1:5" ht="12.75">
      <c r="A214" s="197">
        <v>4123</v>
      </c>
      <c r="B214" s="198" t="s">
        <v>106</v>
      </c>
      <c r="C214" s="171">
        <v>0</v>
      </c>
      <c r="D214" s="51">
        <v>1833.11</v>
      </c>
      <c r="E214" s="210">
        <f t="shared" si="4"/>
        <v>0</v>
      </c>
    </row>
    <row r="215" ht="12.75">
      <c r="E215" s="74"/>
    </row>
    <row r="216" ht="12.75">
      <c r="E216" s="74"/>
    </row>
    <row r="217" ht="12.75">
      <c r="E217" s="74"/>
    </row>
    <row r="218" ht="12.75">
      <c r="E218" s="74"/>
    </row>
    <row r="219" ht="12.75">
      <c r="E219" s="74"/>
    </row>
    <row r="220" ht="12.75">
      <c r="E220" s="74"/>
    </row>
    <row r="221" ht="12.75">
      <c r="E221" s="74"/>
    </row>
    <row r="222" ht="12.75">
      <c r="E222" s="74"/>
    </row>
    <row r="223" ht="12.75">
      <c r="E223" s="74"/>
    </row>
    <row r="224" ht="12.75">
      <c r="E224" s="74"/>
    </row>
    <row r="225" ht="12.75">
      <c r="E225" s="74"/>
    </row>
    <row r="226" ht="12.75">
      <c r="E226" s="74"/>
    </row>
    <row r="227" ht="12.75">
      <c r="E227" s="74"/>
    </row>
    <row r="228" ht="12.75">
      <c r="E228" s="74"/>
    </row>
    <row r="229" ht="12.75">
      <c r="E229" s="74"/>
    </row>
    <row r="230" ht="12.75">
      <c r="E230" s="74"/>
    </row>
    <row r="231" ht="12.75">
      <c r="E231" s="74"/>
    </row>
    <row r="232" ht="12.75">
      <c r="E232" s="74"/>
    </row>
    <row r="233" ht="12.75">
      <c r="E233" s="74"/>
    </row>
    <row r="234" ht="12.75">
      <c r="E234" s="74"/>
    </row>
    <row r="235" ht="12.75">
      <c r="E235" s="74"/>
    </row>
    <row r="236" ht="12.75">
      <c r="E236" s="74"/>
    </row>
    <row r="237" ht="12.75">
      <c r="E237" s="74"/>
    </row>
    <row r="238" ht="12.75">
      <c r="E238" s="74"/>
    </row>
    <row r="239" ht="12.75">
      <c r="E239" s="74"/>
    </row>
    <row r="240" ht="12.75">
      <c r="E240" s="74"/>
    </row>
    <row r="241" ht="12.75">
      <c r="E241" s="74"/>
    </row>
    <row r="242" ht="12.75">
      <c r="E242" s="74"/>
    </row>
    <row r="243" ht="12.75">
      <c r="E243" s="74"/>
    </row>
    <row r="244" ht="12.75">
      <c r="E244" s="74"/>
    </row>
    <row r="245" ht="12.75">
      <c r="E245" s="74"/>
    </row>
    <row r="246" ht="12.75">
      <c r="E246" s="74"/>
    </row>
    <row r="247" ht="12.75">
      <c r="E247" s="74"/>
    </row>
    <row r="248" ht="12.75">
      <c r="E248" s="74"/>
    </row>
    <row r="249" ht="12.75">
      <c r="E249" s="74"/>
    </row>
    <row r="250" ht="12.75">
      <c r="E250" s="74"/>
    </row>
    <row r="251" ht="12.75">
      <c r="E251" s="74"/>
    </row>
    <row r="252" ht="12.75">
      <c r="E252" s="74"/>
    </row>
    <row r="253" ht="12.75">
      <c r="E253" s="74"/>
    </row>
    <row r="254" spans="1:5" ht="12.75">
      <c r="A254" s="102"/>
      <c r="B254" s="8"/>
      <c r="E254" s="74"/>
    </row>
    <row r="255" ht="12.75">
      <c r="E255" s="74"/>
    </row>
    <row r="256" ht="12.75">
      <c r="E256" s="74"/>
    </row>
    <row r="257" ht="12.75">
      <c r="E257" s="74"/>
    </row>
    <row r="258" ht="12.75">
      <c r="E258" s="74"/>
    </row>
    <row r="259" ht="12.75">
      <c r="E259" s="74"/>
    </row>
    <row r="260" ht="12.75">
      <c r="E260" s="74"/>
    </row>
    <row r="261" ht="12.75">
      <c r="E261" s="74"/>
    </row>
    <row r="262" ht="12.75">
      <c r="E262" s="74"/>
    </row>
    <row r="263" ht="12.75">
      <c r="E263" s="74"/>
    </row>
    <row r="264" ht="12.75">
      <c r="E264" s="74"/>
    </row>
    <row r="265" ht="12.75">
      <c r="E265" s="74"/>
    </row>
    <row r="266" ht="12.75">
      <c r="E266" s="74"/>
    </row>
    <row r="267" ht="12.75">
      <c r="E267" s="74"/>
    </row>
    <row r="268" ht="12.75">
      <c r="E268" s="74"/>
    </row>
    <row r="269" ht="12.75">
      <c r="E269" s="74"/>
    </row>
    <row r="270" ht="12.75">
      <c r="E270" s="74"/>
    </row>
    <row r="271" ht="12.75">
      <c r="E271" s="74"/>
    </row>
    <row r="272" ht="12.75">
      <c r="E272" s="74"/>
    </row>
    <row r="273" ht="12.75">
      <c r="E273" s="74"/>
    </row>
    <row r="274" ht="12.75">
      <c r="E274" s="74"/>
    </row>
    <row r="275" ht="12.75">
      <c r="E275" s="74"/>
    </row>
    <row r="276" ht="12.75">
      <c r="E276" s="74"/>
    </row>
    <row r="277" ht="12.75">
      <c r="E277" s="74"/>
    </row>
    <row r="278" ht="12.75">
      <c r="E278" s="74"/>
    </row>
    <row r="279" ht="12.75">
      <c r="E279" s="74"/>
    </row>
    <row r="280" ht="12.75">
      <c r="E280" s="74"/>
    </row>
    <row r="281" ht="12.75">
      <c r="E281" s="74"/>
    </row>
    <row r="282" ht="12.75">
      <c r="E282" s="74"/>
    </row>
    <row r="283" ht="12.75">
      <c r="E283" s="74"/>
    </row>
    <row r="284" ht="12.75">
      <c r="E284" s="74"/>
    </row>
    <row r="285" ht="12.75">
      <c r="E285" s="74"/>
    </row>
    <row r="286" ht="12.75">
      <c r="E286" s="74"/>
    </row>
    <row r="287" ht="12.75">
      <c r="E287" s="74"/>
    </row>
    <row r="288" ht="12.75">
      <c r="E288" s="74"/>
    </row>
    <row r="289" ht="12.75">
      <c r="E289" s="74"/>
    </row>
    <row r="290" ht="12.75">
      <c r="E290" s="74"/>
    </row>
    <row r="291" ht="12.75">
      <c r="E291" s="74"/>
    </row>
    <row r="292" ht="12.75">
      <c r="E292" s="74"/>
    </row>
    <row r="293" ht="12.75">
      <c r="E293" s="74"/>
    </row>
    <row r="294" ht="12.75">
      <c r="E294" s="74"/>
    </row>
    <row r="295" ht="12.75">
      <c r="E295" s="74"/>
    </row>
    <row r="296" ht="12.75">
      <c r="E296" s="74"/>
    </row>
    <row r="297" ht="12.75">
      <c r="E297" s="74"/>
    </row>
    <row r="298" ht="12.75">
      <c r="E298" s="74"/>
    </row>
    <row r="299" ht="12.75">
      <c r="E299" s="74"/>
    </row>
    <row r="300" ht="12.75">
      <c r="E300" s="74"/>
    </row>
    <row r="301" ht="12.75">
      <c r="E301" s="74"/>
    </row>
    <row r="302" ht="12.75">
      <c r="E302" s="74"/>
    </row>
    <row r="303" ht="12.75">
      <c r="E303" s="74"/>
    </row>
    <row r="304" ht="12.75">
      <c r="E304" s="74"/>
    </row>
    <row r="305" ht="12.75">
      <c r="E305" s="74"/>
    </row>
    <row r="306" ht="12.75">
      <c r="E306" s="74"/>
    </row>
    <row r="307" ht="12.75">
      <c r="E307" s="74"/>
    </row>
    <row r="308" ht="12.75">
      <c r="E308" s="74"/>
    </row>
    <row r="309" ht="12.75">
      <c r="E309" s="74"/>
    </row>
    <row r="310" ht="12.75">
      <c r="E310" s="74"/>
    </row>
    <row r="311" ht="12.75">
      <c r="E311" s="74"/>
    </row>
    <row r="312" ht="12.75">
      <c r="E312" s="74"/>
    </row>
    <row r="313" ht="12.75">
      <c r="E313" s="74"/>
    </row>
    <row r="337" spans="1:2" ht="12.75">
      <c r="A337" s="102"/>
      <c r="B337" s="8"/>
    </row>
    <row r="394" spans="1:2" ht="12.75">
      <c r="A394" s="102"/>
      <c r="B394" s="8"/>
    </row>
    <row r="431" spans="1:2" ht="12.75">
      <c r="A431" s="9"/>
      <c r="B431" s="7"/>
    </row>
    <row r="496" spans="1:2" ht="12.75">
      <c r="A496" s="10"/>
      <c r="B496" s="11"/>
    </row>
    <row r="498" spans="1:2" ht="12.75">
      <c r="A498" s="12"/>
      <c r="B498" s="12"/>
    </row>
    <row r="499" spans="1:2" ht="12.75">
      <c r="A499" s="9"/>
      <c r="B499" s="2"/>
    </row>
    <row r="501" ht="12.75">
      <c r="A501" s="12"/>
    </row>
    <row r="502" ht="12.75">
      <c r="A502" s="7"/>
    </row>
    <row r="505" spans="1:2" ht="12.75">
      <c r="A505" s="9"/>
      <c r="B505" s="7"/>
    </row>
    <row r="506" ht="12.75">
      <c r="A506" s="12"/>
    </row>
    <row r="508" spans="1:2" ht="12.75">
      <c r="A508" s="14"/>
      <c r="B508" s="6"/>
    </row>
    <row r="509" spans="1:2" ht="12.75">
      <c r="A509" s="14"/>
      <c r="B509" s="6"/>
    </row>
    <row r="510" spans="1:2" ht="12.75">
      <c r="A510" s="9"/>
      <c r="B510" s="7"/>
    </row>
    <row r="511" ht="12.75">
      <c r="A511" s="12"/>
    </row>
    <row r="512" ht="12.75">
      <c r="A512" s="7"/>
    </row>
    <row r="513" spans="1:2" ht="12.75">
      <c r="A513" s="14"/>
      <c r="B513" s="6"/>
    </row>
    <row r="514" spans="1:2" ht="12.75">
      <c r="A514" s="14"/>
      <c r="B514" s="6"/>
    </row>
    <row r="515" spans="1:2" ht="12.75">
      <c r="A515" s="9"/>
      <c r="B515" s="7"/>
    </row>
    <row r="516" ht="12.75">
      <c r="A516" s="12"/>
    </row>
    <row r="517" ht="12.75">
      <c r="A517" s="7"/>
    </row>
    <row r="518" spans="1:2" ht="12.75">
      <c r="A518" s="14"/>
      <c r="B518" s="6"/>
    </row>
    <row r="519" ht="12.75">
      <c r="A519" s="7"/>
    </row>
    <row r="520" spans="1:2" ht="12.75">
      <c r="A520" s="9"/>
      <c r="B520" s="7"/>
    </row>
    <row r="521" ht="12.75">
      <c r="A521" s="7"/>
    </row>
    <row r="522" ht="12.75">
      <c r="A522" s="7"/>
    </row>
    <row r="523" spans="1:2" ht="12.75">
      <c r="A523" s="14"/>
      <c r="B523" s="6"/>
    </row>
    <row r="524" ht="12.75">
      <c r="A524" s="7"/>
    </row>
    <row r="525" ht="12.75">
      <c r="A525" s="7"/>
    </row>
    <row r="526" spans="1:2" ht="12.75">
      <c r="A526" s="14"/>
      <c r="B526" s="6"/>
    </row>
    <row r="527" ht="12.75">
      <c r="A527" s="7"/>
    </row>
    <row r="528" ht="12.75">
      <c r="A528" s="7"/>
    </row>
    <row r="529" spans="1:2" ht="12.75">
      <c r="A529" s="14"/>
      <c r="B529" s="6"/>
    </row>
    <row r="530" spans="1:2" ht="12.75">
      <c r="A530" s="14"/>
      <c r="B530" s="6"/>
    </row>
    <row r="531" spans="1:2" ht="12.75">
      <c r="A531" s="14"/>
      <c r="B531" s="6"/>
    </row>
    <row r="532" ht="12.75">
      <c r="A532" s="7"/>
    </row>
    <row r="533" ht="12.75">
      <c r="A533" s="7"/>
    </row>
    <row r="534" spans="1:2" ht="12.75">
      <c r="A534" s="14"/>
      <c r="B534" s="15"/>
    </row>
    <row r="535" ht="12.75">
      <c r="A535" s="7"/>
    </row>
    <row r="536" ht="12.75">
      <c r="A536" s="7"/>
    </row>
    <row r="537" spans="1:2" ht="12.75">
      <c r="A537" s="14"/>
      <c r="B537" s="6"/>
    </row>
    <row r="538" ht="12.75">
      <c r="A538" s="7"/>
    </row>
    <row r="539" ht="12.75">
      <c r="A539" s="7"/>
    </row>
    <row r="540" spans="1:2" ht="12.75">
      <c r="A540" s="14"/>
      <c r="B540" s="6"/>
    </row>
    <row r="541" ht="12.75">
      <c r="A541" s="7"/>
    </row>
    <row r="542" ht="12.75">
      <c r="A542" s="7"/>
    </row>
    <row r="543" spans="1:2" ht="12.75">
      <c r="A543" s="14"/>
      <c r="B543" s="6"/>
    </row>
    <row r="544" ht="12.75">
      <c r="A544" s="7"/>
    </row>
    <row r="545" ht="12.75">
      <c r="A545" s="7"/>
    </row>
    <row r="546" spans="1:2" ht="12.75">
      <c r="A546" s="14"/>
      <c r="B546" s="6"/>
    </row>
    <row r="547" ht="12.75">
      <c r="A547" s="7"/>
    </row>
    <row r="548" ht="12.75">
      <c r="A548" s="7"/>
    </row>
    <row r="549" spans="1:2" ht="12.75">
      <c r="A549" s="14"/>
      <c r="B549" s="6"/>
    </row>
    <row r="550" ht="12.75">
      <c r="A550" s="7"/>
    </row>
    <row r="551" ht="12.75">
      <c r="A551" s="7"/>
    </row>
    <row r="552" spans="1:2" ht="12.75">
      <c r="A552" s="14"/>
      <c r="B552" s="6"/>
    </row>
    <row r="553" ht="12.75">
      <c r="A553" s="7"/>
    </row>
    <row r="554" ht="12.75">
      <c r="A554" s="7"/>
    </row>
    <row r="555" spans="1:2" ht="12.75">
      <c r="A555" s="14"/>
      <c r="B555" s="6"/>
    </row>
    <row r="556" ht="12.75">
      <c r="A556" s="7"/>
    </row>
    <row r="557" ht="12.75">
      <c r="A557" s="7"/>
    </row>
    <row r="558" spans="1:2" ht="12.75">
      <c r="A558" s="14"/>
      <c r="B558" s="6"/>
    </row>
    <row r="559" ht="12.75">
      <c r="A559" s="7"/>
    </row>
    <row r="560" ht="12.75">
      <c r="A560" s="7"/>
    </row>
    <row r="561" spans="1:2" ht="12.75">
      <c r="A561" s="14"/>
      <c r="B561" s="6"/>
    </row>
    <row r="562" ht="12.75">
      <c r="B562" s="6"/>
    </row>
    <row r="563" ht="12.75">
      <c r="A563" s="7"/>
    </row>
    <row r="564" spans="1:2" ht="12.75">
      <c r="A564" s="14"/>
      <c r="B564" s="6"/>
    </row>
    <row r="565" spans="1:2" ht="12.75">
      <c r="A565" s="14"/>
      <c r="B565" s="6"/>
    </row>
    <row r="566" ht="12.75">
      <c r="A566" s="7"/>
    </row>
    <row r="567" spans="1:2" ht="12.75">
      <c r="A567" s="14"/>
      <c r="B567" s="6"/>
    </row>
    <row r="568" spans="1:2" ht="12.75">
      <c r="A568" s="14"/>
      <c r="B568" s="6"/>
    </row>
    <row r="569" spans="1:2" ht="12.75">
      <c r="A569" s="9"/>
      <c r="B569" s="7"/>
    </row>
    <row r="570" spans="1:2" ht="12.75">
      <c r="A570" s="14"/>
      <c r="B570" s="6"/>
    </row>
    <row r="571" ht="12.75">
      <c r="A571" s="7"/>
    </row>
    <row r="572" spans="1:2" ht="12.75">
      <c r="A572" s="7"/>
      <c r="B572" s="7"/>
    </row>
    <row r="573" spans="1:2" ht="12.75">
      <c r="A573" s="7"/>
      <c r="B573" s="7"/>
    </row>
    <row r="574" ht="12.75">
      <c r="A574" s="7"/>
    </row>
    <row r="575" spans="1:2" ht="12.75">
      <c r="A575" s="14"/>
      <c r="B575" s="6"/>
    </row>
    <row r="576" spans="1:2" ht="12.75">
      <c r="A576" s="7"/>
      <c r="B576" s="7"/>
    </row>
    <row r="577" ht="12.75">
      <c r="A577" s="7"/>
    </row>
    <row r="578" spans="1:2" ht="12.75">
      <c r="A578" s="14"/>
      <c r="B578" s="6"/>
    </row>
    <row r="579" spans="1:2" ht="12.75">
      <c r="A579" s="7"/>
      <c r="B579" s="7"/>
    </row>
    <row r="580" ht="12.75">
      <c r="A580" s="7"/>
    </row>
    <row r="581" spans="1:2" ht="12.75">
      <c r="A581" s="14"/>
      <c r="B581" s="6"/>
    </row>
    <row r="582" spans="1:2" ht="12.75">
      <c r="A582" s="7"/>
      <c r="B582" s="7"/>
    </row>
    <row r="583" ht="12.75">
      <c r="A583" s="7"/>
    </row>
    <row r="584" spans="1:2" ht="12.75">
      <c r="A584" s="14"/>
      <c r="B584" s="6"/>
    </row>
    <row r="585" ht="12.75">
      <c r="A585" s="7"/>
    </row>
    <row r="586" ht="12.75">
      <c r="A586" s="7"/>
    </row>
    <row r="587" spans="1:2" ht="12.75">
      <c r="A587" s="14"/>
      <c r="B587" s="6"/>
    </row>
    <row r="588" ht="12.75">
      <c r="A588" s="7"/>
    </row>
    <row r="589" ht="12.75">
      <c r="A589" s="7"/>
    </row>
    <row r="590" spans="1:2" ht="12.75">
      <c r="A590" s="14"/>
      <c r="B590" s="6"/>
    </row>
    <row r="591" ht="12.75">
      <c r="A591" s="7"/>
    </row>
    <row r="592" spans="1:2" ht="12.75">
      <c r="A592" s="7"/>
      <c r="B592" s="14"/>
    </row>
    <row r="593" spans="1:2" ht="12.75">
      <c r="A593" s="14"/>
      <c r="B593" s="6"/>
    </row>
    <row r="594" spans="1:2" ht="12.75">
      <c r="A594" s="14"/>
      <c r="B594" s="6"/>
    </row>
    <row r="595" spans="1:2" ht="12.75">
      <c r="A595" s="14"/>
      <c r="B595" s="6"/>
    </row>
    <row r="596" ht="12.75">
      <c r="A596" s="7"/>
    </row>
    <row r="597" ht="12.75">
      <c r="A597" s="7"/>
    </row>
    <row r="598" spans="1:2" ht="12.75">
      <c r="A598" s="14"/>
      <c r="B598" s="6"/>
    </row>
    <row r="599" ht="12.75">
      <c r="A599" s="7"/>
    </row>
    <row r="600" ht="12.75">
      <c r="A600" s="7"/>
    </row>
    <row r="601" spans="1:2" ht="12.75">
      <c r="A601" s="14"/>
      <c r="B601" s="6"/>
    </row>
    <row r="602" spans="1:2" ht="12.75">
      <c r="A602" s="14"/>
      <c r="B602" s="6"/>
    </row>
    <row r="603" spans="1:2" ht="12.75">
      <c r="A603" s="14"/>
      <c r="B603" s="6"/>
    </row>
    <row r="604" spans="1:2" ht="12.75">
      <c r="A604" s="14"/>
      <c r="B604" s="6"/>
    </row>
    <row r="605" spans="1:2" ht="12.75">
      <c r="A605" s="14"/>
      <c r="B605" s="6"/>
    </row>
    <row r="606" spans="1:2" ht="12.75">
      <c r="A606" s="14"/>
      <c r="B606" s="6"/>
    </row>
    <row r="607" ht="12.75">
      <c r="A607" s="7"/>
    </row>
    <row r="608" spans="1:2" ht="12.75">
      <c r="A608" s="7"/>
      <c r="B608" s="6"/>
    </row>
    <row r="609" spans="1:2" ht="12.75">
      <c r="A609" s="11"/>
      <c r="B609" s="6"/>
    </row>
    <row r="610" spans="1:2" ht="12.75">
      <c r="A610" s="14"/>
      <c r="B610" s="6"/>
    </row>
    <row r="611" spans="1:2" ht="12.75">
      <c r="A611" s="14"/>
      <c r="B611" s="6"/>
    </row>
    <row r="612" spans="1:2" ht="12.75">
      <c r="A612" s="14"/>
      <c r="B612" s="6"/>
    </row>
    <row r="613" spans="1:2" ht="12.75">
      <c r="A613" s="14"/>
      <c r="B613" s="6"/>
    </row>
    <row r="614" spans="1:2" ht="12.75">
      <c r="A614" s="14"/>
      <c r="B614" s="6"/>
    </row>
    <row r="615" ht="12.75">
      <c r="A615" s="7"/>
    </row>
    <row r="616" ht="12.75">
      <c r="A616" s="7"/>
    </row>
    <row r="617" spans="1:2" ht="12.75">
      <c r="A617" s="14"/>
      <c r="B617" s="6"/>
    </row>
    <row r="618" ht="12.75">
      <c r="B618" s="6"/>
    </row>
    <row r="619" spans="1:2" ht="12.75">
      <c r="A619" s="7"/>
      <c r="B619" s="6"/>
    </row>
    <row r="620" spans="1:2" ht="12.75">
      <c r="A620" s="14"/>
      <c r="B620" s="6"/>
    </row>
    <row r="621" spans="1:2" ht="12.75">
      <c r="A621" s="14"/>
      <c r="B621" s="6"/>
    </row>
    <row r="622" spans="1:2" ht="12.75">
      <c r="A622" s="7"/>
      <c r="B622" s="6"/>
    </row>
    <row r="623" spans="1:2" ht="12.75">
      <c r="A623" s="14"/>
      <c r="B623" s="6"/>
    </row>
    <row r="624" ht="12.75">
      <c r="B624" s="6"/>
    </row>
    <row r="625" spans="1:2" ht="12.75">
      <c r="A625" s="1"/>
      <c r="B625" s="7"/>
    </row>
    <row r="626" ht="12.75">
      <c r="B626" s="6"/>
    </row>
    <row r="627" spans="1:2" ht="12.75">
      <c r="A627" s="7"/>
      <c r="B627" s="7"/>
    </row>
    <row r="628" ht="12.75">
      <c r="A628" s="7"/>
    </row>
    <row r="629" ht="12.75">
      <c r="A629" s="7"/>
    </row>
    <row r="630" spans="1:2" ht="12.75">
      <c r="A630" s="14"/>
      <c r="B630" s="6"/>
    </row>
    <row r="631" spans="1:2" ht="12.75">
      <c r="A631" s="14"/>
      <c r="B631" s="6"/>
    </row>
    <row r="632" ht="12.75">
      <c r="A632" s="7"/>
    </row>
    <row r="633" ht="12.75">
      <c r="A633" s="7"/>
    </row>
    <row r="634" spans="1:2" ht="12.75">
      <c r="A634" s="14"/>
      <c r="B634" s="6"/>
    </row>
    <row r="635" spans="1:2" ht="12.75">
      <c r="A635" s="14"/>
      <c r="B635" s="6"/>
    </row>
    <row r="636" spans="1:2" ht="12.75">
      <c r="A636" s="14"/>
      <c r="B636" s="6"/>
    </row>
    <row r="637" spans="1:2" ht="12.75">
      <c r="A637" s="14"/>
      <c r="B637" s="6"/>
    </row>
    <row r="638" spans="1:2" ht="12.75">
      <c r="A638" s="14"/>
      <c r="B638" s="6"/>
    </row>
    <row r="639" ht="12.75">
      <c r="A639" s="7"/>
    </row>
    <row r="640" ht="12.75">
      <c r="A640" s="7"/>
    </row>
    <row r="641" spans="1:2" ht="12.75">
      <c r="A641" s="14"/>
      <c r="B641" s="6"/>
    </row>
    <row r="642" spans="1:2" ht="12.75">
      <c r="A642" s="14"/>
      <c r="B642" s="6"/>
    </row>
    <row r="643" spans="1:2" ht="12.75">
      <c r="A643" s="14"/>
      <c r="B643" s="6"/>
    </row>
    <row r="644" spans="1:2" ht="12.75">
      <c r="A644" s="14"/>
      <c r="B644" s="6"/>
    </row>
    <row r="645" spans="1:2" ht="12.75">
      <c r="A645" s="14"/>
      <c r="B645" s="6"/>
    </row>
    <row r="646" spans="1:2" ht="12.75">
      <c r="A646" s="9"/>
      <c r="B646" s="7"/>
    </row>
    <row r="647" spans="1:2" ht="12.75">
      <c r="A647" s="14"/>
      <c r="B647" s="6"/>
    </row>
    <row r="648" spans="1:2" ht="12.75">
      <c r="A648" s="7"/>
      <c r="B648" s="7"/>
    </row>
    <row r="649" ht="12.75">
      <c r="A649" s="7"/>
    </row>
    <row r="650" ht="12.75">
      <c r="A650" s="7"/>
    </row>
    <row r="651" spans="1:2" ht="12.75">
      <c r="A651" s="14"/>
      <c r="B651" s="6"/>
    </row>
    <row r="652" spans="1:2" ht="12.75">
      <c r="A652" s="14"/>
      <c r="B652" s="6"/>
    </row>
    <row r="653" ht="12.75">
      <c r="A653" s="7"/>
    </row>
    <row r="654" spans="1:2" ht="12.75">
      <c r="A654" s="14"/>
      <c r="B654" s="6"/>
    </row>
    <row r="655" ht="12.75">
      <c r="A655" s="7"/>
    </row>
    <row r="659" ht="12.75">
      <c r="A659" s="7"/>
    </row>
    <row r="660" ht="12.75">
      <c r="A660" s="7"/>
    </row>
    <row r="661" spans="1:2" ht="12.75">
      <c r="A661" s="14"/>
      <c r="B661" s="6"/>
    </row>
    <row r="662" ht="12.75">
      <c r="A662" s="12"/>
    </row>
    <row r="664" spans="1:2" ht="12.75">
      <c r="A664" s="9"/>
      <c r="B664" s="7"/>
    </row>
    <row r="701" spans="1:2" ht="12.75">
      <c r="A701" s="9"/>
      <c r="B701" s="2"/>
    </row>
    <row r="726" spans="1:2" ht="12.75">
      <c r="A726" s="102"/>
      <c r="B726" s="8"/>
    </row>
    <row r="728" spans="1:2" ht="12.75">
      <c r="A728" s="102"/>
      <c r="B728" s="8"/>
    </row>
    <row r="729" spans="1:2" ht="12.75">
      <c r="A729" s="102"/>
      <c r="B729" s="8"/>
    </row>
    <row r="730" spans="1:2" ht="12.75">
      <c r="A730" s="102"/>
      <c r="B730" s="8"/>
    </row>
    <row r="731" spans="1:2" ht="12.75">
      <c r="A731" s="102"/>
      <c r="B731" s="8"/>
    </row>
    <row r="733" spans="1:2" ht="12.75">
      <c r="A733" s="9"/>
      <c r="B733" s="2"/>
    </row>
    <row r="779" spans="1:2" ht="12.75">
      <c r="A779" s="102"/>
      <c r="B779" s="8"/>
    </row>
    <row r="781" spans="1:2" ht="12.75">
      <c r="A781" s="102"/>
      <c r="B781" s="8"/>
    </row>
    <row r="782" spans="1:2" ht="12.75">
      <c r="A782" s="102"/>
      <c r="B782" s="8"/>
    </row>
    <row r="783" spans="1:2" ht="12.75">
      <c r="A783" s="102"/>
      <c r="B783" s="8"/>
    </row>
    <row r="788" spans="1:2" ht="12.75">
      <c r="A788" s="9"/>
      <c r="B788" s="2"/>
    </row>
  </sheetData>
  <sheetProtection/>
  <mergeCells count="3">
    <mergeCell ref="A1:E1"/>
    <mergeCell ref="A2:B2"/>
    <mergeCell ref="A3:B3"/>
  </mergeCells>
  <printOptions horizontalCentered="1"/>
  <pageMargins left="0.1968503937007874" right="0.2362204724409449" top="0.6299212598425197" bottom="0.5118110236220472" header="0.5118110236220472" footer="0.31496062992125984"/>
  <pageSetup firstPageNumber="586" useFirstPageNumber="1" horizontalDpi="600" verticalDpi="600" orientation="portrait" paperSize="9" scale="95" r:id="rId1"/>
  <headerFooter alignWithMargins="0">
    <oddFooter>&amp;C&amp;P</oddFooter>
  </headerFooter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mfkor</cp:lastModifiedBy>
  <cp:lastPrinted>2017-09-05T10:07:52Z</cp:lastPrinted>
  <dcterms:created xsi:type="dcterms:W3CDTF">2001-11-29T15:00:47Z</dcterms:created>
  <dcterms:modified xsi:type="dcterms:W3CDTF">2017-09-05T10:10:30Z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5DAB - Izvršenje financijskog plana za 1-6. 2017..xls</vt:lpwstr>
  </property>
</Properties>
</file>