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4"/>
  </bookViews>
  <sheets>
    <sheet name="bilanca" sheetId="1" r:id="rId1"/>
    <sheet name="prihodi" sheetId="2" r:id="rId2"/>
    <sheet name="rashodi-opći dio" sheetId="3" r:id="rId3"/>
    <sheet name="račun financiranja" sheetId="4" r:id="rId4"/>
    <sheet name="posebni dio " sheetId="5" r:id="rId5"/>
  </sheets>
  <definedNames>
    <definedName name="_xlnm.Print_Titles" localSheetId="4">'posebni dio '!$1:$3</definedName>
    <definedName name="_xlnm.Print_Titles" localSheetId="1">'prihodi'!$3:$3</definedName>
    <definedName name="_xlnm.Print_Titles" localSheetId="3">'račun financiranja'!$2:$2</definedName>
    <definedName name="_xlnm.Print_Titles" localSheetId="2">'rashodi-opći dio'!$2:$3</definedName>
    <definedName name="_xlnm.Print_Area" localSheetId="0">'bilanca'!$A$3:$H$23</definedName>
    <definedName name="_xlnm.Print_Area" localSheetId="4">'posebni dio '!$A$1:$E$123</definedName>
    <definedName name="_xlnm.Print_Area" localSheetId="1">'prihodi'!$A$1:$H$41</definedName>
    <definedName name="_xlnm.Print_Area" localSheetId="3">'račun financiranja'!$A$1:$H$23</definedName>
    <definedName name="_xlnm.Print_Area" localSheetId="2">'rashodi-opći dio'!$A$1:$H$95</definedName>
  </definedNames>
  <calcPr fullCalcOnLoad="1"/>
</workbook>
</file>

<file path=xl/sharedStrings.xml><?xml version="1.0" encoding="utf-8"?>
<sst xmlns="http://schemas.openxmlformats.org/spreadsheetml/2006/main" count="352" uniqueCount="270">
  <si>
    <t xml:space="preserve">       PLAN PRIHODA I RASHODA FONDA ZA RAZVOJ I ZAPOŠLJAVANJE ZA 2002. GODINU</t>
  </si>
  <si>
    <t>Podskupina</t>
  </si>
  <si>
    <t>Sku-pina</t>
  </si>
  <si>
    <t>Raz-red</t>
  </si>
  <si>
    <t>Odje-ljak</t>
  </si>
  <si>
    <t>Materijalni rashodi</t>
  </si>
  <si>
    <t>A. RAČUN PRIHODA I RASHODA</t>
  </si>
  <si>
    <t>3213</t>
  </si>
  <si>
    <t>Naknade troškova zaposlenima</t>
  </si>
  <si>
    <t>3225</t>
  </si>
  <si>
    <t>Rashodi za usluge</t>
  </si>
  <si>
    <t xml:space="preserve">Usluge tekućeg i investicijskog održavanja </t>
  </si>
  <si>
    <t xml:space="preserve">Kamate za primljene zajmove </t>
  </si>
  <si>
    <t>Financijski rashodi</t>
  </si>
  <si>
    <t>Rashodi za nabavu neproizvedene imovine</t>
  </si>
  <si>
    <t>4123</t>
  </si>
  <si>
    <t>Rashodi za nabavu proizvedene dugotrajne imovine</t>
  </si>
  <si>
    <t>Građevinski objekti</t>
  </si>
  <si>
    <t>4212</t>
  </si>
  <si>
    <t>4213</t>
  </si>
  <si>
    <t>Ceste, željeznice i slični građevinski objekti</t>
  </si>
  <si>
    <t>4214</t>
  </si>
  <si>
    <t>4221</t>
  </si>
  <si>
    <t>4222</t>
  </si>
  <si>
    <t>Postrojenja i oprema</t>
  </si>
  <si>
    <t>4225</t>
  </si>
  <si>
    <t>Prijevozna sredstva</t>
  </si>
  <si>
    <t>4231</t>
  </si>
  <si>
    <t>Nematerijalna proizvedena imovina</t>
  </si>
  <si>
    <t>PRIMICI OD FINANCIJSKE IMOVINE I ZADUŽIVANJA</t>
  </si>
  <si>
    <t>IZDACI ZA FINANCIJSKU IMOVINU I OTPLATE ZAJMOVA</t>
  </si>
  <si>
    <t>PRIHODI OD NEFINANCIJSKE IMOVINE</t>
  </si>
  <si>
    <t>RASHODI ZA NEFINANCIJSKU IMOVINU</t>
  </si>
  <si>
    <t>RAZLIKA - VIŠAK / MANJAK</t>
  </si>
  <si>
    <t>PRIHODI POSLOVANJA</t>
  </si>
  <si>
    <t>Prihodi od poreza</t>
  </si>
  <si>
    <t>Porezi na robu i usluge</t>
  </si>
  <si>
    <t>Pomoći iz inozemstva (darovnice) i od subjekata unutar opće države</t>
  </si>
  <si>
    <t>Pomoći iz proračuna</t>
  </si>
  <si>
    <t>Tekuće pomoći iz proračuna</t>
  </si>
  <si>
    <t>Kapitalne pomoći iz proračuna</t>
  </si>
  <si>
    <t>Prihodi od imovine</t>
  </si>
  <si>
    <t>Prihodi od financijske imovine</t>
  </si>
  <si>
    <t>Naziv prihoda</t>
  </si>
  <si>
    <t>B. RAČUN FINANCIRANJA</t>
  </si>
  <si>
    <t>Prihodi od nefinancijske imovine</t>
  </si>
  <si>
    <t>Prihodi od administrativnih pristojbi i po posebnim propisima</t>
  </si>
  <si>
    <t>Prihodi po posebnim propisima</t>
  </si>
  <si>
    <t>Ostali prihodi</t>
  </si>
  <si>
    <t>Ostali nespomenuti prihodi</t>
  </si>
  <si>
    <t>Prihodi koje ostvare obavljanjem poslova na tržištu (vlastiti prih.)</t>
  </si>
  <si>
    <t>PRIHODI OD PRODAJE NEFINANCIJSKE IMOVINE</t>
  </si>
  <si>
    <t>Zemljište</t>
  </si>
  <si>
    <t>Prihodi od prodaje proizvedene dugotrajne imovine</t>
  </si>
  <si>
    <t>RASHODI POSLOVANJA</t>
  </si>
  <si>
    <t>Rashodi za zaposlene</t>
  </si>
  <si>
    <t>Plaće</t>
  </si>
  <si>
    <t>Ostali rashodi za zaposlene</t>
  </si>
  <si>
    <t>Rashodi za materijal i energiju</t>
  </si>
  <si>
    <t>3423</t>
  </si>
  <si>
    <t>Ostali nespomenuti rashodi poslovanja</t>
  </si>
  <si>
    <t>Ostali rashodi</t>
  </si>
  <si>
    <t>Kazne, penali i naknade štete</t>
  </si>
  <si>
    <t>Izvanredni rashodi</t>
  </si>
  <si>
    <t>RASHODI ZA NABAVU NEFINANCIJSKE IMOVINE</t>
  </si>
  <si>
    <t xml:space="preserve">Nematerijalna imovina </t>
  </si>
  <si>
    <t>4262</t>
  </si>
  <si>
    <t>Primici od zaduživanja</t>
  </si>
  <si>
    <t>Primljeni zajmovi od banaka i ostalih financijskih institucija izvan javnog sektora</t>
  </si>
  <si>
    <t>Izdaci za otplatu glavnice primljenih zajmova</t>
  </si>
  <si>
    <t>Otplata glavnice primljenih zajmova od banaka i ostalih financijskih institucija izvan javnog sektora</t>
  </si>
  <si>
    <t>NETO FINANCIRANJE</t>
  </si>
  <si>
    <t>Naziv rashoda</t>
  </si>
  <si>
    <t>Ostali financijski rashodi</t>
  </si>
  <si>
    <t>VIŠAK / MANJAK + NETO FINANCIRANJE</t>
  </si>
  <si>
    <t>I. OPĆI DIO</t>
  </si>
  <si>
    <t>N a z i v</t>
  </si>
  <si>
    <t>Kapitalne donacije neprofitnim organizacijama  -  ŽUC</t>
  </si>
  <si>
    <t>Kapitalne donacije - Ž U C</t>
  </si>
  <si>
    <r>
      <t xml:space="preserve">Trošarine                                                                                       </t>
    </r>
    <r>
      <rPr>
        <b/>
        <sz val="10"/>
        <color indexed="10"/>
        <rFont val="Times New Roman"/>
        <family val="1"/>
      </rPr>
      <t xml:space="preserve">  </t>
    </r>
  </si>
  <si>
    <t xml:space="preserve">Kamate na oročena sredstva i depozite po viđenju                                                                 </t>
  </si>
  <si>
    <t xml:space="preserve">Prihodi od zateznih kamata                        </t>
  </si>
  <si>
    <r>
      <t xml:space="preserve">Prihodi od pozitivnih tečajnih razlika                                    </t>
    </r>
    <r>
      <rPr>
        <b/>
        <sz val="10"/>
        <color indexed="10"/>
        <rFont val="Times New Roman"/>
        <family val="1"/>
      </rPr>
      <t xml:space="preserve">  </t>
    </r>
  </si>
  <si>
    <t xml:space="preserve">Prihodi od dividendi                                                                  </t>
  </si>
  <si>
    <t xml:space="preserve">Naknade za ceste     </t>
  </si>
  <si>
    <r>
      <t xml:space="preserve">Naknada za izvanredni prijevoz                                            </t>
    </r>
    <r>
      <rPr>
        <sz val="10"/>
        <color indexed="10"/>
        <rFont val="Times New Roman"/>
        <family val="1"/>
      </rPr>
      <t xml:space="preserve">       </t>
    </r>
    <r>
      <rPr>
        <sz val="10"/>
        <color indexed="8"/>
        <rFont val="Times New Roman"/>
        <family val="1"/>
      </rPr>
      <t xml:space="preserve">                                      </t>
    </r>
  </si>
  <si>
    <t xml:space="preserve">Naknada za prekomjernu uporabu javne ceste                            </t>
  </si>
  <si>
    <t xml:space="preserve">Naknade za korištenje cestovnog zemljišta                                 </t>
  </si>
  <si>
    <t xml:space="preserve">Naknada za uporabu javnih motornim i priključnim vozila registriranim izvan Republike Hrvatske                             </t>
  </si>
  <si>
    <r>
      <t xml:space="preserve">Sufinanciranje cijene usluge, participacije i slično                    </t>
    </r>
    <r>
      <rPr>
        <b/>
        <sz val="10"/>
        <color indexed="10"/>
        <rFont val="Times New Roman"/>
        <family val="1"/>
      </rPr>
      <t xml:space="preserve"> </t>
    </r>
  </si>
  <si>
    <t xml:space="preserve">Ostali nespomenuti prihodi               </t>
  </si>
  <si>
    <t xml:space="preserve">Prihodi od obavljanja osnovnih poslova vlastite djelatnosti                                                </t>
  </si>
  <si>
    <t xml:space="preserve">Prihodi od obavljanja ostalih poslova vlastite djelatnosti </t>
  </si>
  <si>
    <t xml:space="preserve">Prihodi od prodaje prijevoznih sredstava                     </t>
  </si>
  <si>
    <r>
      <t xml:space="preserve">Plaće za redovan rad                                                              </t>
    </r>
    <r>
      <rPr>
        <b/>
        <sz val="9.85"/>
        <color indexed="10"/>
        <rFont val="Times New Roman"/>
        <family val="1"/>
      </rPr>
      <t xml:space="preserve">   </t>
    </r>
  </si>
  <si>
    <r>
      <t xml:space="preserve">Ostali rashodi za zaposlene                                  </t>
    </r>
    <r>
      <rPr>
        <b/>
        <sz val="9.85"/>
        <color indexed="10"/>
        <rFont val="Times New Roman"/>
        <family val="1"/>
      </rPr>
      <t xml:space="preserve"> </t>
    </r>
  </si>
  <si>
    <r>
      <t xml:space="preserve">Doprinosi na plaće               </t>
    </r>
    <r>
      <rPr>
        <b/>
        <sz val="9.85"/>
        <color indexed="10"/>
        <rFont val="Times New Roman"/>
        <family val="1"/>
      </rPr>
      <t xml:space="preserve"> </t>
    </r>
  </si>
  <si>
    <t xml:space="preserve">Doprinosi za zdravstveno osiguranje </t>
  </si>
  <si>
    <r>
      <t xml:space="preserve">Doprinosi za zapošljavanje                                              </t>
    </r>
    <r>
      <rPr>
        <b/>
        <sz val="9.85"/>
        <color indexed="10"/>
        <rFont val="Times New Roman"/>
        <family val="1"/>
      </rPr>
      <t xml:space="preserve"> </t>
    </r>
  </si>
  <si>
    <r>
      <t xml:space="preserve">Službena putovanja                                                             </t>
    </r>
    <r>
      <rPr>
        <b/>
        <sz val="9.85"/>
        <color indexed="10"/>
        <rFont val="Times New Roman"/>
        <family val="1"/>
      </rPr>
      <t xml:space="preserve">   </t>
    </r>
  </si>
  <si>
    <r>
      <t xml:space="preserve">Naknade za prijevoz, za rad na terenu i odvojeni život </t>
    </r>
    <r>
      <rPr>
        <b/>
        <sz val="9.85"/>
        <color indexed="10"/>
        <rFont val="Times New Roman"/>
        <family val="1"/>
      </rPr>
      <t xml:space="preserve">    </t>
    </r>
  </si>
  <si>
    <r>
      <t xml:space="preserve">Stručno usavršavanje zaposlenika                                    </t>
    </r>
    <r>
      <rPr>
        <b/>
        <sz val="9.85"/>
        <color indexed="10"/>
        <rFont val="Times New Roman"/>
        <family val="1"/>
      </rPr>
      <t xml:space="preserve">  </t>
    </r>
  </si>
  <si>
    <r>
      <t xml:space="preserve">Uredski materijal i ostali materijalni rashodi                      </t>
    </r>
    <r>
      <rPr>
        <sz val="9.85"/>
        <color indexed="10"/>
        <rFont val="Times New Roman"/>
        <family val="1"/>
      </rPr>
      <t xml:space="preserve"> </t>
    </r>
  </si>
  <si>
    <r>
      <t xml:space="preserve">Energija                                                                                          </t>
    </r>
    <r>
      <rPr>
        <sz val="9.85"/>
        <color indexed="10"/>
        <rFont val="Times New Roman"/>
        <family val="1"/>
      </rPr>
      <t xml:space="preserve"> </t>
    </r>
    <r>
      <rPr>
        <b/>
        <sz val="9.85"/>
        <color indexed="10"/>
        <rFont val="Times New Roman"/>
        <family val="1"/>
      </rPr>
      <t xml:space="preserve"> </t>
    </r>
  </si>
  <si>
    <r>
      <t xml:space="preserve">Sitni inventar i auto gume                                                            </t>
    </r>
    <r>
      <rPr>
        <b/>
        <sz val="9.85"/>
        <color indexed="8"/>
        <rFont val="Times New Roman"/>
        <family val="1"/>
      </rPr>
      <t xml:space="preserve"> </t>
    </r>
  </si>
  <si>
    <r>
      <t xml:space="preserve">Usluge telefona, pošte i prijevoza                                       </t>
    </r>
    <r>
      <rPr>
        <b/>
        <sz val="9.85"/>
        <color indexed="10"/>
        <rFont val="Times New Roman"/>
        <family val="1"/>
      </rPr>
      <t xml:space="preserve"> </t>
    </r>
  </si>
  <si>
    <t xml:space="preserve">Redovno održ.cesta i objekata                                              </t>
  </si>
  <si>
    <r>
      <t xml:space="preserve">Investicijsko održavanje cesta              </t>
    </r>
    <r>
      <rPr>
        <b/>
        <sz val="9.85"/>
        <color indexed="10"/>
        <rFont val="Times New Roman"/>
        <family val="1"/>
      </rPr>
      <t xml:space="preserve">                                </t>
    </r>
  </si>
  <si>
    <t xml:space="preserve">Održavanje zgrada i opreme  </t>
  </si>
  <si>
    <t xml:space="preserve">Usluge promidžbe i informiranja        </t>
  </si>
  <si>
    <t xml:space="preserve">Komunalne usluge                                             </t>
  </si>
  <si>
    <r>
      <t xml:space="preserve">Zakupnine i najamnine                                                                  </t>
    </r>
    <r>
      <rPr>
        <b/>
        <sz val="9.85"/>
        <color indexed="10"/>
        <rFont val="Times New Roman"/>
        <family val="1"/>
      </rPr>
      <t xml:space="preserve">   </t>
    </r>
  </si>
  <si>
    <t xml:space="preserve">Zdravstvene i veterinarske usluge                                               </t>
  </si>
  <si>
    <r>
      <t xml:space="preserve">Intelektualne i osobne usluge          </t>
    </r>
    <r>
      <rPr>
        <sz val="9.85"/>
        <color indexed="10"/>
        <rFont val="Times New Roman"/>
        <family val="1"/>
      </rPr>
      <t xml:space="preserve">  </t>
    </r>
  </si>
  <si>
    <r>
      <t xml:space="preserve">Studije i razvojne pripreme                                                 </t>
    </r>
    <r>
      <rPr>
        <b/>
        <sz val="9.85"/>
        <color indexed="10"/>
        <rFont val="Times New Roman"/>
        <family val="1"/>
      </rPr>
      <t xml:space="preserve">  </t>
    </r>
  </si>
  <si>
    <r>
      <t xml:space="preserve">Računalne usluge                                                                </t>
    </r>
    <r>
      <rPr>
        <b/>
        <sz val="9.85"/>
        <color indexed="10"/>
        <rFont val="Times New Roman"/>
        <family val="1"/>
      </rPr>
      <t xml:space="preserve">  </t>
    </r>
  </si>
  <si>
    <t xml:space="preserve">Ostale usluge                             </t>
  </si>
  <si>
    <r>
      <t xml:space="preserve">Naknade za rad predstav. i izvršnih tijela, povjer. i sl.                 </t>
    </r>
    <r>
      <rPr>
        <sz val="9.85"/>
        <color indexed="8"/>
        <rFont val="Times New Roman"/>
        <family val="1"/>
      </rPr>
      <t xml:space="preserve">                                     </t>
    </r>
  </si>
  <si>
    <r>
      <t xml:space="preserve">Premije i osiguranja                                                                   </t>
    </r>
    <r>
      <rPr>
        <b/>
        <sz val="9.85"/>
        <color indexed="10"/>
        <rFont val="Times New Roman"/>
        <family val="1"/>
      </rPr>
      <t xml:space="preserve"> </t>
    </r>
  </si>
  <si>
    <r>
      <t xml:space="preserve">Reprezentacija                                                                                </t>
    </r>
    <r>
      <rPr>
        <b/>
        <sz val="9.85"/>
        <color indexed="10"/>
        <rFont val="Times New Roman"/>
        <family val="1"/>
      </rPr>
      <t xml:space="preserve">   </t>
    </r>
  </si>
  <si>
    <r>
      <t xml:space="preserve">Članarine                                                                                           </t>
    </r>
    <r>
      <rPr>
        <b/>
        <sz val="9.85"/>
        <color indexed="10"/>
        <rFont val="Times New Roman"/>
        <family val="1"/>
      </rPr>
      <t xml:space="preserve"> </t>
    </r>
  </si>
  <si>
    <t xml:space="preserve">Ostali nespomenuti rashodi poslovanja               </t>
  </si>
  <si>
    <r>
      <t xml:space="preserve">Kamate za primljene zajmove od banaka i ostalih financijskih institucija izvan javnog sektora                                                </t>
    </r>
    <r>
      <rPr>
        <b/>
        <sz val="9.85"/>
        <color indexed="10"/>
        <rFont val="Times New Roman"/>
        <family val="1"/>
      </rPr>
      <t xml:space="preserve">    </t>
    </r>
  </si>
  <si>
    <r>
      <t xml:space="preserve">Tuzemne                                             </t>
    </r>
    <r>
      <rPr>
        <b/>
        <sz val="9.85"/>
        <color indexed="10"/>
        <rFont val="Times New Roman"/>
        <family val="1"/>
      </rPr>
      <t xml:space="preserve"> </t>
    </r>
  </si>
  <si>
    <r>
      <t xml:space="preserve">Bankarske usluge i usluge platnog prometa                            </t>
    </r>
    <r>
      <rPr>
        <b/>
        <sz val="9.85"/>
        <color indexed="10"/>
        <rFont val="Times New Roman"/>
        <family val="1"/>
      </rPr>
      <t xml:space="preserve"> </t>
    </r>
  </si>
  <si>
    <r>
      <t xml:space="preserve">Negativne tečajne razlike i valutna klauzula                            </t>
    </r>
    <r>
      <rPr>
        <b/>
        <sz val="9.85"/>
        <color indexed="10"/>
        <rFont val="Times New Roman"/>
        <family val="1"/>
      </rPr>
      <t xml:space="preserve">  </t>
    </r>
  </si>
  <si>
    <r>
      <t xml:space="preserve">Zatezne kamate                                                                           </t>
    </r>
    <r>
      <rPr>
        <b/>
        <sz val="9.85"/>
        <color indexed="10"/>
        <rFont val="Times New Roman"/>
        <family val="1"/>
      </rPr>
      <t xml:space="preserve"> </t>
    </r>
  </si>
  <si>
    <r>
      <t xml:space="preserve">Ostali nespomenuti financijski rashodi                      </t>
    </r>
    <r>
      <rPr>
        <b/>
        <sz val="9.85"/>
        <color indexed="10"/>
        <rFont val="Times New Roman"/>
        <family val="1"/>
      </rPr>
      <t xml:space="preserve"> </t>
    </r>
  </si>
  <si>
    <r>
      <t xml:space="preserve">Naknade šteta pravnim i fizičkim osobama  </t>
    </r>
    <r>
      <rPr>
        <b/>
        <sz val="9.85"/>
        <color indexed="10"/>
        <rFont val="Times New Roman"/>
        <family val="1"/>
      </rPr>
      <t xml:space="preserve">                               </t>
    </r>
  </si>
  <si>
    <r>
      <t xml:space="preserve">Ostali izvanredni rashodi                                           </t>
    </r>
    <r>
      <rPr>
        <b/>
        <sz val="9.85"/>
        <color indexed="10"/>
        <rFont val="Times New Roman"/>
        <family val="1"/>
      </rPr>
      <t xml:space="preserve"> </t>
    </r>
  </si>
  <si>
    <r>
      <t xml:space="preserve">Licence                 </t>
    </r>
    <r>
      <rPr>
        <b/>
        <sz val="9.85"/>
        <color indexed="10"/>
        <rFont val="Times New Roman"/>
        <family val="1"/>
      </rPr>
      <t xml:space="preserve">                                                                          </t>
    </r>
  </si>
  <si>
    <r>
      <t xml:space="preserve">Poslovni objekti   </t>
    </r>
    <r>
      <rPr>
        <b/>
        <sz val="9.85"/>
        <color indexed="10"/>
        <rFont val="Times New Roman"/>
        <family val="1"/>
      </rPr>
      <t xml:space="preserve">                                                                       </t>
    </r>
  </si>
  <si>
    <r>
      <t xml:space="preserve">Ceste, željeznice i slični građevinski objekti               </t>
    </r>
    <r>
      <rPr>
        <b/>
        <sz val="9.85"/>
        <color indexed="10"/>
        <rFont val="Times New Roman"/>
        <family val="1"/>
      </rPr>
      <t xml:space="preserve"> </t>
    </r>
  </si>
  <si>
    <t xml:space="preserve">Ostali građevinski objekti                                           </t>
  </si>
  <si>
    <r>
      <t xml:space="preserve">Uredska oprema i namještaj     </t>
    </r>
    <r>
      <rPr>
        <b/>
        <sz val="10"/>
        <color indexed="10"/>
        <rFont val="Times New Roman"/>
        <family val="1"/>
      </rPr>
      <t xml:space="preserve"> </t>
    </r>
  </si>
  <si>
    <r>
      <t xml:space="preserve">Komunikacijska oprema                   </t>
    </r>
    <r>
      <rPr>
        <b/>
        <sz val="9.85"/>
        <color indexed="10"/>
        <rFont val="Times New Roman"/>
        <family val="1"/>
      </rPr>
      <t xml:space="preserve">                                           </t>
    </r>
  </si>
  <si>
    <r>
      <t xml:space="preserve">Oprema za održavanje i zaštitu              </t>
    </r>
    <r>
      <rPr>
        <b/>
        <sz val="9.85"/>
        <color indexed="10"/>
        <rFont val="Times New Roman"/>
        <family val="1"/>
      </rPr>
      <t xml:space="preserve">                                     </t>
    </r>
  </si>
  <si>
    <t xml:space="preserve">Instrumenti, uređaji i strojevi                                                     </t>
  </si>
  <si>
    <r>
      <t xml:space="preserve">Prijevozna sredstva u cestovnom prometu                          </t>
    </r>
    <r>
      <rPr>
        <b/>
        <sz val="9.85"/>
        <color indexed="10"/>
        <rFont val="Times New Roman"/>
        <family val="1"/>
      </rPr>
      <t xml:space="preserve"> </t>
    </r>
  </si>
  <si>
    <r>
      <t xml:space="preserve">Ulaganja u računalne programe                                              </t>
    </r>
    <r>
      <rPr>
        <b/>
        <sz val="9.85"/>
        <color indexed="10"/>
        <rFont val="Times New Roman"/>
        <family val="1"/>
      </rPr>
      <t xml:space="preserve"> </t>
    </r>
  </si>
  <si>
    <r>
      <t xml:space="preserve">Primljeni zajmovi od tuzemnih banaka i ostalih financijskih institucija izvan javnog sektora   </t>
    </r>
    <r>
      <rPr>
        <b/>
        <sz val="10"/>
        <color indexed="10"/>
        <rFont val="Times New Roman"/>
        <family val="1"/>
      </rPr>
      <t xml:space="preserve">  </t>
    </r>
  </si>
  <si>
    <r>
      <t xml:space="preserve">Primljeni zajmovi od inozemnih banaka i ostalih financijskih institucija                                 </t>
    </r>
    <r>
      <rPr>
        <b/>
        <sz val="10"/>
        <color indexed="10"/>
        <rFont val="Times New Roman"/>
        <family val="1"/>
      </rPr>
      <t xml:space="preserve"> </t>
    </r>
  </si>
  <si>
    <t xml:space="preserve">Otplata glavnice primljenih zajmova od tuzemnih banaka i ostalih financijskih institucija izvan javnog sektora   </t>
  </si>
  <si>
    <r>
      <t xml:space="preserve">Otplata glavnice primljenih zajmova od inozemnih banaka i ostalih financijskih institucija  </t>
    </r>
    <r>
      <rPr>
        <b/>
        <sz val="10"/>
        <color indexed="10"/>
        <rFont val="Times New Roman"/>
        <family val="1"/>
      </rPr>
      <t xml:space="preserve"> </t>
    </r>
  </si>
  <si>
    <r>
      <t xml:space="preserve">Usluge HAK-a i Hidrometeor. zavoda               </t>
    </r>
    <r>
      <rPr>
        <b/>
        <sz val="9.85"/>
        <color indexed="10"/>
        <rFont val="Times New Roman"/>
        <family val="1"/>
      </rPr>
      <t xml:space="preserve">  </t>
    </r>
  </si>
  <si>
    <t xml:space="preserve">Odvjetničke,revizorske,itd. usluge                                     </t>
  </si>
  <si>
    <r>
      <t xml:space="preserve">Ostale intelektualne usluge                                                                        </t>
    </r>
    <r>
      <rPr>
        <b/>
        <sz val="9.85"/>
        <color indexed="10"/>
        <rFont val="Times New Roman"/>
        <family val="1"/>
      </rPr>
      <t xml:space="preserve"> </t>
    </r>
  </si>
  <si>
    <t>Materijalna imovina - prirodna bogatstva</t>
  </si>
  <si>
    <t>RASHODI  POSLOVANJA</t>
  </si>
  <si>
    <t>PRIHODI POSLOVANJA I PRIHODI OD PRODAJE NEFINANCIJSKE IMOVINE</t>
  </si>
  <si>
    <t>RASHODI POSLOVANJA I RASHODI ZA NABAVU NEFINANCIJSKE IMOVINE</t>
  </si>
  <si>
    <t>Šifra</t>
  </si>
  <si>
    <t>Naziv</t>
  </si>
  <si>
    <t>HRVATSKE  CESTE</t>
  </si>
  <si>
    <t>ADMINISTRATIVNO UPRAVLJANJE I OPREMANJE</t>
  </si>
  <si>
    <t>A1000</t>
  </si>
  <si>
    <t xml:space="preserve">ADMINISTRACIJA I UPRAVLJANJE  </t>
  </si>
  <si>
    <t xml:space="preserve">Ostali rashodi za zaposlene                                     </t>
  </si>
  <si>
    <t xml:space="preserve">Doprinosi za zapošljavanje                                                </t>
  </si>
  <si>
    <t xml:space="preserve">Uredski materijal i ostali materijalni rashodi                      </t>
  </si>
  <si>
    <t xml:space="preserve">Sitni inventar i auto gume                                                        </t>
  </si>
  <si>
    <t xml:space="preserve">Komunalne usluge                                                 </t>
  </si>
  <si>
    <t xml:space="preserve">Zakupnine i najamnine                                                              </t>
  </si>
  <si>
    <t xml:space="preserve">Članarine                                                                                          </t>
  </si>
  <si>
    <t xml:space="preserve">Ostali nespomenuti rashodi poslovanja                        </t>
  </si>
  <si>
    <t xml:space="preserve">Naknade šteta pravnim i fizičkim osobama                                 </t>
  </si>
  <si>
    <t xml:space="preserve">Ostali izvanredni rashodi                                                       </t>
  </si>
  <si>
    <t>K2000</t>
  </si>
  <si>
    <t>OPREMANJE</t>
  </si>
  <si>
    <t>K2001</t>
  </si>
  <si>
    <t>INFORMATIZACIJA</t>
  </si>
  <si>
    <t xml:space="preserve">Licence                                                                                            </t>
  </si>
  <si>
    <t>K2002</t>
  </si>
  <si>
    <t>OBNOVA VOZNOG PARKA</t>
  </si>
  <si>
    <t xml:space="preserve">Prijevozna sredstva u cestovnom prometu                                 </t>
  </si>
  <si>
    <t>K2003</t>
  </si>
  <si>
    <t>POSLOVNE ZGRADE</t>
  </si>
  <si>
    <t xml:space="preserve">Ostali građevinski objekti                                                </t>
  </si>
  <si>
    <t>SERVISIRANJE UNUTARNJEG DUGA</t>
  </si>
  <si>
    <t>A1001</t>
  </si>
  <si>
    <t>ZAJMOVI OD TUZEMNIH BANAKA I OSTALIH FINANCIJSKIH INSTITUCIJA IZVAN JAVNOG SEKTORA</t>
  </si>
  <si>
    <t xml:space="preserve">Kamate za primljene zajmove od banaka i ostalih financijskih institucija izvan javnog sektora                                                  </t>
  </si>
  <si>
    <t>Otplata glavnice primljenih zajmova od tuzemnih banaka i ostalih financijskih institucija izvan javnog sektora</t>
  </si>
  <si>
    <t>SERVISIRANJE VANJSKOG DUGA</t>
  </si>
  <si>
    <t>A1002</t>
  </si>
  <si>
    <t>ZAJMOVI OD INOZEMNIH BANAKA I OSTALIH FINANCIJSKIH INSTITUCIJA IZVAN JAVNOG SEKTORA</t>
  </si>
  <si>
    <t xml:space="preserve">Otplata glavnice primljenih zajmova od inozemnih banaka i ostalih financijskih institucija </t>
  </si>
  <si>
    <t>ULAGANJE U DRŽAVNE CESTE PO PROGRAMIMA</t>
  </si>
  <si>
    <t>SPOJEVI NA AUTOCESTE</t>
  </si>
  <si>
    <t>K2004</t>
  </si>
  <si>
    <t>PROGRAM GRADNJE I REKONSTRUKCIJA BRZIH CESTA</t>
  </si>
  <si>
    <t xml:space="preserve">Kapitalizacija kamata po kreditu </t>
  </si>
  <si>
    <t>K2005</t>
  </si>
  <si>
    <t>OSTALI PROGRAMI ZAHVATA NA DRŽAVNIM CESTAMA</t>
  </si>
  <si>
    <t>K2006</t>
  </si>
  <si>
    <t>REKONSTRUKCIJA I UREĐENJE CESTA NA OTOCIMA</t>
  </si>
  <si>
    <t>K2007</t>
  </si>
  <si>
    <t>REKONSTRUKCIJA I UREĐENJE CESTA I MOSTOVA UZ GRANICU</t>
  </si>
  <si>
    <t>K2008</t>
  </si>
  <si>
    <t>PROGRAM DENIVELACIJE I OSIGURANJA CEST.-ŽELJ. PRIJELAZA</t>
  </si>
  <si>
    <t>K2009</t>
  </si>
  <si>
    <t>OSTALI INTERVENTNI PROJEKTI</t>
  </si>
  <si>
    <t>PROGRAM ODRŽAVANJA I UPRAVLJANJA  DRŽAVNIH CESTA</t>
  </si>
  <si>
    <t>A1003</t>
  </si>
  <si>
    <t>REDOVNO ODRŽAVANJE</t>
  </si>
  <si>
    <t>A1004</t>
  </si>
  <si>
    <t>IZVANREDNO ODRŽAVANJE</t>
  </si>
  <si>
    <t>A1005</t>
  </si>
  <si>
    <t>BETTERMENT</t>
  </si>
  <si>
    <t>A1006</t>
  </si>
  <si>
    <t>STUDIJE I RAZVOJNE PRIPREME</t>
  </si>
  <si>
    <t xml:space="preserve">SUFINANCIRANJE  ŽUC-a </t>
  </si>
  <si>
    <t>Kapitalne donacije neprofitnim organizacijama</t>
  </si>
  <si>
    <r>
      <t xml:space="preserve">Plaće za redovan rad                                                                   </t>
    </r>
    <r>
      <rPr>
        <b/>
        <sz val="9.85"/>
        <color indexed="10"/>
        <rFont val="Times New Roman"/>
        <family val="1"/>
      </rPr>
      <t xml:space="preserve">  </t>
    </r>
  </si>
  <si>
    <r>
      <t xml:space="preserve">Doprinosi za zdravstveno osiguranje osiguranje </t>
    </r>
    <r>
      <rPr>
        <b/>
        <sz val="9.85"/>
        <color indexed="10"/>
        <rFont val="Times New Roman"/>
        <family val="1"/>
      </rPr>
      <t xml:space="preserve">           </t>
    </r>
  </si>
  <si>
    <r>
      <t xml:space="preserve">Službena putovanja                                                     </t>
    </r>
    <r>
      <rPr>
        <b/>
        <sz val="9.85"/>
        <color indexed="10"/>
        <rFont val="Times New Roman"/>
        <family val="1"/>
      </rPr>
      <t xml:space="preserve"> </t>
    </r>
  </si>
  <si>
    <r>
      <t xml:space="preserve">Naknade za prijevoz, za rad na terenu i odvojeni život      </t>
    </r>
    <r>
      <rPr>
        <b/>
        <sz val="9.85"/>
        <color indexed="10"/>
        <rFont val="Times New Roman"/>
        <family val="1"/>
      </rPr>
      <t xml:space="preserve"> </t>
    </r>
  </si>
  <si>
    <r>
      <t xml:space="preserve">Stručno usavršavanje zaposlenika                                      </t>
    </r>
    <r>
      <rPr>
        <b/>
        <sz val="9.85"/>
        <color indexed="10"/>
        <rFont val="Times New Roman"/>
        <family val="1"/>
      </rPr>
      <t xml:space="preserve"> </t>
    </r>
  </si>
  <si>
    <r>
      <t xml:space="preserve">Energija                                                                                       </t>
    </r>
    <r>
      <rPr>
        <b/>
        <sz val="9.85"/>
        <color indexed="10"/>
        <rFont val="Times New Roman"/>
        <family val="1"/>
      </rPr>
      <t xml:space="preserve"> </t>
    </r>
  </si>
  <si>
    <r>
      <t xml:space="preserve">Usluge telefona, pošte i prijevoza                                      </t>
    </r>
    <r>
      <rPr>
        <b/>
        <sz val="9.85"/>
        <color indexed="10"/>
        <rFont val="Times New Roman"/>
        <family val="1"/>
      </rPr>
      <t xml:space="preserve">  </t>
    </r>
  </si>
  <si>
    <r>
      <t xml:space="preserve">Usluge promidžbe i informiranja                    </t>
    </r>
    <r>
      <rPr>
        <b/>
        <sz val="9.85"/>
        <color indexed="10"/>
        <rFont val="Times New Roman"/>
        <family val="1"/>
      </rPr>
      <t xml:space="preserve"> </t>
    </r>
  </si>
  <si>
    <r>
      <t xml:space="preserve">Zdravstvene i veterinarske usluge                                         </t>
    </r>
    <r>
      <rPr>
        <b/>
        <sz val="9.85"/>
        <color indexed="10"/>
        <rFont val="Times New Roman"/>
        <family val="1"/>
      </rPr>
      <t xml:space="preserve"> </t>
    </r>
  </si>
  <si>
    <r>
      <t xml:space="preserve">Intelektualne i osobne usluge                                         </t>
    </r>
    <r>
      <rPr>
        <b/>
        <sz val="9.85"/>
        <color indexed="10"/>
        <rFont val="Times New Roman"/>
        <family val="1"/>
      </rPr>
      <t xml:space="preserve"> </t>
    </r>
  </si>
  <si>
    <r>
      <t xml:space="preserve">Ostale usluge                                        </t>
    </r>
    <r>
      <rPr>
        <b/>
        <sz val="9.85"/>
        <color indexed="10"/>
        <rFont val="Times New Roman"/>
        <family val="1"/>
      </rPr>
      <t xml:space="preserve">  </t>
    </r>
  </si>
  <si>
    <r>
      <t xml:space="preserve">Naknade za rad predst.i izvršnih tijela, povjeren. i sl.               </t>
    </r>
    <r>
      <rPr>
        <b/>
        <sz val="9.85"/>
        <color indexed="10"/>
        <rFont val="Times New Roman"/>
        <family val="1"/>
      </rPr>
      <t xml:space="preserve"> </t>
    </r>
  </si>
  <si>
    <r>
      <t xml:space="preserve">Premije i osiguranja                                                                     </t>
    </r>
    <r>
      <rPr>
        <b/>
        <sz val="9.85"/>
        <color indexed="10"/>
        <rFont val="Times New Roman"/>
        <family val="1"/>
      </rPr>
      <t xml:space="preserve"> </t>
    </r>
  </si>
  <si>
    <r>
      <t xml:space="preserve">Reprezentacija                                                                               </t>
    </r>
    <r>
      <rPr>
        <b/>
        <sz val="9.85"/>
        <color indexed="10"/>
        <rFont val="Times New Roman"/>
        <family val="1"/>
      </rPr>
      <t xml:space="preserve">  </t>
    </r>
  </si>
  <si>
    <r>
      <t xml:space="preserve">Bankarske usluge i usluge platnog prometa                             </t>
    </r>
    <r>
      <rPr>
        <b/>
        <sz val="9.85"/>
        <color indexed="10"/>
        <rFont val="Times New Roman"/>
        <family val="1"/>
      </rPr>
      <t xml:space="preserve">  </t>
    </r>
  </si>
  <si>
    <r>
      <t xml:space="preserve">Negativne tečajne razlike i valutna klauzula                               </t>
    </r>
    <r>
      <rPr>
        <b/>
        <sz val="9.85"/>
        <color indexed="10"/>
        <rFont val="Times New Roman"/>
        <family val="1"/>
      </rPr>
      <t xml:space="preserve"> </t>
    </r>
  </si>
  <si>
    <r>
      <t xml:space="preserve">Zatezne kamate                                                                               </t>
    </r>
    <r>
      <rPr>
        <b/>
        <sz val="9.85"/>
        <color indexed="10"/>
        <rFont val="Times New Roman"/>
        <family val="1"/>
      </rPr>
      <t xml:space="preserve">  </t>
    </r>
  </si>
  <si>
    <r>
      <t xml:space="preserve">Ostali nespomenuti financijski rashodi                              </t>
    </r>
    <r>
      <rPr>
        <b/>
        <sz val="9.85"/>
        <color indexed="10"/>
        <rFont val="Times New Roman"/>
        <family val="1"/>
      </rPr>
      <t xml:space="preserve"> </t>
    </r>
  </si>
  <si>
    <r>
      <t xml:space="preserve">Uredska oprema i namještaj                      </t>
    </r>
    <r>
      <rPr>
        <b/>
        <sz val="10"/>
        <color indexed="10"/>
        <rFont val="Times New Roman"/>
        <family val="1"/>
      </rPr>
      <t xml:space="preserve"> </t>
    </r>
  </si>
  <si>
    <r>
      <t xml:space="preserve">Komunikacijska oprema                                                                </t>
    </r>
    <r>
      <rPr>
        <b/>
        <sz val="9.85"/>
        <color indexed="10"/>
        <rFont val="Times New Roman"/>
        <family val="1"/>
      </rPr>
      <t xml:space="preserve"> </t>
    </r>
  </si>
  <si>
    <r>
      <t xml:space="preserve">Oprema za održavanje i zaštitu                                                    </t>
    </r>
    <r>
      <rPr>
        <b/>
        <sz val="9.85"/>
        <color indexed="10"/>
        <rFont val="Times New Roman"/>
        <family val="1"/>
      </rPr>
      <t xml:space="preserve">  </t>
    </r>
  </si>
  <si>
    <r>
      <t xml:space="preserve">Instrumenti, uređaji i strojevi                                                        </t>
    </r>
    <r>
      <rPr>
        <b/>
        <sz val="10"/>
        <color indexed="10"/>
        <rFont val="Times New Roman"/>
        <family val="1"/>
      </rPr>
      <t xml:space="preserve"> </t>
    </r>
  </si>
  <si>
    <r>
      <t xml:space="preserve">Ulaganja u računalne programe                                                   </t>
    </r>
    <r>
      <rPr>
        <b/>
        <sz val="9.85"/>
        <color indexed="10"/>
        <rFont val="Times New Roman"/>
        <family val="1"/>
      </rPr>
      <t xml:space="preserve"> </t>
    </r>
  </si>
  <si>
    <r>
      <t xml:space="preserve">Poslovni objekti                                                                             </t>
    </r>
    <r>
      <rPr>
        <b/>
        <sz val="9.85"/>
        <color indexed="10"/>
        <rFont val="Times New Roman"/>
        <family val="1"/>
      </rPr>
      <t xml:space="preserve">  </t>
    </r>
  </si>
  <si>
    <r>
      <t xml:space="preserve">Kamate za primljene zajmove od banaka i ostalih financijskih institucija izvan javnog sektora                                                 </t>
    </r>
    <r>
      <rPr>
        <b/>
        <sz val="9.85"/>
        <color indexed="10"/>
        <rFont val="Times New Roman"/>
        <family val="1"/>
      </rPr>
      <t xml:space="preserve"> </t>
    </r>
  </si>
  <si>
    <t>Pomoći</t>
  </si>
  <si>
    <t>Kapitalne pomoći unutar države</t>
  </si>
  <si>
    <t>Kapitalne pomoći unutar opće države</t>
  </si>
  <si>
    <t xml:space="preserve">II. POSEBNI DIO           </t>
  </si>
  <si>
    <t>IZDACI ZA FINAN.  IMOVINU I OTPLATE ZAJMOVA</t>
  </si>
  <si>
    <t>-</t>
  </si>
  <si>
    <t>POMOĆI UNUTAR OPĆE DRŽAVE</t>
  </si>
  <si>
    <t>Sufinanc.po odl. - Istarska županija i ostalo</t>
  </si>
  <si>
    <r>
      <t xml:space="preserve">Inozemne                                                           </t>
    </r>
    <r>
      <rPr>
        <b/>
        <sz val="9.85"/>
        <color indexed="10"/>
        <rFont val="Times New Roman"/>
        <family val="1"/>
      </rPr>
      <t xml:space="preserve"> </t>
    </r>
  </si>
  <si>
    <t>Sufinanc.po odl. - Vukovarsk-srijemska žup.</t>
  </si>
  <si>
    <t xml:space="preserve">Prijevozna sredstava u cestovnom prometu                     </t>
  </si>
  <si>
    <t>03</t>
  </si>
  <si>
    <t xml:space="preserve">SUFINANCIRANJE  </t>
  </si>
  <si>
    <t>A1007</t>
  </si>
  <si>
    <t>A1008</t>
  </si>
  <si>
    <t>Plan                                 za 2009.</t>
  </si>
  <si>
    <t>K2010</t>
  </si>
  <si>
    <t>Prihodi od kamata na dane zajmove</t>
  </si>
  <si>
    <t>Stambeni objekti</t>
  </si>
  <si>
    <t>Prihodi od prodaje garđevinskih objekata</t>
  </si>
  <si>
    <t>Sufinanc.po odl. - Hrvatske vode- Virovitička žup.</t>
  </si>
  <si>
    <t>Primljene otplate (povrati) glavnice danih zajmova</t>
  </si>
  <si>
    <t>Primici (povrati) glavnice zajmova danih tgovačkim društvima u javnom sektoru</t>
  </si>
  <si>
    <t>Izdaci za dane zajmove  tgovačkim društvima u javnom sektoru</t>
  </si>
  <si>
    <t>Kapitalne donacije</t>
  </si>
  <si>
    <t>Donacije od pravnih i fizičkih osoba izvan opće države</t>
  </si>
  <si>
    <t xml:space="preserve">Indeks                                </t>
  </si>
  <si>
    <r>
      <t xml:space="preserve">Beterment        u investicijama na      4213                                                                   </t>
    </r>
    <r>
      <rPr>
        <b/>
        <sz val="9.85"/>
        <color indexed="10"/>
        <rFont val="Times New Roman"/>
        <family val="1"/>
      </rPr>
      <t xml:space="preserve">  </t>
    </r>
  </si>
  <si>
    <t>Ostvarenje                 2009.</t>
  </si>
  <si>
    <t xml:space="preserve">OSTVARENJE FINANCIJSKOG PLANA HRVATSKIH CESTA                                                    ZA 2009. GODINU                                                                                                                </t>
  </si>
  <si>
    <t>Dani zajmova tuzemnim trg. druš. u javnom sektoru  (HAC)</t>
  </si>
  <si>
    <t>Povrati zajmova danih tuzemnim trg. druš. u javnom sektoru  (HAC)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</si>
</sst>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yyyy\.mm\.dd"/>
  </numFmts>
  <fonts count="59">
    <font>
      <sz val="10"/>
      <color indexed="8"/>
      <name val="MS Sans Serif"/>
      <family val="0"/>
    </font>
    <font>
      <sz val="11"/>
      <color indexed="8"/>
      <name val="Calibri"/>
      <family val="2"/>
    </font>
    <font>
      <b/>
      <sz val="9.8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.85"/>
      <color indexed="8"/>
      <name val="Times New Roman"/>
      <family val="1"/>
    </font>
    <font>
      <i/>
      <sz val="9.85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9.85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MS Sans Serif"/>
      <family val="2"/>
    </font>
    <font>
      <sz val="14"/>
      <color indexed="8"/>
      <name val="Times New Roman"/>
      <family val="1"/>
    </font>
    <font>
      <sz val="12"/>
      <color indexed="8"/>
      <name val="MS Sans Serif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9.85"/>
      <color indexed="10"/>
      <name val="Times New Roman"/>
      <family val="1"/>
    </font>
    <font>
      <sz val="9.85"/>
      <color indexed="10"/>
      <name val="Times New Roman"/>
      <family val="1"/>
    </font>
    <font>
      <sz val="10"/>
      <color indexed="12"/>
      <name val="Times New Roman"/>
      <family val="1"/>
    </font>
    <font>
      <sz val="10"/>
      <color indexed="2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MS Sans Serif"/>
      <family val="2"/>
    </font>
    <font>
      <b/>
      <sz val="14"/>
      <name val="Times New Roman"/>
      <family val="1"/>
    </font>
    <font>
      <sz val="14"/>
      <name val="MS Sans Serif"/>
      <family val="2"/>
    </font>
    <font>
      <b/>
      <sz val="12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9.85"/>
      <name val="Times New Roman"/>
      <family val="1"/>
    </font>
    <font>
      <i/>
      <sz val="9.85"/>
      <name val="Times New Roman"/>
      <family val="1"/>
    </font>
    <font>
      <sz val="9.85"/>
      <name val="Times New Roman"/>
      <family val="1"/>
    </font>
    <font>
      <sz val="10"/>
      <color indexed="17"/>
      <name val="Times New Roman"/>
      <family val="1"/>
    </font>
    <font>
      <sz val="8"/>
      <name val="MS Sans Serif"/>
      <family val="2"/>
    </font>
    <font>
      <b/>
      <sz val="11"/>
      <name val="Times New Roman"/>
      <family val="1"/>
    </font>
    <font>
      <sz val="10"/>
      <color indexed="17"/>
      <name val="MS Sans Serif"/>
      <family val="2"/>
    </font>
    <font>
      <sz val="10"/>
      <color indexed="56"/>
      <name val="Times New Roman"/>
      <family val="1"/>
    </font>
    <font>
      <b/>
      <sz val="10"/>
      <color indexed="56"/>
      <name val="Times New Roman"/>
      <family val="1"/>
    </font>
    <font>
      <sz val="10"/>
      <color indexed="10"/>
      <name val="MS Sans Serif"/>
      <family val="2"/>
    </font>
    <font>
      <sz val="9"/>
      <color indexed="8"/>
      <name val="Times New Roman"/>
      <family val="1"/>
    </font>
    <font>
      <b/>
      <sz val="8.5"/>
      <color indexed="8"/>
      <name val="MS Sans Serif"/>
      <family val="2"/>
    </font>
    <font>
      <sz val="12"/>
      <color indexed="8"/>
      <name val="Times New Roman"/>
      <family val="1"/>
    </font>
    <font>
      <b/>
      <sz val="9"/>
      <color indexed="10"/>
      <name val="Times New Roman"/>
      <family val="1"/>
    </font>
    <font>
      <b/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/>
      <top/>
      <bottom style="thin">
        <color indexed="8"/>
      </bottom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58" fillId="6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8" borderId="0" applyNumberFormat="0" applyBorder="0" applyAlignment="0" applyProtection="0"/>
    <xf numFmtId="0" fontId="58" fillId="6" borderId="0" applyNumberFormat="0" applyBorder="0" applyAlignment="0" applyProtection="0"/>
    <xf numFmtId="0" fontId="58" fillId="3" borderId="0" applyNumberFormat="0" applyBorder="0" applyAlignment="0" applyProtection="0"/>
    <xf numFmtId="0" fontId="58" fillId="11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8" fillId="14" borderId="0" applyNumberFormat="0" applyBorder="0" applyAlignment="0" applyProtection="0"/>
    <xf numFmtId="0" fontId="49" fillId="15" borderId="0" applyNumberFormat="0" applyBorder="0" applyAlignment="0" applyProtection="0"/>
    <xf numFmtId="0" fontId="53" fillId="16" borderId="1" applyNumberFormat="0" applyAlignment="0" applyProtection="0"/>
    <xf numFmtId="0" fontId="55" fillId="17" borderId="2" applyNumberFormat="0" applyAlignment="0" applyProtection="0"/>
    <xf numFmtId="0" fontId="56" fillId="0" borderId="0" applyNumberFormat="0" applyFill="0" applyBorder="0" applyAlignment="0" applyProtection="0"/>
    <xf numFmtId="0" fontId="48" fillId="6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51" fillId="7" borderId="1" applyNumberFormat="0" applyAlignment="0" applyProtection="0"/>
    <xf numFmtId="0" fontId="54" fillId="0" borderId="6" applyNumberFormat="0" applyFill="0" applyAlignment="0" applyProtection="0"/>
    <xf numFmtId="0" fontId="50" fillId="7" borderId="0" applyNumberFormat="0" applyBorder="0" applyAlignment="0" applyProtection="0"/>
    <xf numFmtId="0" fontId="0" fillId="4" borderId="7" applyNumberFormat="0" applyFont="0" applyAlignment="0" applyProtection="0"/>
    <xf numFmtId="0" fontId="52" fillId="16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5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6">
    <xf numFmtId="0" fontId="0" fillId="0" borderId="0" xfId="0" applyNumberForma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3" fontId="4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ill="1" applyBorder="1" applyAlignment="1" applyProtection="1">
      <alignment horizontal="center"/>
      <protection/>
    </xf>
    <xf numFmtId="0" fontId="12" fillId="0" borderId="0" xfId="0" applyNumberFormat="1" applyFont="1" applyFill="1" applyBorder="1" applyAlignment="1" applyProtection="1">
      <alignment/>
      <protection/>
    </xf>
    <xf numFmtId="3" fontId="12" fillId="0" borderId="0" xfId="0" applyNumberFormat="1" applyFont="1" applyAlignment="1">
      <alignment horizontal="right" vertical="center"/>
    </xf>
    <xf numFmtId="0" fontId="10" fillId="0" borderId="0" xfId="0" applyNumberFormat="1" applyFont="1" applyFill="1" applyBorder="1" applyAlignment="1" applyProtection="1" quotePrefix="1">
      <alignment horizontal="left" wrapText="1"/>
      <protection/>
    </xf>
    <xf numFmtId="0" fontId="11" fillId="0" borderId="0" xfId="0" applyNumberFormat="1" applyFont="1" applyFill="1" applyBorder="1" applyAlignment="1" applyProtection="1">
      <alignment wrapText="1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right" vertical="top"/>
      <protection/>
    </xf>
    <xf numFmtId="0" fontId="0" fillId="0" borderId="0" xfId="0" applyNumberFormat="1" applyFill="1" applyBorder="1" applyAlignment="1" applyProtection="1">
      <alignment horizontal="right" vertical="top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3" fontId="14" fillId="0" borderId="0" xfId="0" applyNumberFormat="1" applyFont="1" applyFill="1" applyBorder="1" applyAlignment="1" applyProtection="1">
      <alignment/>
      <protection/>
    </xf>
    <xf numFmtId="3" fontId="18" fillId="0" borderId="0" xfId="0" applyNumberFormat="1" applyFont="1" applyFill="1" applyBorder="1" applyAlignment="1" applyProtection="1">
      <alignment/>
      <protection/>
    </xf>
    <xf numFmtId="3" fontId="19" fillId="0" borderId="0" xfId="0" applyNumberFormat="1" applyFont="1" applyFill="1" applyBorder="1" applyAlignment="1" applyProtection="1">
      <alignment/>
      <protection/>
    </xf>
    <xf numFmtId="0" fontId="14" fillId="0" borderId="0" xfId="0" applyNumberFormat="1" applyFont="1" applyFill="1" applyBorder="1" applyAlignment="1" applyProtection="1">
      <alignment/>
      <protection/>
    </xf>
    <xf numFmtId="3" fontId="3" fillId="0" borderId="0" xfId="0" applyNumberFormat="1" applyFont="1" applyFill="1" applyBorder="1" applyAlignment="1" applyProtection="1">
      <alignment/>
      <protection/>
    </xf>
    <xf numFmtId="0" fontId="4" fillId="16" borderId="0" xfId="0" applyNumberFormat="1" applyFont="1" applyFill="1" applyBorder="1" applyAlignment="1" applyProtection="1">
      <alignment wrapText="1"/>
      <protection/>
    </xf>
    <xf numFmtId="0" fontId="4" fillId="16" borderId="0" xfId="0" applyNumberFormat="1" applyFont="1" applyFill="1" applyBorder="1" applyAlignment="1" applyProtection="1">
      <alignment/>
      <protection/>
    </xf>
    <xf numFmtId="3" fontId="3" fillId="16" borderId="0" xfId="0" applyNumberFormat="1" applyFont="1" applyFill="1" applyBorder="1" applyAlignment="1" applyProtection="1">
      <alignment wrapText="1"/>
      <protection/>
    </xf>
    <xf numFmtId="0" fontId="22" fillId="16" borderId="0" xfId="0" applyNumberFormat="1" applyFont="1" applyFill="1" applyBorder="1" applyAlignment="1" applyProtection="1">
      <alignment wrapText="1"/>
      <protection/>
    </xf>
    <xf numFmtId="0" fontId="23" fillId="16" borderId="0" xfId="0" applyNumberFormat="1" applyFont="1" applyFill="1" applyBorder="1" applyAlignment="1" applyProtection="1">
      <alignment horizontal="left" wrapText="1"/>
      <protection/>
    </xf>
    <xf numFmtId="0" fontId="24" fillId="16" borderId="0" xfId="0" applyNumberFormat="1" applyFont="1" applyFill="1" applyBorder="1" applyAlignment="1" applyProtection="1">
      <alignment wrapText="1"/>
      <protection/>
    </xf>
    <xf numFmtId="0" fontId="21" fillId="16" borderId="0" xfId="0" applyNumberFormat="1" applyFont="1" applyFill="1" applyBorder="1" applyAlignment="1" applyProtection="1">
      <alignment wrapText="1"/>
      <protection/>
    </xf>
    <xf numFmtId="0" fontId="21" fillId="16" borderId="0" xfId="0" applyNumberFormat="1" applyFont="1" applyFill="1" applyBorder="1" applyAlignment="1" applyProtection="1">
      <alignment/>
      <protection/>
    </xf>
    <xf numFmtId="0" fontId="25" fillId="16" borderId="10" xfId="0" applyFont="1" applyFill="1" applyBorder="1" applyAlignment="1" quotePrefix="1">
      <alignment horizontal="left" vertical="center" wrapText="1"/>
    </xf>
    <xf numFmtId="0" fontId="25" fillId="16" borderId="11" xfId="0" applyFont="1" applyFill="1" applyBorder="1" applyAlignment="1" quotePrefix="1">
      <alignment horizontal="left" vertical="center" wrapText="1"/>
    </xf>
    <xf numFmtId="0" fontId="25" fillId="16" borderId="11" xfId="0" applyFont="1" applyFill="1" applyBorder="1" applyAlignment="1" quotePrefix="1">
      <alignment horizontal="center" vertical="center" wrapText="1"/>
    </xf>
    <xf numFmtId="0" fontId="25" fillId="16" borderId="11" xfId="0" applyNumberFormat="1" applyFont="1" applyFill="1" applyBorder="1" applyAlignment="1" applyProtection="1" quotePrefix="1">
      <alignment horizontal="left" vertical="center"/>
      <protection/>
    </xf>
    <xf numFmtId="3" fontId="25" fillId="16" borderId="12" xfId="0" applyNumberFormat="1" applyFont="1" applyFill="1" applyBorder="1" applyAlignment="1">
      <alignment horizontal="right" vertical="center"/>
    </xf>
    <xf numFmtId="0" fontId="27" fillId="16" borderId="11" xfId="0" applyNumberFormat="1" applyFont="1" applyFill="1" applyBorder="1" applyAlignment="1" applyProtection="1">
      <alignment wrapText="1"/>
      <protection/>
    </xf>
    <xf numFmtId="3" fontId="25" fillId="16" borderId="12" xfId="0" applyNumberFormat="1" applyFont="1" applyFill="1" applyBorder="1" applyAlignment="1" applyProtection="1">
      <alignment wrapText="1"/>
      <protection/>
    </xf>
    <xf numFmtId="0" fontId="25" fillId="16" borderId="11" xfId="0" applyNumberFormat="1" applyFont="1" applyFill="1" applyBorder="1" applyAlignment="1" applyProtection="1">
      <alignment wrapText="1"/>
      <protection/>
    </xf>
    <xf numFmtId="0" fontId="27" fillId="16" borderId="11" xfId="0" applyNumberFormat="1" applyFont="1" applyFill="1" applyBorder="1" applyAlignment="1" applyProtection="1">
      <alignment horizontal="center" wrapText="1"/>
      <protection/>
    </xf>
    <xf numFmtId="0" fontId="23" fillId="16" borderId="0" xfId="0" applyNumberFormat="1" applyFont="1" applyFill="1" applyBorder="1" applyAlignment="1" applyProtection="1" quotePrefix="1">
      <alignment horizontal="left" wrapText="1"/>
      <protection/>
    </xf>
    <xf numFmtId="3" fontId="20" fillId="16" borderId="0" xfId="0" applyNumberFormat="1" applyFont="1" applyFill="1" applyBorder="1" applyAlignment="1" applyProtection="1">
      <alignment wrapText="1"/>
      <protection/>
    </xf>
    <xf numFmtId="0" fontId="23" fillId="16" borderId="13" xfId="0" applyNumberFormat="1" applyFont="1" applyFill="1" applyBorder="1" applyAlignment="1" applyProtection="1" quotePrefix="1">
      <alignment horizontal="left" wrapText="1"/>
      <protection/>
    </xf>
    <xf numFmtId="0" fontId="24" fillId="16" borderId="13" xfId="0" applyNumberFormat="1" applyFont="1" applyFill="1" applyBorder="1" applyAlignment="1" applyProtection="1">
      <alignment wrapText="1"/>
      <protection/>
    </xf>
    <xf numFmtId="3" fontId="28" fillId="16" borderId="0" xfId="0" applyNumberFormat="1" applyFont="1" applyFill="1" applyAlignment="1">
      <alignment horizontal="right" vertical="center"/>
    </xf>
    <xf numFmtId="0" fontId="25" fillId="16" borderId="11" xfId="0" applyFont="1" applyFill="1" applyBorder="1" applyAlignment="1" quotePrefix="1">
      <alignment horizontal="left" vertical="center"/>
    </xf>
    <xf numFmtId="3" fontId="25" fillId="16" borderId="11" xfId="0" applyNumberFormat="1" applyFont="1" applyFill="1" applyBorder="1" applyAlignment="1" applyProtection="1">
      <alignment wrapText="1"/>
      <protection/>
    </xf>
    <xf numFmtId="0" fontId="29" fillId="0" borderId="11" xfId="0" applyFont="1" applyBorder="1" applyAlignment="1" quotePrefix="1">
      <alignment horizontal="left" vertical="center" wrapText="1"/>
    </xf>
    <xf numFmtId="0" fontId="29" fillId="0" borderId="11" xfId="0" applyFont="1" applyBorder="1" applyAlignment="1" quotePrefix="1">
      <alignment horizontal="center" vertical="center" wrapText="1"/>
    </xf>
    <xf numFmtId="0" fontId="20" fillId="0" borderId="11" xfId="0" applyNumberFormat="1" applyFont="1" applyFill="1" applyBorder="1" applyAlignment="1" applyProtection="1" quotePrefix="1">
      <alignment horizontal="center" vertical="center"/>
      <protection/>
    </xf>
    <xf numFmtId="0" fontId="20" fillId="16" borderId="14" xfId="0" applyNumberFormat="1" applyFont="1" applyFill="1" applyBorder="1" applyAlignment="1" applyProtection="1">
      <alignment wrapText="1"/>
      <protection/>
    </xf>
    <xf numFmtId="0" fontId="21" fillId="16" borderId="14" xfId="0" applyNumberFormat="1" applyFont="1" applyFill="1" applyBorder="1" applyAlignment="1" applyProtection="1">
      <alignment wrapText="1"/>
      <protection/>
    </xf>
    <xf numFmtId="0" fontId="21" fillId="16" borderId="14" xfId="0" applyNumberFormat="1" applyFont="1" applyFill="1" applyBorder="1" applyAlignment="1" applyProtection="1">
      <alignment horizontal="center" wrapText="1"/>
      <protection/>
    </xf>
    <xf numFmtId="0" fontId="20" fillId="16" borderId="14" xfId="0" applyNumberFormat="1" applyFont="1" applyFill="1" applyBorder="1" applyAlignment="1" applyProtection="1" quotePrefix="1">
      <alignment horizontal="left" wrapText="1"/>
      <protection/>
    </xf>
    <xf numFmtId="3" fontId="20" fillId="16" borderId="14" xfId="0" applyNumberFormat="1" applyFont="1" applyFill="1" applyBorder="1" applyAlignment="1" applyProtection="1">
      <alignment wrapText="1"/>
      <protection/>
    </xf>
    <xf numFmtId="0" fontId="3" fillId="16" borderId="0" xfId="0" applyNumberFormat="1" applyFont="1" applyFill="1" applyBorder="1" applyAlignment="1" applyProtection="1">
      <alignment wrapText="1"/>
      <protection/>
    </xf>
    <xf numFmtId="0" fontId="3" fillId="16" borderId="0" xfId="0" applyNumberFormat="1" applyFont="1" applyFill="1" applyBorder="1" applyAlignment="1" applyProtection="1">
      <alignment wrapText="1"/>
      <protection/>
    </xf>
    <xf numFmtId="0" fontId="4" fillId="16" borderId="0" xfId="0" applyNumberFormat="1" applyFont="1" applyFill="1" applyBorder="1" applyAlignment="1" applyProtection="1">
      <alignment horizontal="center" wrapText="1"/>
      <protection/>
    </xf>
    <xf numFmtId="0" fontId="3" fillId="16" borderId="0" xfId="0" applyNumberFormat="1" applyFont="1" applyFill="1" applyBorder="1" applyAlignment="1" applyProtection="1">
      <alignment horizontal="left" wrapText="1"/>
      <protection/>
    </xf>
    <xf numFmtId="0" fontId="4" fillId="16" borderId="0" xfId="0" applyNumberFormat="1" applyFont="1" applyFill="1" applyBorder="1" applyAlignment="1" applyProtection="1">
      <alignment horizontal="left" wrapText="1"/>
      <protection/>
    </xf>
    <xf numFmtId="3" fontId="4" fillId="16" borderId="0" xfId="0" applyNumberFormat="1" applyFont="1" applyFill="1" applyBorder="1" applyAlignment="1" applyProtection="1">
      <alignment wrapText="1"/>
      <protection/>
    </xf>
    <xf numFmtId="0" fontId="4" fillId="16" borderId="0" xfId="0" applyNumberFormat="1" applyFont="1" applyFill="1" applyBorder="1" applyAlignment="1" applyProtection="1">
      <alignment wrapText="1"/>
      <protection/>
    </xf>
    <xf numFmtId="0" fontId="3" fillId="16" borderId="0" xfId="0" applyNumberFormat="1" applyFont="1" applyFill="1" applyBorder="1" applyAlignment="1" applyProtection="1" quotePrefix="1">
      <alignment horizontal="left" wrapText="1"/>
      <protection/>
    </xf>
    <xf numFmtId="0" fontId="4" fillId="16" borderId="0" xfId="0" applyNumberFormat="1" applyFont="1" applyFill="1" applyBorder="1" applyAlignment="1" applyProtection="1" quotePrefix="1">
      <alignment horizontal="left" wrapText="1"/>
      <protection/>
    </xf>
    <xf numFmtId="0" fontId="4" fillId="16" borderId="0" xfId="0" applyNumberFormat="1" applyFont="1" applyFill="1" applyBorder="1" applyAlignment="1" applyProtection="1" quotePrefix="1">
      <alignment horizontal="left" wrapText="1"/>
      <protection/>
    </xf>
    <xf numFmtId="3" fontId="3" fillId="16" borderId="0" xfId="0" applyNumberFormat="1" applyFont="1" applyFill="1" applyBorder="1" applyAlignment="1" applyProtection="1">
      <alignment wrapText="1"/>
      <protection/>
    </xf>
    <xf numFmtId="3" fontId="4" fillId="16" borderId="0" xfId="0" applyNumberFormat="1" applyFont="1" applyFill="1" applyBorder="1" applyAlignment="1" applyProtection="1">
      <alignment wrapText="1"/>
      <protection/>
    </xf>
    <xf numFmtId="0" fontId="4" fillId="16" borderId="0" xfId="0" applyNumberFormat="1" applyFont="1" applyFill="1" applyBorder="1" applyAlignment="1" applyProtection="1">
      <alignment vertical="center" wrapText="1"/>
      <protection/>
    </xf>
    <xf numFmtId="0" fontId="4" fillId="16" borderId="0" xfId="0" applyNumberFormat="1" applyFont="1" applyFill="1" applyBorder="1" applyAlignment="1" applyProtection="1">
      <alignment horizontal="left" vertical="center" wrapText="1"/>
      <protection/>
    </xf>
    <xf numFmtId="0" fontId="20" fillId="16" borderId="0" xfId="0" applyNumberFormat="1" applyFont="1" applyFill="1" applyBorder="1" applyAlignment="1" applyProtection="1">
      <alignment wrapText="1"/>
      <protection/>
    </xf>
    <xf numFmtId="0" fontId="20" fillId="16" borderId="0" xfId="0" applyNumberFormat="1" applyFont="1" applyFill="1" applyBorder="1" applyAlignment="1" applyProtection="1">
      <alignment horizontal="center" wrapText="1"/>
      <protection/>
    </xf>
    <xf numFmtId="3" fontId="20" fillId="16" borderId="0" xfId="0" applyNumberFormat="1" applyFont="1" applyFill="1" applyBorder="1" applyAlignment="1" applyProtection="1">
      <alignment wrapText="1"/>
      <protection/>
    </xf>
    <xf numFmtId="0" fontId="3" fillId="16" borderId="0" xfId="0" applyNumberFormat="1" applyFont="1" applyFill="1" applyBorder="1" applyAlignment="1" applyProtection="1">
      <alignment horizontal="center" wrapText="1"/>
      <protection/>
    </xf>
    <xf numFmtId="0" fontId="3" fillId="0" borderId="0" xfId="0" applyNumberFormat="1" applyFont="1" applyFill="1" applyBorder="1" applyAlignment="1" applyProtection="1">
      <alignment wrapText="1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wrapText="1"/>
      <protection/>
    </xf>
    <xf numFmtId="0" fontId="3" fillId="16" borderId="0" xfId="0" applyNumberFormat="1" applyFont="1" applyFill="1" applyBorder="1" applyAlignment="1" applyProtection="1">
      <alignment horizontal="right" vertical="top"/>
      <protection/>
    </xf>
    <xf numFmtId="0" fontId="3" fillId="16" borderId="0" xfId="0" applyNumberFormat="1" applyFont="1" applyFill="1" applyBorder="1" applyAlignment="1" applyProtection="1">
      <alignment horizontal="right" vertical="top"/>
      <protection/>
    </xf>
    <xf numFmtId="0" fontId="2" fillId="16" borderId="0" xfId="0" applyFont="1" applyFill="1" applyBorder="1" applyAlignment="1">
      <alignment horizontal="right" vertical="top"/>
    </xf>
    <xf numFmtId="0" fontId="2" fillId="16" borderId="0" xfId="0" applyFont="1" applyFill="1" applyBorder="1" applyAlignment="1">
      <alignment horizontal="left" vertical="center"/>
    </xf>
    <xf numFmtId="3" fontId="3" fillId="16" borderId="0" xfId="0" applyNumberFormat="1" applyFont="1" applyFill="1" applyBorder="1" applyAlignment="1" applyProtection="1">
      <alignment/>
      <protection/>
    </xf>
    <xf numFmtId="0" fontId="4" fillId="16" borderId="0" xfId="0" applyNumberFormat="1" applyFont="1" applyFill="1" applyBorder="1" applyAlignment="1" applyProtection="1">
      <alignment horizontal="right" vertical="top"/>
      <protection/>
    </xf>
    <xf numFmtId="0" fontId="5" fillId="16" borderId="0" xfId="0" applyFont="1" applyFill="1" applyBorder="1" applyAlignment="1">
      <alignment horizontal="right" vertical="top"/>
    </xf>
    <xf numFmtId="0" fontId="5" fillId="16" borderId="0" xfId="0" applyFont="1" applyFill="1" applyBorder="1" applyAlignment="1">
      <alignment horizontal="left" vertical="center"/>
    </xf>
    <xf numFmtId="0" fontId="2" fillId="16" borderId="0" xfId="0" applyFont="1" applyFill="1" applyBorder="1" applyAlignment="1">
      <alignment horizontal="right" vertical="top"/>
    </xf>
    <xf numFmtId="0" fontId="2" fillId="16" borderId="0" xfId="0" applyFont="1" applyFill="1" applyBorder="1" applyAlignment="1">
      <alignment horizontal="left" vertical="center"/>
    </xf>
    <xf numFmtId="0" fontId="2" fillId="16" borderId="0" xfId="0" applyFont="1" applyFill="1" applyBorder="1" applyAlignment="1">
      <alignment vertical="center"/>
    </xf>
    <xf numFmtId="0" fontId="5" fillId="16" borderId="0" xfId="0" applyFont="1" applyFill="1" applyBorder="1" applyAlignment="1">
      <alignment vertical="center"/>
    </xf>
    <xf numFmtId="0" fontId="5" fillId="16" borderId="0" xfId="0" applyFont="1" applyFill="1" applyBorder="1" applyAlignment="1" quotePrefix="1">
      <alignment horizontal="right" vertical="top"/>
    </xf>
    <xf numFmtId="0" fontId="5" fillId="16" borderId="0" xfId="0" applyFont="1" applyFill="1" applyBorder="1" applyAlignment="1">
      <alignment vertical="center"/>
    </xf>
    <xf numFmtId="3" fontId="4" fillId="16" borderId="0" xfId="0" applyNumberFormat="1" applyFont="1" applyFill="1" applyBorder="1" applyAlignment="1" applyProtection="1">
      <alignment/>
      <protection/>
    </xf>
    <xf numFmtId="0" fontId="2" fillId="16" borderId="0" xfId="0" applyFont="1" applyFill="1" applyBorder="1" applyAlignment="1" quotePrefix="1">
      <alignment horizontal="left" vertical="center"/>
    </xf>
    <xf numFmtId="0" fontId="4" fillId="16" borderId="0" xfId="0" applyNumberFormat="1" applyFont="1" applyFill="1" applyBorder="1" applyAlignment="1" applyProtection="1">
      <alignment horizontal="right" vertical="top"/>
      <protection/>
    </xf>
    <xf numFmtId="0" fontId="5" fillId="16" borderId="0" xfId="0" applyFont="1" applyFill="1" applyBorder="1" applyAlignment="1" quotePrefix="1">
      <alignment horizontal="right" vertical="top"/>
    </xf>
    <xf numFmtId="0" fontId="5" fillId="16" borderId="0" xfId="0" applyFont="1" applyFill="1" applyBorder="1" applyAlignment="1" quotePrefix="1">
      <alignment horizontal="left" vertical="center"/>
    </xf>
    <xf numFmtId="0" fontId="6" fillId="16" borderId="0" xfId="0" applyFont="1" applyFill="1" applyBorder="1" applyAlignment="1">
      <alignment horizontal="right" vertical="top"/>
    </xf>
    <xf numFmtId="0" fontId="5" fillId="16" borderId="0" xfId="0" applyFont="1" applyFill="1" applyBorder="1" applyAlignment="1">
      <alignment horizontal="right" vertical="top"/>
    </xf>
    <xf numFmtId="0" fontId="2" fillId="16" borderId="0" xfId="0" applyFont="1" applyFill="1" applyBorder="1" applyAlignment="1" quotePrefix="1">
      <alignment horizontal="left" vertical="center"/>
    </xf>
    <xf numFmtId="3" fontId="3" fillId="16" borderId="0" xfId="0" applyNumberFormat="1" applyFont="1" applyFill="1" applyBorder="1" applyAlignment="1" applyProtection="1">
      <alignment/>
      <protection/>
    </xf>
    <xf numFmtId="0" fontId="5" fillId="16" borderId="0" xfId="0" applyFont="1" applyFill="1" applyBorder="1" applyAlignment="1">
      <alignment horizontal="left" vertical="center"/>
    </xf>
    <xf numFmtId="0" fontId="5" fillId="16" borderId="0" xfId="0" applyFont="1" applyFill="1" applyBorder="1" applyAlignment="1" quotePrefix="1">
      <alignment horizontal="left" vertical="center"/>
    </xf>
    <xf numFmtId="0" fontId="5" fillId="16" borderId="0" xfId="0" applyFont="1" applyFill="1" applyBorder="1" applyAlignment="1">
      <alignment horizontal="left" vertical="center" wrapText="1"/>
    </xf>
    <xf numFmtId="0" fontId="5" fillId="16" borderId="0" xfId="0" applyFont="1" applyFill="1" applyBorder="1" applyAlignment="1" quotePrefix="1">
      <alignment horizontal="left" vertical="center" wrapText="1"/>
    </xf>
    <xf numFmtId="0" fontId="2" fillId="16" borderId="0" xfId="0" applyFont="1" applyFill="1" applyBorder="1" applyAlignment="1">
      <alignment vertical="center"/>
    </xf>
    <xf numFmtId="0" fontId="14" fillId="16" borderId="0" xfId="0" applyNumberFormat="1" applyFont="1" applyFill="1" applyBorder="1" applyAlignment="1" applyProtection="1">
      <alignment horizontal="right" vertical="top"/>
      <protection/>
    </xf>
    <xf numFmtId="0" fontId="20" fillId="16" borderId="0" xfId="0" applyNumberFormat="1" applyFont="1" applyFill="1" applyBorder="1" applyAlignment="1" applyProtection="1">
      <alignment horizontal="right" vertical="top"/>
      <protection/>
    </xf>
    <xf numFmtId="0" fontId="30" fillId="16" borderId="0" xfId="0" applyFont="1" applyFill="1" applyBorder="1" applyAlignment="1">
      <alignment horizontal="right" vertical="top"/>
    </xf>
    <xf numFmtId="0" fontId="29" fillId="16" borderId="0" xfId="0" applyFont="1" applyFill="1" applyBorder="1" applyAlignment="1">
      <alignment vertical="center"/>
    </xf>
    <xf numFmtId="3" fontId="20" fillId="16" borderId="0" xfId="0" applyNumberFormat="1" applyFont="1" applyFill="1" applyBorder="1" applyAlignment="1" applyProtection="1">
      <alignment/>
      <protection/>
    </xf>
    <xf numFmtId="0" fontId="21" fillId="16" borderId="0" xfId="0" applyNumberFormat="1" applyFont="1" applyFill="1" applyBorder="1" applyAlignment="1" applyProtection="1">
      <alignment horizontal="right" vertical="top"/>
      <protection/>
    </xf>
    <xf numFmtId="0" fontId="31" fillId="16" borderId="0" xfId="0" applyFont="1" applyFill="1" applyBorder="1" applyAlignment="1">
      <alignment horizontal="right" vertical="top"/>
    </xf>
    <xf numFmtId="0" fontId="31" fillId="16" borderId="0" xfId="0" applyFont="1" applyFill="1" applyBorder="1" applyAlignment="1">
      <alignment vertical="center"/>
    </xf>
    <xf numFmtId="3" fontId="21" fillId="16" borderId="0" xfId="0" applyNumberFormat="1" applyFont="1" applyFill="1" applyBorder="1" applyAlignment="1" applyProtection="1">
      <alignment/>
      <protection/>
    </xf>
    <xf numFmtId="0" fontId="9" fillId="16" borderId="0" xfId="0" applyFont="1" applyFill="1" applyBorder="1" applyAlignment="1">
      <alignment horizontal="right" vertical="top"/>
    </xf>
    <xf numFmtId="0" fontId="4" fillId="16" borderId="0" xfId="0" applyNumberFormat="1" applyFont="1" applyFill="1" applyBorder="1" applyAlignment="1" applyProtection="1" quotePrefix="1">
      <alignment horizontal="right" vertical="top"/>
      <protection/>
    </xf>
    <xf numFmtId="3" fontId="4" fillId="16" borderId="0" xfId="0" applyNumberFormat="1" applyFont="1" applyFill="1" applyBorder="1" applyAlignment="1" applyProtection="1" quotePrefix="1">
      <alignment horizontal="left"/>
      <protection/>
    </xf>
    <xf numFmtId="0" fontId="6" fillId="16" borderId="0" xfId="0" applyFont="1" applyFill="1" applyBorder="1" applyAlignment="1" quotePrefix="1">
      <alignment horizontal="right" vertical="top"/>
    </xf>
    <xf numFmtId="3" fontId="3" fillId="16" borderId="0" xfId="0" applyNumberFormat="1" applyFont="1" applyFill="1" applyBorder="1" applyAlignment="1" applyProtection="1" quotePrefix="1">
      <alignment horizontal="left"/>
      <protection/>
    </xf>
    <xf numFmtId="0" fontId="7" fillId="16" borderId="0" xfId="0" applyNumberFormat="1" applyFont="1" applyFill="1" applyBorder="1" applyAlignment="1" applyProtection="1" quotePrefix="1">
      <alignment horizontal="right" vertical="top"/>
      <protection/>
    </xf>
    <xf numFmtId="3" fontId="7" fillId="16" borderId="0" xfId="0" applyNumberFormat="1" applyFont="1" applyFill="1" applyBorder="1" applyAlignment="1" applyProtection="1">
      <alignment/>
      <protection/>
    </xf>
    <xf numFmtId="0" fontId="3" fillId="16" borderId="14" xfId="0" applyNumberFormat="1" applyFont="1" applyFill="1" applyBorder="1" applyAlignment="1" applyProtection="1">
      <alignment/>
      <protection/>
    </xf>
    <xf numFmtId="0" fontId="3" fillId="16" borderId="14" xfId="0" applyNumberFormat="1" applyFont="1" applyFill="1" applyBorder="1" applyAlignment="1" applyProtection="1">
      <alignment horizontal="center"/>
      <protection/>
    </xf>
    <xf numFmtId="3" fontId="3" fillId="16" borderId="14" xfId="0" applyNumberFormat="1" applyFont="1" applyFill="1" applyBorder="1" applyAlignment="1" applyProtection="1">
      <alignment/>
      <protection/>
    </xf>
    <xf numFmtId="0" fontId="3" fillId="16" borderId="0" xfId="0" applyNumberFormat="1" applyFont="1" applyFill="1" applyBorder="1" applyAlignment="1" applyProtection="1">
      <alignment/>
      <protection/>
    </xf>
    <xf numFmtId="0" fontId="3" fillId="16" borderId="0" xfId="0" applyNumberFormat="1" applyFont="1" applyFill="1" applyBorder="1" applyAlignment="1" applyProtection="1">
      <alignment/>
      <protection/>
    </xf>
    <xf numFmtId="0" fontId="8" fillId="16" borderId="14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/>
      <protection/>
    </xf>
    <xf numFmtId="0" fontId="2" fillId="0" borderId="11" xfId="0" applyFont="1" applyBorder="1" applyAlignment="1" quotePrefix="1">
      <alignment horizontal="left" vertical="center" wrapText="1"/>
    </xf>
    <xf numFmtId="0" fontId="20" fillId="0" borderId="11" xfId="0" applyNumberFormat="1" applyFont="1" applyFill="1" applyBorder="1" applyAlignment="1" applyProtection="1">
      <alignment horizontal="center" vertical="center"/>
      <protection/>
    </xf>
    <xf numFmtId="0" fontId="3" fillId="16" borderId="0" xfId="0" applyNumberFormat="1" applyFont="1" applyFill="1" applyBorder="1" applyAlignment="1" applyProtection="1">
      <alignment vertical="top"/>
      <protection/>
    </xf>
    <xf numFmtId="3" fontId="3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right" vertical="top"/>
      <protection/>
    </xf>
    <xf numFmtId="0" fontId="9" fillId="0" borderId="0" xfId="0" applyFont="1" applyFill="1" applyBorder="1" applyAlignment="1">
      <alignment horizontal="right" vertical="top"/>
    </xf>
    <xf numFmtId="0" fontId="2" fillId="0" borderId="0" xfId="0" applyFont="1" applyFill="1" applyBorder="1" applyAlignment="1" quotePrefix="1">
      <alignment horizontal="left" vertical="center"/>
    </xf>
    <xf numFmtId="0" fontId="2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top"/>
    </xf>
    <xf numFmtId="0" fontId="5" fillId="0" borderId="0" xfId="0" applyFont="1" applyFill="1" applyBorder="1" applyAlignment="1">
      <alignment horizontal="left" vertical="center"/>
    </xf>
    <xf numFmtId="3" fontId="21" fillId="16" borderId="0" xfId="0" applyNumberFormat="1" applyFont="1" applyFill="1" applyBorder="1" applyAlignment="1" applyProtection="1">
      <alignment/>
      <protection/>
    </xf>
    <xf numFmtId="0" fontId="3" fillId="16" borderId="0" xfId="0" applyNumberFormat="1" applyFont="1" applyFill="1" applyBorder="1" applyAlignment="1" applyProtection="1">
      <alignment vertical="top" wrapText="1"/>
      <protection/>
    </xf>
    <xf numFmtId="4" fontId="3" fillId="0" borderId="0" xfId="0" applyNumberFormat="1" applyFont="1" applyFill="1" applyBorder="1" applyAlignment="1" applyProtection="1">
      <alignment wrapText="1"/>
      <protection/>
    </xf>
    <xf numFmtId="4" fontId="4" fillId="0" borderId="0" xfId="0" applyNumberFormat="1" applyFont="1" applyFill="1" applyBorder="1" applyAlignment="1" applyProtection="1">
      <alignment wrapText="1"/>
      <protection/>
    </xf>
    <xf numFmtId="3" fontId="20" fillId="16" borderId="0" xfId="0" applyNumberFormat="1" applyFont="1" applyFill="1" applyBorder="1" applyAlignment="1" applyProtection="1">
      <alignment/>
      <protection/>
    </xf>
    <xf numFmtId="3" fontId="25" fillId="16" borderId="12" xfId="0" applyNumberFormat="1" applyFont="1" applyFill="1" applyBorder="1" applyAlignment="1">
      <alignment horizontal="right"/>
    </xf>
    <xf numFmtId="3" fontId="32" fillId="16" borderId="0" xfId="0" applyNumberFormat="1" applyFont="1" applyFill="1" applyBorder="1" applyAlignment="1" applyProtection="1">
      <alignment/>
      <protection/>
    </xf>
    <xf numFmtId="3" fontId="21" fillId="16" borderId="0" xfId="0" applyNumberFormat="1" applyFont="1" applyFill="1" applyBorder="1" applyAlignment="1" applyProtection="1">
      <alignment wrapText="1"/>
      <protection/>
    </xf>
    <xf numFmtId="3" fontId="21" fillId="16" borderId="0" xfId="0" applyNumberFormat="1" applyFont="1" applyFill="1" applyBorder="1" applyAlignment="1" applyProtection="1">
      <alignment wrapText="1"/>
      <protection/>
    </xf>
    <xf numFmtId="0" fontId="4" fillId="16" borderId="0" xfId="0" applyNumberFormat="1" applyFont="1" applyFill="1" applyBorder="1" applyAlignment="1" applyProtection="1">
      <alignment horizontal="center" wrapText="1"/>
      <protection/>
    </xf>
    <xf numFmtId="0" fontId="4" fillId="16" borderId="0" xfId="0" applyNumberFormat="1" applyFont="1" applyFill="1" applyBorder="1" applyAlignment="1" applyProtection="1">
      <alignment/>
      <protection/>
    </xf>
    <xf numFmtId="3" fontId="31" fillId="16" borderId="0" xfId="0" applyNumberFormat="1" applyFont="1" applyFill="1" applyBorder="1" applyAlignment="1">
      <alignment horizontal="right" vertical="center"/>
    </xf>
    <xf numFmtId="4" fontId="21" fillId="0" borderId="0" xfId="0" applyNumberFormat="1" applyFont="1" applyFill="1" applyBorder="1" applyAlignment="1" applyProtection="1">
      <alignment wrapText="1"/>
      <protection/>
    </xf>
    <xf numFmtId="4" fontId="21" fillId="0" borderId="0" xfId="0" applyNumberFormat="1" applyFont="1" applyFill="1" applyBorder="1" applyAlignment="1" applyProtection="1">
      <alignment wrapText="1"/>
      <protection/>
    </xf>
    <xf numFmtId="4" fontId="20" fillId="0" borderId="0" xfId="0" applyNumberFormat="1" applyFont="1" applyFill="1" applyBorder="1" applyAlignment="1" applyProtection="1">
      <alignment wrapText="1"/>
      <protection/>
    </xf>
    <xf numFmtId="0" fontId="21" fillId="16" borderId="0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/>
      <protection/>
    </xf>
    <xf numFmtId="164" fontId="34" fillId="16" borderId="11" xfId="0" applyNumberFormat="1" applyFont="1" applyFill="1" applyBorder="1" applyAlignment="1">
      <alignment horizontal="left" vertical="center"/>
    </xf>
    <xf numFmtId="0" fontId="34" fillId="16" borderId="11" xfId="0" applyNumberFormat="1" applyFont="1" applyFill="1" applyBorder="1" applyAlignment="1" applyProtection="1">
      <alignment vertical="center"/>
      <protection/>
    </xf>
    <xf numFmtId="0" fontId="20" fillId="0" borderId="0" xfId="0" applyNumberFormat="1" applyFont="1" applyFill="1" applyBorder="1" applyAlignment="1" applyProtection="1" quotePrefix="1">
      <alignment/>
      <protection/>
    </xf>
    <xf numFmtId="0" fontId="25" fillId="0" borderId="0" xfId="0" applyNumberFormat="1" applyFont="1" applyFill="1" applyBorder="1" applyAlignment="1" applyProtection="1">
      <alignment/>
      <protection/>
    </xf>
    <xf numFmtId="3" fontId="20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0" fontId="3" fillId="0" borderId="0" xfId="0" applyNumberFormat="1" applyFont="1" applyFill="1" applyBorder="1" applyAlignment="1" applyProtection="1">
      <alignment horizontal="left" wrapText="1"/>
      <protection/>
    </xf>
    <xf numFmtId="0" fontId="2" fillId="0" borderId="0" xfId="0" applyFont="1" applyBorder="1" applyAlignment="1">
      <alignment vertical="top"/>
    </xf>
    <xf numFmtId="0" fontId="3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3" fontId="21" fillId="0" borderId="0" xfId="0" applyNumberFormat="1" applyFont="1" applyFill="1" applyBorder="1" applyAlignment="1" applyProtection="1">
      <alignment/>
      <protection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 quotePrefix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 quotePrefix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4" fillId="0" borderId="0" xfId="0" applyNumberFormat="1" applyFont="1" applyFill="1" applyBorder="1" applyAlignment="1" applyProtection="1" quotePrefix="1">
      <alignment horizontal="center"/>
      <protection/>
    </xf>
    <xf numFmtId="3" fontId="4" fillId="0" borderId="0" xfId="0" applyNumberFormat="1" applyFont="1" applyFill="1" applyBorder="1" applyAlignment="1" applyProtection="1" quotePrefix="1">
      <alignment horizontal="left"/>
      <protection/>
    </xf>
    <xf numFmtId="0" fontId="5" fillId="0" borderId="0" xfId="0" applyFont="1" applyBorder="1" applyAlignment="1" quotePrefix="1">
      <alignment horizontal="center" vertical="center"/>
    </xf>
    <xf numFmtId="3" fontId="21" fillId="0" borderId="0" xfId="0" applyNumberFormat="1" applyFont="1" applyFill="1" applyBorder="1" applyAlignment="1" applyProtection="1">
      <alignment/>
      <protection/>
    </xf>
    <xf numFmtId="0" fontId="35" fillId="0" borderId="0" xfId="0" applyNumberFormat="1" applyFont="1" applyFill="1" applyBorder="1" applyAlignment="1" applyProtection="1">
      <alignment/>
      <protection/>
    </xf>
    <xf numFmtId="3" fontId="0" fillId="0" borderId="0" xfId="0" applyNumberFormat="1" applyFill="1" applyBorder="1" applyAlignment="1" applyProtection="1">
      <alignment/>
      <protection/>
    </xf>
    <xf numFmtId="0" fontId="0" fillId="16" borderId="0" xfId="0" applyNumberFormat="1" applyFill="1" applyBorder="1" applyAlignment="1" applyProtection="1">
      <alignment/>
      <protection/>
    </xf>
    <xf numFmtId="0" fontId="5" fillId="0" borderId="0" xfId="0" applyFont="1" applyBorder="1" applyAlignment="1" quotePrefix="1">
      <alignment horizontal="center" vertical="top"/>
    </xf>
    <xf numFmtId="0" fontId="5" fillId="0" borderId="0" xfId="0" applyFont="1" applyBorder="1" applyAlignment="1" quotePrefix="1">
      <alignment horizontal="left" vertical="center" wrapText="1"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3" fontId="32" fillId="0" borderId="0" xfId="0" applyNumberFormat="1" applyFont="1" applyFill="1" applyBorder="1" applyAlignment="1" applyProtection="1">
      <alignment/>
      <protection/>
    </xf>
    <xf numFmtId="3" fontId="31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3" fontId="31" fillId="0" borderId="0" xfId="0" applyNumberFormat="1" applyFont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0" fontId="5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 quotePrefix="1">
      <alignment horizontal="left" vertical="center"/>
    </xf>
    <xf numFmtId="3" fontId="31" fillId="16" borderId="0" xfId="0" applyNumberFormat="1" applyFont="1" applyFill="1" applyBorder="1" applyAlignment="1">
      <alignment vertical="center"/>
    </xf>
    <xf numFmtId="0" fontId="5" fillId="16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3" fontId="2" fillId="0" borderId="0" xfId="0" applyNumberFormat="1" applyFont="1" applyAlignment="1">
      <alignment vertical="center"/>
    </xf>
    <xf numFmtId="0" fontId="16" fillId="0" borderId="0" xfId="0" applyFont="1" applyAlignment="1" quotePrefix="1">
      <alignment horizontal="left" vertical="center"/>
    </xf>
    <xf numFmtId="0" fontId="16" fillId="0" borderId="0" xfId="0" applyFont="1" applyAlignment="1">
      <alignment vertical="center"/>
    </xf>
    <xf numFmtId="3" fontId="16" fillId="0" borderId="0" xfId="0" applyNumberFormat="1" applyFont="1" applyAlignment="1">
      <alignment vertical="center"/>
    </xf>
    <xf numFmtId="0" fontId="15" fillId="0" borderId="0" xfId="0" applyNumberFormat="1" applyFont="1" applyFill="1" applyBorder="1" applyAlignment="1" applyProtection="1">
      <alignment/>
      <protection/>
    </xf>
    <xf numFmtId="0" fontId="5" fillId="0" borderId="0" xfId="0" applyFont="1" applyAlignment="1">
      <alignment vertical="center"/>
    </xf>
    <xf numFmtId="3" fontId="5" fillId="0" borderId="0" xfId="0" applyNumberFormat="1" applyFont="1" applyAlignment="1">
      <alignment vertical="center"/>
    </xf>
    <xf numFmtId="0" fontId="3" fillId="0" borderId="0" xfId="0" applyNumberFormat="1" applyFont="1" applyFill="1" applyBorder="1" applyAlignment="1" applyProtection="1">
      <alignment/>
      <protection/>
    </xf>
    <xf numFmtId="0" fontId="6" fillId="0" borderId="0" xfId="0" applyFont="1" applyAlignment="1">
      <alignment vertical="center"/>
    </xf>
    <xf numFmtId="3" fontId="6" fillId="0" borderId="0" xfId="0" applyNumberFormat="1" applyFont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5" xfId="0" applyFont="1" applyBorder="1" applyAlignment="1" quotePrefix="1">
      <alignment horizontal="left" vertical="center"/>
    </xf>
    <xf numFmtId="0" fontId="6" fillId="0" borderId="0" xfId="0" applyFont="1" applyAlignment="1" quotePrefix="1">
      <alignment horizontal="left" vertical="center"/>
    </xf>
    <xf numFmtId="0" fontId="2" fillId="0" borderId="0" xfId="0" applyFont="1" applyAlignment="1" quotePrefix="1">
      <alignment horizontal="left" vertical="center"/>
    </xf>
    <xf numFmtId="0" fontId="7" fillId="0" borderId="0" xfId="0" applyNumberFormat="1" applyFont="1" applyFill="1" applyBorder="1" applyAlignment="1" applyProtection="1" quotePrefix="1">
      <alignment horizontal="left"/>
      <protection/>
    </xf>
    <xf numFmtId="0" fontId="4" fillId="0" borderId="0" xfId="0" applyNumberFormat="1" applyFont="1" applyFill="1" applyBorder="1" applyAlignment="1" applyProtection="1" quotePrefix="1">
      <alignment horizontal="left"/>
      <protection/>
    </xf>
    <xf numFmtId="0" fontId="5" fillId="0" borderId="0" xfId="0" applyFont="1" applyAlignment="1" quotePrefix="1">
      <alignment horizontal="left" vertical="center"/>
    </xf>
    <xf numFmtId="3" fontId="5" fillId="0" borderId="0" xfId="0" applyNumberFormat="1" applyFont="1" applyAlignment="1" quotePrefix="1">
      <alignment horizontal="left" vertical="center"/>
    </xf>
    <xf numFmtId="3" fontId="2" fillId="0" borderId="0" xfId="0" applyNumberFormat="1" applyFont="1" applyAlignment="1" quotePrefix="1">
      <alignment horizontal="left" vertical="center"/>
    </xf>
    <xf numFmtId="0" fontId="2" fillId="0" borderId="0" xfId="0" applyFont="1" applyAlignment="1">
      <alignment horizontal="left" vertical="center"/>
    </xf>
    <xf numFmtId="3" fontId="6" fillId="0" borderId="0" xfId="0" applyNumberFormat="1" applyFont="1" applyAlignment="1" quotePrefix="1">
      <alignment horizontal="left" vertical="center"/>
    </xf>
    <xf numFmtId="3" fontId="7" fillId="0" borderId="0" xfId="0" applyNumberFormat="1" applyFont="1" applyFill="1" applyBorder="1" applyAlignment="1" applyProtection="1">
      <alignment/>
      <protection/>
    </xf>
    <xf numFmtId="3" fontId="36" fillId="0" borderId="0" xfId="0" applyNumberFormat="1" applyFont="1" applyFill="1" applyBorder="1" applyAlignment="1" applyProtection="1">
      <alignment/>
      <protection/>
    </xf>
    <xf numFmtId="0" fontId="3" fillId="16" borderId="0" xfId="0" applyNumberFormat="1" applyFont="1" applyFill="1" applyBorder="1" applyAlignment="1" applyProtection="1">
      <alignment horizontal="right" wrapText="1"/>
      <protection/>
    </xf>
    <xf numFmtId="3" fontId="37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16" borderId="12" xfId="0" applyFont="1" applyFill="1" applyBorder="1" applyAlignment="1">
      <alignment horizontal="center" vertical="center" wrapText="1"/>
    </xf>
    <xf numFmtId="4" fontId="8" fillId="16" borderId="12" xfId="0" applyNumberFormat="1" applyFont="1" applyFill="1" applyBorder="1" applyAlignment="1">
      <alignment horizontal="right"/>
    </xf>
    <xf numFmtId="4" fontId="20" fillId="0" borderId="0" xfId="0" applyNumberFormat="1" applyFont="1" applyFill="1" applyBorder="1" applyAlignment="1" applyProtection="1">
      <alignment horizontal="right" wrapText="1"/>
      <protection/>
    </xf>
    <xf numFmtId="3" fontId="31" fillId="16" borderId="0" xfId="0" applyNumberFormat="1" applyFont="1" applyFill="1" applyBorder="1" applyAlignment="1">
      <alignment vertical="center"/>
    </xf>
    <xf numFmtId="3" fontId="20" fillId="0" borderId="0" xfId="0" applyNumberFormat="1" applyFont="1" applyFill="1" applyBorder="1" applyAlignment="1" applyProtection="1">
      <alignment/>
      <protection/>
    </xf>
    <xf numFmtId="4" fontId="3" fillId="16" borderId="0" xfId="0" applyNumberFormat="1" applyFont="1" applyFill="1" applyBorder="1" applyAlignment="1" applyProtection="1">
      <alignment wrapText="1"/>
      <protection/>
    </xf>
    <xf numFmtId="0" fontId="0" fillId="16" borderId="0" xfId="0" applyNumberFormat="1" applyFont="1" applyFill="1" applyBorder="1" applyAlignment="1" applyProtection="1">
      <alignment/>
      <protection/>
    </xf>
    <xf numFmtId="0" fontId="5" fillId="16" borderId="0" xfId="0" applyFont="1" applyFill="1" applyBorder="1" applyAlignment="1">
      <alignment horizontal="center" vertical="center"/>
    </xf>
    <xf numFmtId="4" fontId="4" fillId="16" borderId="0" xfId="0" applyNumberFormat="1" applyFont="1" applyFill="1" applyBorder="1" applyAlignment="1" applyProtection="1">
      <alignment wrapText="1"/>
      <protection/>
    </xf>
    <xf numFmtId="4" fontId="21" fillId="16" borderId="0" xfId="0" applyNumberFormat="1" applyFont="1" applyFill="1" applyBorder="1" applyAlignment="1" applyProtection="1">
      <alignment wrapText="1"/>
      <protection/>
    </xf>
    <xf numFmtId="0" fontId="5" fillId="16" borderId="0" xfId="0" applyFont="1" applyFill="1" applyBorder="1" applyAlignment="1" quotePrefix="1">
      <alignment horizontal="center" vertical="center"/>
    </xf>
    <xf numFmtId="4" fontId="20" fillId="16" borderId="0" xfId="0" applyNumberFormat="1" applyFont="1" applyFill="1" applyBorder="1" applyAlignment="1" applyProtection="1">
      <alignment horizontal="right" wrapText="1"/>
      <protection/>
    </xf>
    <xf numFmtId="4" fontId="20" fillId="16" borderId="0" xfId="0" applyNumberFormat="1" applyFont="1" applyFill="1" applyBorder="1" applyAlignment="1" applyProtection="1">
      <alignment wrapText="1"/>
      <protection/>
    </xf>
    <xf numFmtId="4" fontId="21" fillId="16" borderId="0" xfId="0" applyNumberFormat="1" applyFont="1" applyFill="1" applyBorder="1" applyAlignment="1" applyProtection="1">
      <alignment wrapText="1"/>
      <protection/>
    </xf>
    <xf numFmtId="0" fontId="20" fillId="0" borderId="0" xfId="0" applyNumberFormat="1" applyFont="1" applyFill="1" applyBorder="1" applyAlignment="1" applyProtection="1">
      <alignment horizontal="right" vertical="top"/>
      <protection/>
    </xf>
    <xf numFmtId="0" fontId="21" fillId="0" borderId="0" xfId="0" applyNumberFormat="1" applyFont="1" applyFill="1" applyBorder="1" applyAlignment="1" applyProtection="1">
      <alignment horizontal="right" vertical="top"/>
      <protection/>
    </xf>
    <xf numFmtId="0" fontId="30" fillId="0" borderId="0" xfId="0" applyFont="1" applyFill="1" applyBorder="1" applyAlignment="1">
      <alignment horizontal="right" vertical="top"/>
    </xf>
    <xf numFmtId="0" fontId="29" fillId="0" borderId="0" xfId="0" applyFont="1" applyFill="1" applyBorder="1" applyAlignment="1">
      <alignment vertical="center"/>
    </xf>
    <xf numFmtId="0" fontId="29" fillId="0" borderId="0" xfId="0" applyFont="1" applyFill="1" applyBorder="1" applyAlignment="1">
      <alignment horizontal="left" vertical="center"/>
    </xf>
    <xf numFmtId="0" fontId="20" fillId="0" borderId="0" xfId="0" applyNumberFormat="1" applyFont="1" applyFill="1" applyBorder="1" applyAlignment="1" applyProtection="1">
      <alignment horizontal="right" wrapText="1"/>
      <protection/>
    </xf>
    <xf numFmtId="0" fontId="31" fillId="0" borderId="0" xfId="0" applyFont="1" applyFill="1" applyBorder="1" applyAlignment="1" quotePrefix="1">
      <alignment horizontal="right" vertical="top"/>
    </xf>
    <xf numFmtId="0" fontId="31" fillId="0" borderId="0" xfId="0" applyFont="1" applyFill="1" applyBorder="1" applyAlignment="1">
      <alignment horizontal="left" vertical="center" wrapText="1"/>
    </xf>
    <xf numFmtId="3" fontId="0" fillId="16" borderId="0" xfId="0" applyNumberFormat="1" applyFill="1" applyBorder="1" applyAlignment="1" applyProtection="1">
      <alignment/>
      <protection/>
    </xf>
    <xf numFmtId="0" fontId="29" fillId="16" borderId="0" xfId="0" applyFont="1" applyFill="1" applyBorder="1" applyAlignment="1">
      <alignment horizontal="left"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vertical="center"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3" fontId="38" fillId="16" borderId="0" xfId="0" applyNumberFormat="1" applyFont="1" applyFill="1" applyBorder="1" applyAlignment="1" applyProtection="1">
      <alignment/>
      <protection/>
    </xf>
    <xf numFmtId="0" fontId="29" fillId="0" borderId="14" xfId="0" applyFont="1" applyBorder="1" applyAlignment="1" quotePrefix="1">
      <alignment horizontal="center" vertical="center" wrapText="1"/>
    </xf>
    <xf numFmtId="0" fontId="20" fillId="0" borderId="14" xfId="0" applyNumberFormat="1" applyFont="1" applyFill="1" applyBorder="1" applyAlignment="1" applyProtection="1" quotePrefix="1">
      <alignment horizontal="center" vertical="center"/>
      <protection/>
    </xf>
    <xf numFmtId="0" fontId="3" fillId="16" borderId="14" xfId="0" applyFont="1" applyFill="1" applyBorder="1" applyAlignment="1">
      <alignment horizontal="center" vertical="center" wrapText="1"/>
    </xf>
    <xf numFmtId="0" fontId="20" fillId="16" borderId="0" xfId="0" applyNumberFormat="1" applyFont="1" applyFill="1" applyBorder="1" applyAlignment="1" applyProtection="1">
      <alignment horizontal="right"/>
      <protection/>
    </xf>
    <xf numFmtId="0" fontId="21" fillId="16" borderId="0" xfId="0" applyNumberFormat="1" applyFont="1" applyFill="1" applyBorder="1" applyAlignment="1" applyProtection="1">
      <alignment horizontal="right"/>
      <protection/>
    </xf>
    <xf numFmtId="0" fontId="29" fillId="16" borderId="0" xfId="0" applyFont="1" applyFill="1" applyBorder="1" applyAlignment="1">
      <alignment horizontal="right"/>
    </xf>
    <xf numFmtId="0" fontId="29" fillId="16" borderId="0" xfId="0" applyFont="1" applyFill="1" applyBorder="1" applyAlignment="1" quotePrefix="1">
      <alignment horizontal="left"/>
    </xf>
    <xf numFmtId="3" fontId="4" fillId="16" borderId="0" xfId="0" applyNumberFormat="1" applyFont="1" applyFill="1" applyBorder="1" applyAlignment="1" applyProtection="1">
      <alignment/>
      <protection/>
    </xf>
    <xf numFmtId="164" fontId="34" fillId="16" borderId="0" xfId="0" applyNumberFormat="1" applyFont="1" applyFill="1" applyBorder="1" applyAlignment="1">
      <alignment horizontal="left" vertical="center"/>
    </xf>
    <xf numFmtId="0" fontId="34" fillId="16" borderId="0" xfId="0" applyNumberFormat="1" applyFont="1" applyFill="1" applyBorder="1" applyAlignment="1" applyProtection="1">
      <alignment vertical="center"/>
      <protection/>
    </xf>
    <xf numFmtId="0" fontId="3" fillId="16" borderId="0" xfId="0" applyFont="1" applyFill="1" applyBorder="1" applyAlignment="1">
      <alignment horizontal="center" vertical="center" wrapText="1"/>
    </xf>
    <xf numFmtId="0" fontId="3" fillId="16" borderId="0" xfId="0" applyNumberFormat="1" applyFont="1" applyFill="1" applyBorder="1" applyAlignment="1" applyProtection="1">
      <alignment horizontal="right"/>
      <protection/>
    </xf>
    <xf numFmtId="3" fontId="21" fillId="18" borderId="0" xfId="0" applyNumberFormat="1" applyFont="1" applyFill="1" applyBorder="1" applyAlignment="1" applyProtection="1">
      <alignment/>
      <protection/>
    </xf>
    <xf numFmtId="3" fontId="39" fillId="0" borderId="0" xfId="0" applyNumberFormat="1" applyFont="1" applyFill="1" applyBorder="1" applyAlignment="1" applyProtection="1">
      <alignment/>
      <protection/>
    </xf>
    <xf numFmtId="3" fontId="4" fillId="18" borderId="0" xfId="0" applyNumberFormat="1" applyFont="1" applyFill="1" applyBorder="1" applyAlignment="1" applyProtection="1">
      <alignment/>
      <protection/>
    </xf>
    <xf numFmtId="0" fontId="4" fillId="18" borderId="0" xfId="0" applyNumberFormat="1" applyFont="1" applyFill="1" applyBorder="1" applyAlignment="1" applyProtection="1">
      <alignment/>
      <protection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 quotePrefix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4" fontId="4" fillId="0" borderId="0" xfId="0" applyNumberFormat="1" applyFont="1" applyFill="1" applyBorder="1" applyAlignment="1" applyProtection="1">
      <alignment/>
      <protection/>
    </xf>
    <xf numFmtId="4" fontId="3" fillId="0" borderId="0" xfId="0" applyNumberFormat="1" applyFont="1" applyFill="1" applyBorder="1" applyAlignment="1" applyProtection="1">
      <alignment/>
      <protection/>
    </xf>
    <xf numFmtId="3" fontId="0" fillId="16" borderId="0" xfId="0" applyNumberFormat="1" applyFont="1" applyFill="1" applyBorder="1" applyAlignment="1" applyProtection="1">
      <alignment/>
      <protection/>
    </xf>
    <xf numFmtId="3" fontId="3" fillId="0" borderId="0" xfId="0" applyNumberFormat="1" applyFont="1" applyFill="1" applyBorder="1" applyAlignment="1" applyProtection="1">
      <alignment wrapText="1"/>
      <protection/>
    </xf>
    <xf numFmtId="3" fontId="40" fillId="0" borderId="0" xfId="0" applyNumberFormat="1" applyFont="1" applyFill="1" applyBorder="1" applyAlignment="1" applyProtection="1">
      <alignment/>
      <protection/>
    </xf>
    <xf numFmtId="4" fontId="20" fillId="0" borderId="0" xfId="0" applyNumberFormat="1" applyFont="1" applyFill="1" applyBorder="1" applyAlignment="1" applyProtection="1">
      <alignment/>
      <protection/>
    </xf>
    <xf numFmtId="3" fontId="12" fillId="0" borderId="0" xfId="0" applyNumberFormat="1" applyFont="1" applyFill="1" applyBorder="1" applyAlignment="1" applyProtection="1">
      <alignment/>
      <protection/>
    </xf>
    <xf numFmtId="3" fontId="41" fillId="0" borderId="0" xfId="0" applyNumberFormat="1" applyFont="1" applyFill="1" applyBorder="1" applyAlignment="1" applyProtection="1">
      <alignment/>
      <protection/>
    </xf>
    <xf numFmtId="0" fontId="5" fillId="18" borderId="0" xfId="0" applyFont="1" applyFill="1" applyBorder="1" applyAlignment="1">
      <alignment horizontal="left" vertical="center"/>
    </xf>
    <xf numFmtId="4" fontId="15" fillId="0" borderId="0" xfId="0" applyNumberFormat="1" applyFont="1" applyFill="1" applyBorder="1" applyAlignment="1" applyProtection="1">
      <alignment/>
      <protection/>
    </xf>
    <xf numFmtId="4" fontId="42" fillId="0" borderId="0" xfId="0" applyNumberFormat="1" applyFont="1" applyFill="1" applyBorder="1" applyAlignment="1" applyProtection="1">
      <alignment/>
      <protection/>
    </xf>
    <xf numFmtId="0" fontId="14" fillId="0" borderId="0" xfId="0" applyNumberFormat="1" applyFont="1" applyFill="1" applyBorder="1" applyAlignment="1" applyProtection="1">
      <alignment horizontal="center"/>
      <protection/>
    </xf>
    <xf numFmtId="4" fontId="14" fillId="0" borderId="0" xfId="0" applyNumberFormat="1" applyFont="1" applyFill="1" applyBorder="1" applyAlignment="1" applyProtection="1">
      <alignment/>
      <protection/>
    </xf>
    <xf numFmtId="3" fontId="43" fillId="16" borderId="0" xfId="0" applyNumberFormat="1" applyFont="1" applyFill="1" applyBorder="1" applyAlignment="1" applyProtection="1">
      <alignment/>
      <protection/>
    </xf>
    <xf numFmtId="4" fontId="4" fillId="0" borderId="0" xfId="0" applyNumberFormat="1" applyFont="1" applyFill="1" applyBorder="1" applyAlignment="1" applyProtection="1">
      <alignment horizontal="center" wrapText="1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3" fillId="16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4" fontId="4" fillId="0" borderId="0" xfId="0" applyNumberFormat="1" applyFont="1" applyFill="1" applyBorder="1" applyAlignment="1" applyProtection="1" quotePrefix="1">
      <alignment horizontal="right"/>
      <protection/>
    </xf>
    <xf numFmtId="0" fontId="4" fillId="16" borderId="0" xfId="0" applyNumberFormat="1" applyFont="1" applyFill="1" applyBorder="1" applyAlignment="1" applyProtection="1">
      <alignment horizontal="center" vertical="top"/>
      <protection/>
    </xf>
    <xf numFmtId="4" fontId="8" fillId="16" borderId="12" xfId="0" applyNumberFormat="1" applyFont="1" applyFill="1" applyBorder="1" applyAlignment="1" quotePrefix="1">
      <alignment horizontal="right"/>
    </xf>
    <xf numFmtId="0" fontId="31" fillId="0" borderId="0" xfId="0" applyFont="1" applyFill="1" applyBorder="1" applyAlignment="1" quotePrefix="1">
      <alignment horizontal="right" wrapText="1"/>
    </xf>
    <xf numFmtId="0" fontId="31" fillId="0" borderId="0" xfId="0" applyFont="1" applyFill="1" applyBorder="1" applyAlignment="1">
      <alignment horizontal="left" wrapText="1"/>
    </xf>
    <xf numFmtId="3" fontId="21" fillId="0" borderId="0" xfId="0" applyNumberFormat="1" applyFont="1" applyFill="1" applyBorder="1" applyAlignment="1" applyProtection="1">
      <alignment wrapText="1"/>
      <protection/>
    </xf>
    <xf numFmtId="0" fontId="23" fillId="16" borderId="13" xfId="0" applyNumberFormat="1" applyFont="1" applyFill="1" applyBorder="1" applyAlignment="1" applyProtection="1">
      <alignment horizontal="center" vertical="center"/>
      <protection/>
    </xf>
    <xf numFmtId="0" fontId="23" fillId="16" borderId="0" xfId="0" applyNumberFormat="1" applyFont="1" applyFill="1" applyBorder="1" applyAlignment="1" applyProtection="1" quotePrefix="1">
      <alignment horizontal="center" vertical="center"/>
      <protection/>
    </xf>
    <xf numFmtId="0" fontId="25" fillId="16" borderId="10" xfId="0" applyNumberFormat="1" applyFont="1" applyFill="1" applyBorder="1" applyAlignment="1" applyProtection="1" quotePrefix="1">
      <alignment horizontal="left" wrapText="1"/>
      <protection/>
    </xf>
    <xf numFmtId="0" fontId="26" fillId="16" borderId="11" xfId="0" applyNumberFormat="1" applyFont="1" applyFill="1" applyBorder="1" applyAlignment="1" applyProtection="1">
      <alignment wrapText="1"/>
      <protection/>
    </xf>
    <xf numFmtId="0" fontId="25" fillId="16" borderId="10" xfId="0" applyNumberFormat="1" applyFont="1" applyFill="1" applyBorder="1" applyAlignment="1" applyProtection="1">
      <alignment horizontal="left" wrapText="1"/>
      <protection/>
    </xf>
    <xf numFmtId="164" fontId="8" fillId="0" borderId="0" xfId="0" applyNumberFormat="1" applyFont="1" applyAlignment="1" quotePrefix="1">
      <alignment horizontal="left" vertical="center" wrapText="1"/>
    </xf>
    <xf numFmtId="0" fontId="0" fillId="0" borderId="0" xfId="0" applyNumberFormat="1" applyFill="1" applyBorder="1" applyAlignment="1" applyProtection="1">
      <alignment wrapText="1"/>
      <protection/>
    </xf>
    <xf numFmtId="0" fontId="8" fillId="16" borderId="10" xfId="0" applyNumberFormat="1" applyFont="1" applyFill="1" applyBorder="1" applyAlignment="1" applyProtection="1" quotePrefix="1">
      <alignment horizontal="left" wrapText="1"/>
      <protection/>
    </xf>
    <xf numFmtId="0" fontId="13" fillId="16" borderId="11" xfId="0" applyNumberFormat="1" applyFont="1" applyFill="1" applyBorder="1" applyAlignment="1" applyProtection="1">
      <alignment wrapText="1"/>
      <protection/>
    </xf>
    <xf numFmtId="0" fontId="8" fillId="16" borderId="10" xfId="0" applyNumberFormat="1" applyFont="1" applyFill="1" applyBorder="1" applyAlignment="1" applyProtection="1">
      <alignment horizontal="left" wrapText="1"/>
      <protection/>
    </xf>
    <xf numFmtId="0" fontId="0" fillId="16" borderId="11" xfId="0" applyNumberFormat="1" applyFill="1" applyBorder="1" applyAlignment="1" applyProtection="1">
      <alignment/>
      <protection/>
    </xf>
    <xf numFmtId="0" fontId="0" fillId="16" borderId="11" xfId="0" applyNumberFormat="1" applyFill="1" applyBorder="1" applyAlignment="1" applyProtection="1">
      <alignment wrapText="1"/>
      <protection/>
    </xf>
    <xf numFmtId="0" fontId="8" fillId="16" borderId="10" xfId="0" applyFont="1" applyFill="1" applyBorder="1" applyAlignment="1" quotePrefix="1">
      <alignment horizontal="left"/>
    </xf>
    <xf numFmtId="0" fontId="0" fillId="16" borderId="16" xfId="0" applyNumberFormat="1" applyFill="1" applyBorder="1" applyAlignment="1" applyProtection="1">
      <alignment/>
      <protection/>
    </xf>
    <xf numFmtId="164" fontId="10" fillId="16" borderId="0" xfId="0" applyNumberFormat="1" applyFont="1" applyFill="1" applyAlignment="1">
      <alignment horizontal="center" vertical="center" wrapText="1"/>
    </xf>
    <xf numFmtId="0" fontId="11" fillId="16" borderId="0" xfId="0" applyNumberFormat="1" applyFont="1" applyFill="1" applyBorder="1" applyAlignment="1" applyProtection="1">
      <alignment horizontal="center" wrapText="1"/>
      <protection/>
    </xf>
    <xf numFmtId="0" fontId="11" fillId="16" borderId="0" xfId="0" applyNumberFormat="1" applyFont="1" applyFill="1" applyBorder="1" applyAlignment="1" applyProtection="1">
      <alignment wrapText="1"/>
      <protection/>
    </xf>
    <xf numFmtId="0" fontId="23" fillId="16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Border="1" applyAlignment="1" applyProtection="1">
      <alignment/>
      <protection/>
    </xf>
    <xf numFmtId="0" fontId="8" fillId="0" borderId="13" xfId="0" applyNumberFormat="1" applyFont="1" applyFill="1" applyBorder="1" applyAlignment="1" applyProtection="1">
      <alignment horizontal="center" vertical="center" wrapText="1"/>
      <protection/>
    </xf>
    <xf numFmtId="0" fontId="13" fillId="0" borderId="13" xfId="0" applyNumberFormat="1" applyFont="1" applyFill="1" applyBorder="1" applyAlignment="1" applyProtection="1">
      <alignment horizontal="center" vertical="center" wrapText="1"/>
      <protection/>
    </xf>
    <xf numFmtId="0" fontId="13" fillId="0" borderId="13" xfId="0" applyNumberFormat="1" applyFont="1" applyFill="1" applyBorder="1" applyAlignment="1" applyProtection="1">
      <alignment wrapText="1"/>
      <protection/>
    </xf>
    <xf numFmtId="0" fontId="23" fillId="0" borderId="0" xfId="0" applyNumberFormat="1" applyFont="1" applyFill="1" applyBorder="1" applyAlignment="1" applyProtection="1">
      <alignment horizontal="center" vertical="center" wrapText="1"/>
      <protection/>
    </xf>
    <xf numFmtId="0" fontId="24" fillId="0" borderId="0" xfId="0" applyNumberFormat="1" applyFont="1" applyFill="1" applyBorder="1" applyAlignment="1" applyProtection="1">
      <alignment horizontal="center" vertical="center" wrapText="1"/>
      <protection/>
    </xf>
    <xf numFmtId="0" fontId="22" fillId="0" borderId="0" xfId="0" applyNumberFormat="1" applyFont="1" applyFill="1" applyBorder="1" applyAlignment="1" applyProtection="1">
      <alignment horizontal="center" vertical="center" wrapText="1"/>
      <protection/>
    </xf>
    <xf numFmtId="0" fontId="13" fillId="0" borderId="13" xfId="0" applyNumberFormat="1" applyFont="1" applyFill="1" applyBorder="1" applyAlignment="1" applyProtection="1">
      <alignment horizontal="center" vertical="center"/>
      <protection/>
    </xf>
    <xf numFmtId="0" fontId="13" fillId="0" borderId="13" xfId="0" applyNumberFormat="1" applyFont="1" applyFill="1" applyBorder="1" applyAlignment="1" applyProtection="1">
      <alignment/>
      <protection/>
    </xf>
    <xf numFmtId="0" fontId="23" fillId="0" borderId="13" xfId="0" applyNumberFormat="1" applyFont="1" applyFill="1" applyBorder="1" applyAlignment="1" applyProtection="1" quotePrefix="1">
      <alignment horizontal="center" vertical="center" wrapText="1"/>
      <protection/>
    </xf>
    <xf numFmtId="0" fontId="24" fillId="0" borderId="13" xfId="0" applyNumberFormat="1" applyFont="1" applyFill="1" applyBorder="1" applyAlignment="1" applyProtection="1">
      <alignment horizontal="center" vertical="center" wrapText="1"/>
      <protection/>
    </xf>
    <xf numFmtId="0" fontId="22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3" xfId="0" applyNumberFormat="1" applyFill="1" applyBorder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Percent" xfId="53"/>
    <cellStyle name="Title" xfId="54"/>
    <cellStyle name="Total" xfId="55"/>
    <cellStyle name="Currency" xfId="56"/>
    <cellStyle name="Currency [0]" xfId="57"/>
    <cellStyle name="Warning Text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46"/>
  <sheetViews>
    <sheetView zoomScalePageLayoutView="0" workbookViewId="0" topLeftCell="A3">
      <selection activeCell="H22" sqref="H22"/>
    </sheetView>
  </sheetViews>
  <sheetFormatPr defaultColWidth="11.421875" defaultRowHeight="12.75"/>
  <cols>
    <col min="1" max="2" width="4.28125" style="1" customWidth="1"/>
    <col min="3" max="3" width="5.57421875" style="1" customWidth="1"/>
    <col min="4" max="4" width="5.28125" style="5" customWidth="1"/>
    <col min="5" max="5" width="39.7109375" style="0" customWidth="1"/>
    <col min="6" max="6" width="15.00390625" style="1" customWidth="1"/>
    <col min="7" max="7" width="13.8515625" style="1" customWidth="1"/>
    <col min="8" max="8" width="7.8515625" style="0" customWidth="1"/>
    <col min="9" max="9" width="15.8515625" style="0" customWidth="1"/>
    <col min="10" max="10" width="14.28125" style="0" hidden="1" customWidth="1"/>
    <col min="11" max="11" width="16.7109375" style="0" hidden="1" customWidth="1"/>
    <col min="12" max="12" width="11.28125" style="0" hidden="1" customWidth="1"/>
    <col min="13" max="13" width="16.421875" style="0" hidden="1" customWidth="1"/>
    <col min="14" max="14" width="0" style="0" hidden="1" customWidth="1"/>
    <col min="15" max="15" width="15.421875" style="0" hidden="1" customWidth="1"/>
    <col min="16" max="16" width="15.00390625" style="0" customWidth="1"/>
    <col min="17" max="17" width="13.140625" style="0" bestFit="1" customWidth="1"/>
  </cols>
  <sheetData>
    <row r="1" spans="1:7" ht="12.75" customHeight="1" hidden="1">
      <c r="A1" s="300" t="s">
        <v>0</v>
      </c>
      <c r="B1" s="301"/>
      <c r="C1" s="301"/>
      <c r="D1" s="301"/>
      <c r="E1" s="301"/>
      <c r="F1" s="301"/>
      <c r="G1" s="219"/>
    </row>
    <row r="2" spans="1:7" ht="27.75" customHeight="1" hidden="1">
      <c r="A2" s="301"/>
      <c r="B2" s="301"/>
      <c r="C2" s="301"/>
      <c r="D2" s="301"/>
      <c r="E2" s="301"/>
      <c r="F2" s="301"/>
      <c r="G2" s="219"/>
    </row>
    <row r="3" spans="1:8" ht="48" customHeight="1">
      <c r="A3" s="309" t="s">
        <v>267</v>
      </c>
      <c r="B3" s="310"/>
      <c r="C3" s="310"/>
      <c r="D3" s="310"/>
      <c r="E3" s="310"/>
      <c r="F3" s="311"/>
      <c r="G3" s="311"/>
      <c r="H3" s="311"/>
    </row>
    <row r="4" spans="1:8" s="10" customFormat="1" ht="24" customHeight="1">
      <c r="A4" s="312" t="s">
        <v>75</v>
      </c>
      <c r="B4" s="312"/>
      <c r="C4" s="312"/>
      <c r="D4" s="312"/>
      <c r="E4" s="312"/>
      <c r="F4" s="312"/>
      <c r="G4" s="312"/>
      <c r="H4" s="313"/>
    </row>
    <row r="5" spans="1:8" s="1" customFormat="1" ht="24" customHeight="1">
      <c r="A5" s="312" t="s">
        <v>6</v>
      </c>
      <c r="B5" s="312"/>
      <c r="C5" s="312"/>
      <c r="D5" s="312"/>
      <c r="E5" s="312"/>
      <c r="F5" s="312"/>
      <c r="G5" s="312"/>
      <c r="H5" s="313"/>
    </row>
    <row r="6" spans="1:7" s="1" customFormat="1" ht="13.5" customHeight="1">
      <c r="A6" s="24"/>
      <c r="B6" s="25"/>
      <c r="C6" s="25"/>
      <c r="D6" s="25"/>
      <c r="E6" s="25"/>
      <c r="F6" s="26"/>
      <c r="G6" s="26"/>
    </row>
    <row r="7" spans="1:8" s="1" customFormat="1" ht="27.75" customHeight="1">
      <c r="A7" s="28"/>
      <c r="B7" s="29"/>
      <c r="C7" s="29"/>
      <c r="D7" s="30"/>
      <c r="E7" s="31"/>
      <c r="F7" s="221" t="s">
        <v>253</v>
      </c>
      <c r="G7" s="221" t="s">
        <v>266</v>
      </c>
      <c r="H7" s="270" t="s">
        <v>264</v>
      </c>
    </row>
    <row r="8" spans="1:8" s="1" customFormat="1" ht="22.5" customHeight="1">
      <c r="A8" s="304" t="s">
        <v>34</v>
      </c>
      <c r="B8" s="303"/>
      <c r="C8" s="303"/>
      <c r="D8" s="303"/>
      <c r="E8" s="305"/>
      <c r="F8" s="140">
        <f>prihodi!F4</f>
        <v>1420990000</v>
      </c>
      <c r="G8" s="140">
        <f>prihodi!G4</f>
        <v>1636853818</v>
      </c>
      <c r="H8" s="222">
        <f>G8/F8*100</f>
        <v>115.19108635528752</v>
      </c>
    </row>
    <row r="9" spans="1:8" s="1" customFormat="1" ht="22.5" customHeight="1">
      <c r="A9" s="307" t="s">
        <v>31</v>
      </c>
      <c r="B9" s="305"/>
      <c r="C9" s="305"/>
      <c r="D9" s="305"/>
      <c r="E9" s="308"/>
      <c r="F9" s="140">
        <f>prihodi!F36</f>
        <v>5010000</v>
      </c>
      <c r="G9" s="140">
        <f>prihodi!G36</f>
        <v>4722617</v>
      </c>
      <c r="H9" s="222">
        <f>G9/F9*100</f>
        <v>94.2638123752495</v>
      </c>
    </row>
    <row r="10" spans="1:8" s="1" customFormat="1" ht="22.5" customHeight="1">
      <c r="A10" s="302" t="s">
        <v>148</v>
      </c>
      <c r="B10" s="303"/>
      <c r="C10" s="303"/>
      <c r="D10" s="303"/>
      <c r="E10" s="306"/>
      <c r="F10" s="34">
        <f>'rashodi-opći dio'!F4</f>
        <v>1177716840</v>
      </c>
      <c r="G10" s="34">
        <f>'rashodi-opći dio'!G4</f>
        <v>1197594475</v>
      </c>
      <c r="H10" s="222">
        <f>G10/F10*100</f>
        <v>101.68781105312208</v>
      </c>
    </row>
    <row r="11" spans="1:18" s="1" customFormat="1" ht="22.5" customHeight="1">
      <c r="A11" s="307" t="s">
        <v>32</v>
      </c>
      <c r="B11" s="305"/>
      <c r="C11" s="305"/>
      <c r="D11" s="305"/>
      <c r="E11" s="308"/>
      <c r="F11" s="34">
        <f>'rashodi-opći dio'!F73</f>
        <v>1238600000</v>
      </c>
      <c r="G11" s="34">
        <f>'rashodi-opći dio'!G73</f>
        <v>1152506014.8600001</v>
      </c>
      <c r="H11" s="222">
        <f>G11/F11*100</f>
        <v>93.04908887937997</v>
      </c>
      <c r="I11" s="2"/>
      <c r="J11" s="2"/>
      <c r="K11" s="2"/>
      <c r="L11" s="2"/>
      <c r="M11" s="2"/>
      <c r="N11" s="2"/>
      <c r="O11" s="2"/>
      <c r="P11" s="2"/>
      <c r="Q11" s="2"/>
      <c r="R11" s="2"/>
    </row>
    <row r="12" spans="1:18" s="18" customFormat="1" ht="22.5" customHeight="1">
      <c r="A12" s="302" t="s">
        <v>33</v>
      </c>
      <c r="B12" s="303"/>
      <c r="C12" s="303"/>
      <c r="D12" s="303"/>
      <c r="E12" s="303"/>
      <c r="F12" s="34">
        <f>F8+F9-F10-F11</f>
        <v>-990316840</v>
      </c>
      <c r="G12" s="34">
        <f>G8+G9-G10-G11</f>
        <v>-708524054.8600001</v>
      </c>
      <c r="H12" s="222">
        <f>G12/F12*100</f>
        <v>71.5451889983008</v>
      </c>
      <c r="I12" s="15"/>
      <c r="J12" s="15"/>
      <c r="K12" s="15"/>
      <c r="L12" s="15"/>
      <c r="M12" s="15"/>
      <c r="N12" s="15"/>
      <c r="O12" s="15"/>
      <c r="P12" s="15"/>
      <c r="Q12" s="2"/>
      <c r="R12" s="15"/>
    </row>
    <row r="13" spans="1:18" s="1" customFormat="1" ht="15" customHeight="1">
      <c r="A13" s="37"/>
      <c r="B13" s="25"/>
      <c r="C13" s="25"/>
      <c r="D13" s="25"/>
      <c r="E13" s="23"/>
      <c r="F13" s="38"/>
      <c r="G13" s="38"/>
      <c r="I13" s="2"/>
      <c r="J13" s="2"/>
      <c r="K13" s="2"/>
      <c r="L13" s="2"/>
      <c r="M13" s="2"/>
      <c r="N13" s="2"/>
      <c r="O13" s="2"/>
      <c r="P13" s="2"/>
      <c r="Q13" s="2"/>
      <c r="R13" s="2"/>
    </row>
    <row r="14" spans="1:7" s="6" customFormat="1" ht="24" customHeight="1">
      <c r="A14" s="296" t="s">
        <v>44</v>
      </c>
      <c r="B14" s="296"/>
      <c r="C14" s="296"/>
      <c r="D14" s="296"/>
      <c r="E14" s="296"/>
      <c r="F14" s="296"/>
      <c r="G14" s="296"/>
    </row>
    <row r="15" spans="1:7" s="6" customFormat="1" ht="16.5" customHeight="1">
      <c r="A15" s="39"/>
      <c r="B15" s="40"/>
      <c r="C15" s="40"/>
      <c r="D15" s="40"/>
      <c r="E15" s="40"/>
      <c r="F15" s="41"/>
      <c r="G15" s="41"/>
    </row>
    <row r="16" spans="1:16" s="6" customFormat="1" ht="27.75" customHeight="1">
      <c r="A16" s="28"/>
      <c r="B16" s="29"/>
      <c r="C16" s="29"/>
      <c r="D16" s="30"/>
      <c r="E16" s="31"/>
      <c r="F16" s="221" t="s">
        <v>253</v>
      </c>
      <c r="G16" s="221" t="s">
        <v>266</v>
      </c>
      <c r="H16" s="270" t="s">
        <v>264</v>
      </c>
      <c r="I16" s="262"/>
      <c r="J16" s="262"/>
      <c r="K16" s="262"/>
      <c r="L16" s="262"/>
      <c r="M16" s="262"/>
      <c r="N16" s="262"/>
      <c r="O16" s="262"/>
      <c r="P16" s="262"/>
    </row>
    <row r="17" spans="1:19" s="6" customFormat="1" ht="22.5" customHeight="1">
      <c r="A17" s="299" t="s">
        <v>29</v>
      </c>
      <c r="B17" s="298"/>
      <c r="C17" s="298"/>
      <c r="D17" s="298"/>
      <c r="E17" s="298"/>
      <c r="F17" s="32">
        <f>'račun financiranja'!F4</f>
        <v>1154206840</v>
      </c>
      <c r="G17" s="32">
        <f>'račun financiranja'!G4</f>
        <v>1269537284</v>
      </c>
      <c r="H17" s="222">
        <f>G17/F17*100</f>
        <v>109.9921816439764</v>
      </c>
      <c r="I17" s="278"/>
      <c r="K17" s="263"/>
      <c r="L17" s="263"/>
      <c r="M17" s="263"/>
      <c r="N17" s="264"/>
      <c r="O17" s="263"/>
      <c r="P17" s="278"/>
      <c r="Q17" s="1"/>
      <c r="R17" s="1"/>
      <c r="S17" s="1"/>
    </row>
    <row r="18" spans="1:16" s="6" customFormat="1" ht="22.5" customHeight="1">
      <c r="A18" s="299" t="s">
        <v>242</v>
      </c>
      <c r="B18" s="298"/>
      <c r="C18" s="298"/>
      <c r="D18" s="298"/>
      <c r="E18" s="298"/>
      <c r="F18" s="140">
        <f>'račun financiranja'!F14</f>
        <v>163890000</v>
      </c>
      <c r="G18" s="140">
        <f>'račun financiranja'!G14</f>
        <v>290277000</v>
      </c>
      <c r="H18" s="222">
        <f>G18/F18*100</f>
        <v>177.1169686985173</v>
      </c>
      <c r="I18" s="278"/>
      <c r="P18" s="278"/>
    </row>
    <row r="19" spans="1:16" s="6" customFormat="1" ht="22.5" customHeight="1">
      <c r="A19" s="297" t="s">
        <v>71</v>
      </c>
      <c r="B19" s="298"/>
      <c r="C19" s="298"/>
      <c r="D19" s="298"/>
      <c r="E19" s="298"/>
      <c r="F19" s="34">
        <f>F17-F18</f>
        <v>990316840</v>
      </c>
      <c r="G19" s="34">
        <f>G17-G18</f>
        <v>979260284</v>
      </c>
      <c r="H19" s="222">
        <f>G19/F19*100</f>
        <v>98.8835334760136</v>
      </c>
      <c r="I19" s="277"/>
      <c r="P19" s="277"/>
    </row>
    <row r="20" spans="1:7" s="6" customFormat="1" ht="18" customHeight="1">
      <c r="A20" s="42"/>
      <c r="B20" s="35"/>
      <c r="C20" s="33"/>
      <c r="D20" s="36"/>
      <c r="E20" s="35"/>
      <c r="F20" s="43"/>
      <c r="G20" s="43"/>
    </row>
    <row r="21" spans="1:8" s="6" customFormat="1" ht="23.25" customHeight="1">
      <c r="A21" s="297" t="s">
        <v>74</v>
      </c>
      <c r="B21" s="298"/>
      <c r="C21" s="298"/>
      <c r="D21" s="298"/>
      <c r="E21" s="298"/>
      <c r="F21" s="34">
        <f>F12+F19</f>
        <v>0</v>
      </c>
      <c r="G21" s="34">
        <f>G12+G19</f>
        <v>270736229.13999987</v>
      </c>
      <c r="H21" s="291" t="s">
        <v>243</v>
      </c>
    </row>
    <row r="22" spans="1:7" s="6" customFormat="1" ht="18" customHeight="1">
      <c r="A22" s="8"/>
      <c r="B22" s="9"/>
      <c r="C22" s="9"/>
      <c r="D22" s="9"/>
      <c r="E22" s="9"/>
      <c r="F22" s="7"/>
      <c r="G22" s="7"/>
    </row>
    <row r="23" spans="4:7" s="1" customFormat="1" ht="12.75">
      <c r="D23" s="4"/>
      <c r="F23" s="2"/>
      <c r="G23" s="2"/>
    </row>
    <row r="24" spans="4:7" s="1" customFormat="1" ht="12.75">
      <c r="D24" s="4"/>
      <c r="F24" s="2"/>
      <c r="G24" s="2"/>
    </row>
    <row r="25" spans="4:7" s="1" customFormat="1" ht="12.75">
      <c r="D25" s="4"/>
      <c r="F25" s="2"/>
      <c r="G25" s="2"/>
    </row>
    <row r="26" spans="4:7" s="1" customFormat="1" ht="12.75">
      <c r="D26" s="4"/>
      <c r="F26" s="2"/>
      <c r="G26" s="2"/>
    </row>
    <row r="27" spans="4:7" s="1" customFormat="1" ht="12.75">
      <c r="D27" s="4"/>
      <c r="F27" s="2"/>
      <c r="G27" s="2"/>
    </row>
    <row r="28" spans="4:7" s="1" customFormat="1" ht="12.75">
      <c r="D28" s="4"/>
      <c r="F28" s="2"/>
      <c r="G28" s="2"/>
    </row>
    <row r="29" spans="4:7" s="1" customFormat="1" ht="12.75">
      <c r="D29" s="4"/>
      <c r="F29" s="2"/>
      <c r="G29" s="2"/>
    </row>
    <row r="30" spans="4:7" s="1" customFormat="1" ht="12.75">
      <c r="D30" s="4"/>
      <c r="F30" s="2"/>
      <c r="G30" s="2"/>
    </row>
    <row r="31" spans="4:7" s="1" customFormat="1" ht="12.75">
      <c r="D31" s="4"/>
      <c r="F31" s="2"/>
      <c r="G31" s="2"/>
    </row>
    <row r="32" spans="4:7" s="1" customFormat="1" ht="12.75">
      <c r="D32" s="4"/>
      <c r="F32" s="2"/>
      <c r="G32" s="2"/>
    </row>
    <row r="33" spans="4:7" s="1" customFormat="1" ht="12.75">
      <c r="D33" s="4"/>
      <c r="F33" s="2"/>
      <c r="G33" s="2"/>
    </row>
    <row r="34" spans="4:7" s="1" customFormat="1" ht="12.75">
      <c r="D34" s="4"/>
      <c r="F34" s="2"/>
      <c r="G34" s="2"/>
    </row>
    <row r="35" spans="4:7" s="1" customFormat="1" ht="12.75">
      <c r="D35" s="4"/>
      <c r="F35" s="2"/>
      <c r="G35" s="2"/>
    </row>
    <row r="36" spans="4:7" s="1" customFormat="1" ht="12.75">
      <c r="D36" s="4"/>
      <c r="F36" s="2"/>
      <c r="G36" s="2"/>
    </row>
    <row r="37" spans="4:7" s="1" customFormat="1" ht="12.75">
      <c r="D37" s="4"/>
      <c r="F37" s="2"/>
      <c r="G37" s="2"/>
    </row>
    <row r="38" spans="4:7" s="1" customFormat="1" ht="12.75">
      <c r="D38" s="4"/>
      <c r="F38" s="2"/>
      <c r="G38" s="2"/>
    </row>
    <row r="39" spans="4:7" s="1" customFormat="1" ht="12.75">
      <c r="D39" s="4"/>
      <c r="F39" s="2"/>
      <c r="G39" s="2"/>
    </row>
    <row r="40" spans="4:7" s="1" customFormat="1" ht="12.75">
      <c r="D40" s="4"/>
      <c r="F40" s="2"/>
      <c r="G40" s="2"/>
    </row>
    <row r="41" spans="4:7" s="1" customFormat="1" ht="12.75">
      <c r="D41" s="4"/>
      <c r="F41" s="2"/>
      <c r="G41" s="2"/>
    </row>
    <row r="42" spans="4:7" s="1" customFormat="1" ht="12.75">
      <c r="D42" s="4"/>
      <c r="F42" s="2"/>
      <c r="G42" s="2"/>
    </row>
    <row r="43" spans="4:7" s="1" customFormat="1" ht="12.75">
      <c r="D43" s="4"/>
      <c r="F43" s="2"/>
      <c r="G43" s="2"/>
    </row>
    <row r="44" spans="4:7" s="1" customFormat="1" ht="12.75">
      <c r="D44" s="4"/>
      <c r="F44" s="2"/>
      <c r="G44" s="2"/>
    </row>
    <row r="45" spans="4:7" s="1" customFormat="1" ht="12.75">
      <c r="D45" s="4"/>
      <c r="F45" s="2"/>
      <c r="G45" s="2"/>
    </row>
    <row r="46" spans="4:7" s="1" customFormat="1" ht="12.75">
      <c r="D46" s="4"/>
      <c r="F46" s="2"/>
      <c r="G46" s="2"/>
    </row>
    <row r="47" spans="4:7" s="1" customFormat="1" ht="12.75">
      <c r="D47" s="4"/>
      <c r="F47" s="2"/>
      <c r="G47" s="2"/>
    </row>
    <row r="48" spans="4:7" s="1" customFormat="1" ht="12.75">
      <c r="D48" s="4"/>
      <c r="F48" s="2"/>
      <c r="G48" s="2"/>
    </row>
    <row r="49" spans="4:7" s="1" customFormat="1" ht="12.75">
      <c r="D49" s="4"/>
      <c r="F49" s="2"/>
      <c r="G49" s="2"/>
    </row>
    <row r="50" spans="4:7" s="1" customFormat="1" ht="12.75">
      <c r="D50" s="4"/>
      <c r="F50" s="2"/>
      <c r="G50" s="2"/>
    </row>
    <row r="51" spans="4:7" s="1" customFormat="1" ht="12.75">
      <c r="D51" s="4"/>
      <c r="F51" s="2"/>
      <c r="G51" s="2"/>
    </row>
    <row r="52" spans="4:7" s="1" customFormat="1" ht="12.75">
      <c r="D52" s="4"/>
      <c r="F52" s="2"/>
      <c r="G52" s="2"/>
    </row>
    <row r="53" spans="4:7" s="1" customFormat="1" ht="12.75">
      <c r="D53" s="4"/>
      <c r="F53" s="2"/>
      <c r="G53" s="2"/>
    </row>
    <row r="54" spans="4:7" s="1" customFormat="1" ht="12.75">
      <c r="D54" s="4"/>
      <c r="F54" s="2"/>
      <c r="G54" s="2"/>
    </row>
    <row r="55" spans="4:7" s="1" customFormat="1" ht="12.75">
      <c r="D55" s="4"/>
      <c r="F55" s="2"/>
      <c r="G55" s="2"/>
    </row>
    <row r="56" spans="4:7" s="1" customFormat="1" ht="12.75">
      <c r="D56" s="4"/>
      <c r="F56" s="2"/>
      <c r="G56" s="2"/>
    </row>
    <row r="57" spans="4:7" s="1" customFormat="1" ht="12.75">
      <c r="D57" s="4"/>
      <c r="F57" s="2"/>
      <c r="G57" s="2"/>
    </row>
    <row r="58" spans="4:7" s="1" customFormat="1" ht="12.75">
      <c r="D58" s="4"/>
      <c r="F58" s="2"/>
      <c r="G58" s="2"/>
    </row>
    <row r="59" spans="4:7" s="1" customFormat="1" ht="12.75">
      <c r="D59" s="4"/>
      <c r="F59" s="2"/>
      <c r="G59" s="2"/>
    </row>
    <row r="60" spans="4:7" s="1" customFormat="1" ht="12.75">
      <c r="D60" s="4"/>
      <c r="F60" s="2"/>
      <c r="G60" s="2"/>
    </row>
    <row r="61" spans="4:7" s="1" customFormat="1" ht="12.75">
      <c r="D61" s="4"/>
      <c r="F61" s="2"/>
      <c r="G61" s="2"/>
    </row>
    <row r="62" spans="4:7" s="1" customFormat="1" ht="12.75">
      <c r="D62" s="4"/>
      <c r="F62" s="2"/>
      <c r="G62" s="2"/>
    </row>
    <row r="63" spans="4:7" s="1" customFormat="1" ht="12.75">
      <c r="D63" s="4"/>
      <c r="F63" s="2"/>
      <c r="G63" s="2"/>
    </row>
    <row r="64" spans="4:7" s="1" customFormat="1" ht="12.75">
      <c r="D64" s="4"/>
      <c r="F64" s="2"/>
      <c r="G64" s="2"/>
    </row>
    <row r="65" spans="4:7" s="1" customFormat="1" ht="12.75">
      <c r="D65" s="4"/>
      <c r="F65" s="2"/>
      <c r="G65" s="2"/>
    </row>
    <row r="66" spans="4:7" s="1" customFormat="1" ht="12.75">
      <c r="D66" s="4"/>
      <c r="F66" s="2"/>
      <c r="G66" s="2"/>
    </row>
    <row r="67" spans="4:7" s="1" customFormat="1" ht="12.75">
      <c r="D67" s="4"/>
      <c r="F67" s="2"/>
      <c r="G67" s="2"/>
    </row>
    <row r="68" spans="4:7" s="1" customFormat="1" ht="12.75">
      <c r="D68" s="4"/>
      <c r="F68" s="2"/>
      <c r="G68" s="2"/>
    </row>
    <row r="69" spans="4:7" s="1" customFormat="1" ht="12.75">
      <c r="D69" s="4"/>
      <c r="F69" s="2"/>
      <c r="G69" s="2"/>
    </row>
    <row r="70" spans="4:7" s="1" customFormat="1" ht="12.75">
      <c r="D70" s="4"/>
      <c r="F70" s="2"/>
      <c r="G70" s="2"/>
    </row>
    <row r="71" spans="4:7" s="1" customFormat="1" ht="12.75">
      <c r="D71" s="4"/>
      <c r="F71" s="2"/>
      <c r="G71" s="2"/>
    </row>
    <row r="72" spans="4:7" s="1" customFormat="1" ht="12.75">
      <c r="D72" s="4"/>
      <c r="F72" s="2"/>
      <c r="G72" s="2"/>
    </row>
    <row r="73" spans="4:7" s="1" customFormat="1" ht="12.75">
      <c r="D73" s="4"/>
      <c r="F73" s="2"/>
      <c r="G73" s="2"/>
    </row>
    <row r="74" spans="4:7" s="1" customFormat="1" ht="12.75">
      <c r="D74" s="4"/>
      <c r="F74" s="2"/>
      <c r="G74" s="2"/>
    </row>
    <row r="75" spans="4:7" s="1" customFormat="1" ht="12.75">
      <c r="D75" s="4"/>
      <c r="F75" s="2"/>
      <c r="G75" s="2"/>
    </row>
    <row r="76" spans="4:7" s="1" customFormat="1" ht="12.75">
      <c r="D76" s="4"/>
      <c r="F76" s="2"/>
      <c r="G76" s="2"/>
    </row>
    <row r="77" spans="4:7" s="1" customFormat="1" ht="12.75">
      <c r="D77" s="4"/>
      <c r="F77" s="2"/>
      <c r="G77" s="2"/>
    </row>
    <row r="78" spans="4:7" s="1" customFormat="1" ht="12.75">
      <c r="D78" s="4"/>
      <c r="F78" s="2"/>
      <c r="G78" s="2"/>
    </row>
    <row r="79" spans="4:7" s="1" customFormat="1" ht="12.75">
      <c r="D79" s="4"/>
      <c r="F79" s="2"/>
      <c r="G79" s="2"/>
    </row>
    <row r="80" spans="4:7" s="1" customFormat="1" ht="12.75">
      <c r="D80" s="4"/>
      <c r="F80" s="2"/>
      <c r="G80" s="2"/>
    </row>
    <row r="81" spans="4:7" s="1" customFormat="1" ht="12.75">
      <c r="D81" s="4"/>
      <c r="F81" s="2"/>
      <c r="G81" s="2"/>
    </row>
    <row r="82" spans="4:7" s="1" customFormat="1" ht="12.75">
      <c r="D82" s="4"/>
      <c r="F82" s="2"/>
      <c r="G82" s="2"/>
    </row>
    <row r="83" spans="4:7" s="1" customFormat="1" ht="12.75">
      <c r="D83" s="4"/>
      <c r="F83" s="2"/>
      <c r="G83" s="2"/>
    </row>
    <row r="84" spans="4:7" s="1" customFormat="1" ht="12.75">
      <c r="D84" s="4"/>
      <c r="F84" s="2"/>
      <c r="G84" s="2"/>
    </row>
    <row r="85" spans="4:7" s="1" customFormat="1" ht="12.75">
      <c r="D85" s="4"/>
      <c r="F85" s="2"/>
      <c r="G85" s="2"/>
    </row>
    <row r="86" spans="4:7" s="1" customFormat="1" ht="12.75">
      <c r="D86" s="4"/>
      <c r="F86" s="2"/>
      <c r="G86" s="2"/>
    </row>
    <row r="87" spans="4:7" s="1" customFormat="1" ht="12.75">
      <c r="D87" s="4"/>
      <c r="F87" s="2"/>
      <c r="G87" s="2"/>
    </row>
    <row r="88" spans="4:7" s="1" customFormat="1" ht="12.75">
      <c r="D88" s="4"/>
      <c r="F88" s="2"/>
      <c r="G88" s="2"/>
    </row>
    <row r="89" spans="4:7" s="1" customFormat="1" ht="12.75">
      <c r="D89" s="4"/>
      <c r="F89" s="2"/>
      <c r="G89" s="2"/>
    </row>
    <row r="90" spans="4:7" s="1" customFormat="1" ht="12.75">
      <c r="D90" s="4"/>
      <c r="F90" s="2"/>
      <c r="G90" s="2"/>
    </row>
    <row r="91" spans="4:7" s="1" customFormat="1" ht="12.75">
      <c r="D91" s="4"/>
      <c r="F91" s="2"/>
      <c r="G91" s="2"/>
    </row>
    <row r="92" spans="4:7" s="1" customFormat="1" ht="12.75">
      <c r="D92" s="4"/>
      <c r="F92" s="2"/>
      <c r="G92" s="2"/>
    </row>
    <row r="93" spans="4:7" s="1" customFormat="1" ht="12.75">
      <c r="D93" s="4"/>
      <c r="F93" s="2"/>
      <c r="G93" s="2"/>
    </row>
    <row r="94" spans="4:7" s="1" customFormat="1" ht="12.75">
      <c r="D94" s="4"/>
      <c r="F94" s="2"/>
      <c r="G94" s="2"/>
    </row>
    <row r="95" spans="4:7" s="1" customFormat="1" ht="12.75">
      <c r="D95" s="4"/>
      <c r="F95" s="2"/>
      <c r="G95" s="2"/>
    </row>
    <row r="96" spans="4:7" s="1" customFormat="1" ht="12.75">
      <c r="D96" s="4"/>
      <c r="F96" s="2"/>
      <c r="G96" s="2"/>
    </row>
    <row r="97" spans="4:7" s="1" customFormat="1" ht="12.75">
      <c r="D97" s="4"/>
      <c r="F97" s="2"/>
      <c r="G97" s="2"/>
    </row>
    <row r="98" s="1" customFormat="1" ht="12.75">
      <c r="D98" s="4"/>
    </row>
    <row r="99" s="1" customFormat="1" ht="12.75">
      <c r="D99" s="4"/>
    </row>
    <row r="100" s="1" customFormat="1" ht="12.75">
      <c r="D100" s="4"/>
    </row>
    <row r="101" s="1" customFormat="1" ht="12.75">
      <c r="D101" s="4"/>
    </row>
    <row r="102" s="1" customFormat="1" ht="12.75">
      <c r="D102" s="4"/>
    </row>
    <row r="103" s="1" customFormat="1" ht="12.75">
      <c r="D103" s="4"/>
    </row>
    <row r="104" s="1" customFormat="1" ht="12.75">
      <c r="D104" s="4"/>
    </row>
    <row r="105" s="1" customFormat="1" ht="12.75">
      <c r="D105" s="4"/>
    </row>
    <row r="106" s="1" customFormat="1" ht="12.75">
      <c r="D106" s="4"/>
    </row>
    <row r="107" s="1" customFormat="1" ht="12.75">
      <c r="D107" s="4"/>
    </row>
    <row r="108" s="1" customFormat="1" ht="12.75">
      <c r="D108" s="4"/>
    </row>
    <row r="109" s="1" customFormat="1" ht="12.75">
      <c r="D109" s="4"/>
    </row>
    <row r="110" s="1" customFormat="1" ht="12.75">
      <c r="D110" s="4"/>
    </row>
    <row r="111" s="1" customFormat="1" ht="12.75">
      <c r="D111" s="4"/>
    </row>
    <row r="112" s="1" customFormat="1" ht="12.75">
      <c r="D112" s="4"/>
    </row>
    <row r="113" s="1" customFormat="1" ht="12.75">
      <c r="D113" s="4"/>
    </row>
    <row r="114" s="1" customFormat="1" ht="12.75">
      <c r="D114" s="4"/>
    </row>
    <row r="115" s="1" customFormat="1" ht="12.75">
      <c r="D115" s="4"/>
    </row>
    <row r="116" s="1" customFormat="1" ht="12.75">
      <c r="D116" s="4"/>
    </row>
    <row r="117" s="1" customFormat="1" ht="12.75">
      <c r="D117" s="4"/>
    </row>
    <row r="118" s="1" customFormat="1" ht="12.75">
      <c r="D118" s="4"/>
    </row>
    <row r="119" s="1" customFormat="1" ht="12.75">
      <c r="D119" s="4"/>
    </row>
    <row r="120" s="1" customFormat="1" ht="12.75">
      <c r="D120" s="4"/>
    </row>
    <row r="121" s="1" customFormat="1" ht="12.75">
      <c r="D121" s="4"/>
    </row>
    <row r="122" s="1" customFormat="1" ht="12.75">
      <c r="D122" s="4"/>
    </row>
    <row r="123" s="1" customFormat="1" ht="12.75">
      <c r="D123" s="4"/>
    </row>
    <row r="124" s="1" customFormat="1" ht="12.75">
      <c r="D124" s="4"/>
    </row>
    <row r="125" s="1" customFormat="1" ht="12.75">
      <c r="D125" s="4"/>
    </row>
    <row r="126" s="1" customFormat="1" ht="12.75">
      <c r="D126" s="4"/>
    </row>
    <row r="127" s="1" customFormat="1" ht="12.75">
      <c r="D127" s="4"/>
    </row>
    <row r="128" s="1" customFormat="1" ht="12.75">
      <c r="D128" s="4"/>
    </row>
    <row r="129" s="1" customFormat="1" ht="12.75">
      <c r="D129" s="4"/>
    </row>
    <row r="130" s="1" customFormat="1" ht="12.75">
      <c r="D130" s="4"/>
    </row>
    <row r="131" s="1" customFormat="1" ht="12.75">
      <c r="D131" s="4"/>
    </row>
    <row r="132" s="1" customFormat="1" ht="12.75">
      <c r="D132" s="4"/>
    </row>
    <row r="133" s="1" customFormat="1" ht="12.75">
      <c r="D133" s="4"/>
    </row>
    <row r="134" s="1" customFormat="1" ht="12.75">
      <c r="D134" s="4"/>
    </row>
    <row r="135" s="1" customFormat="1" ht="12.75">
      <c r="D135" s="4"/>
    </row>
    <row r="136" s="1" customFormat="1" ht="12.75">
      <c r="D136" s="4"/>
    </row>
    <row r="137" s="1" customFormat="1" ht="12.75">
      <c r="D137" s="4"/>
    </row>
    <row r="138" s="1" customFormat="1" ht="12.75">
      <c r="D138" s="4"/>
    </row>
    <row r="139" s="1" customFormat="1" ht="12.75">
      <c r="D139" s="4"/>
    </row>
    <row r="140" s="1" customFormat="1" ht="12.75">
      <c r="D140" s="4"/>
    </row>
    <row r="141" s="1" customFormat="1" ht="12.75">
      <c r="D141" s="4"/>
    </row>
    <row r="142" s="1" customFormat="1" ht="12.75">
      <c r="D142" s="4"/>
    </row>
    <row r="143" s="1" customFormat="1" ht="12.75">
      <c r="D143" s="4"/>
    </row>
    <row r="144" s="1" customFormat="1" ht="12.75">
      <c r="D144" s="4"/>
    </row>
    <row r="145" s="1" customFormat="1" ht="12.75">
      <c r="D145" s="4"/>
    </row>
    <row r="146" s="1" customFormat="1" ht="12.75">
      <c r="D146" s="4"/>
    </row>
    <row r="147" s="1" customFormat="1" ht="12.75">
      <c r="D147" s="4"/>
    </row>
    <row r="148" s="1" customFormat="1" ht="12.75">
      <c r="D148" s="4"/>
    </row>
    <row r="149" s="1" customFormat="1" ht="12.75">
      <c r="D149" s="4"/>
    </row>
    <row r="150" s="1" customFormat="1" ht="12.75">
      <c r="D150" s="4"/>
    </row>
    <row r="151" s="1" customFormat="1" ht="12.75">
      <c r="D151" s="4"/>
    </row>
    <row r="152" s="1" customFormat="1" ht="12.75">
      <c r="D152" s="4"/>
    </row>
    <row r="153" s="1" customFormat="1" ht="12.75">
      <c r="D153" s="4"/>
    </row>
    <row r="154" s="1" customFormat="1" ht="12.75">
      <c r="D154" s="4"/>
    </row>
    <row r="155" s="1" customFormat="1" ht="12.75">
      <c r="D155" s="4"/>
    </row>
    <row r="156" s="1" customFormat="1" ht="12.75">
      <c r="D156" s="4"/>
    </row>
    <row r="157" s="1" customFormat="1" ht="12.75">
      <c r="D157" s="4"/>
    </row>
    <row r="158" s="1" customFormat="1" ht="12.75">
      <c r="D158" s="4"/>
    </row>
    <row r="159" s="1" customFormat="1" ht="12.75">
      <c r="D159" s="4"/>
    </row>
    <row r="160" s="1" customFormat="1" ht="12.75">
      <c r="D160" s="4"/>
    </row>
    <row r="161" s="1" customFormat="1" ht="12.75">
      <c r="D161" s="4"/>
    </row>
    <row r="162" s="1" customFormat="1" ht="12.75">
      <c r="D162" s="4"/>
    </row>
    <row r="163" s="1" customFormat="1" ht="12.75">
      <c r="D163" s="4"/>
    </row>
    <row r="164" s="1" customFormat="1" ht="12.75">
      <c r="D164" s="4"/>
    </row>
    <row r="165" s="1" customFormat="1" ht="12.75">
      <c r="D165" s="4"/>
    </row>
    <row r="166" s="1" customFormat="1" ht="12.75">
      <c r="D166" s="4"/>
    </row>
    <row r="167" s="1" customFormat="1" ht="12.75">
      <c r="D167" s="4"/>
    </row>
    <row r="168" s="1" customFormat="1" ht="12.75">
      <c r="D168" s="4"/>
    </row>
    <row r="169" s="1" customFormat="1" ht="12.75">
      <c r="D169" s="4"/>
    </row>
    <row r="170" s="1" customFormat="1" ht="12.75">
      <c r="D170" s="4"/>
    </row>
    <row r="171" s="1" customFormat="1" ht="12.75">
      <c r="D171" s="4"/>
    </row>
    <row r="172" s="1" customFormat="1" ht="12.75">
      <c r="D172" s="4"/>
    </row>
    <row r="173" s="1" customFormat="1" ht="12.75">
      <c r="D173" s="4"/>
    </row>
    <row r="174" s="1" customFormat="1" ht="12.75">
      <c r="D174" s="4"/>
    </row>
    <row r="175" s="1" customFormat="1" ht="12.75">
      <c r="D175" s="4"/>
    </row>
    <row r="176" s="1" customFormat="1" ht="12.75">
      <c r="D176" s="4"/>
    </row>
    <row r="177" s="1" customFormat="1" ht="12.75">
      <c r="D177" s="4"/>
    </row>
    <row r="178" s="1" customFormat="1" ht="12.75">
      <c r="D178" s="4"/>
    </row>
    <row r="179" s="1" customFormat="1" ht="12.75">
      <c r="D179" s="4"/>
    </row>
    <row r="180" s="1" customFormat="1" ht="12.75">
      <c r="D180" s="4"/>
    </row>
    <row r="181" s="1" customFormat="1" ht="12.75">
      <c r="D181" s="4"/>
    </row>
    <row r="182" s="1" customFormat="1" ht="12.75">
      <c r="D182" s="4"/>
    </row>
    <row r="183" s="1" customFormat="1" ht="12.75">
      <c r="D183" s="4"/>
    </row>
    <row r="184" s="1" customFormat="1" ht="12.75">
      <c r="D184" s="4"/>
    </row>
    <row r="185" s="1" customFormat="1" ht="12.75">
      <c r="D185" s="4"/>
    </row>
    <row r="186" s="1" customFormat="1" ht="12.75">
      <c r="D186" s="4"/>
    </row>
    <row r="187" s="1" customFormat="1" ht="12.75">
      <c r="D187" s="4"/>
    </row>
    <row r="188" s="1" customFormat="1" ht="12.75">
      <c r="D188" s="4"/>
    </row>
    <row r="189" s="1" customFormat="1" ht="12.75">
      <c r="D189" s="4"/>
    </row>
    <row r="190" s="1" customFormat="1" ht="12.75">
      <c r="D190" s="4"/>
    </row>
    <row r="191" s="1" customFormat="1" ht="12.75">
      <c r="D191" s="4"/>
    </row>
    <row r="192" s="1" customFormat="1" ht="12.75">
      <c r="D192" s="4"/>
    </row>
    <row r="193" s="1" customFormat="1" ht="12.75">
      <c r="D193" s="4"/>
    </row>
    <row r="194" s="1" customFormat="1" ht="12.75">
      <c r="D194" s="4"/>
    </row>
    <row r="195" s="1" customFormat="1" ht="12.75">
      <c r="D195" s="4"/>
    </row>
    <row r="196" s="1" customFormat="1" ht="12.75">
      <c r="D196" s="4"/>
    </row>
    <row r="197" s="1" customFormat="1" ht="12.75">
      <c r="D197" s="4"/>
    </row>
    <row r="198" s="1" customFormat="1" ht="12.75">
      <c r="D198" s="4"/>
    </row>
    <row r="199" s="1" customFormat="1" ht="12.75">
      <c r="D199" s="4"/>
    </row>
    <row r="200" s="1" customFormat="1" ht="12.75">
      <c r="D200" s="4"/>
    </row>
    <row r="201" s="1" customFormat="1" ht="12.75">
      <c r="D201" s="4"/>
    </row>
    <row r="202" s="1" customFormat="1" ht="12.75">
      <c r="D202" s="4"/>
    </row>
    <row r="203" s="1" customFormat="1" ht="12.75">
      <c r="D203" s="4"/>
    </row>
    <row r="204" s="1" customFormat="1" ht="12.75">
      <c r="D204" s="4"/>
    </row>
    <row r="205" s="1" customFormat="1" ht="12.75">
      <c r="D205" s="4"/>
    </row>
    <row r="206" s="1" customFormat="1" ht="12.75">
      <c r="D206" s="4"/>
    </row>
    <row r="207" s="1" customFormat="1" ht="12.75">
      <c r="D207" s="4"/>
    </row>
    <row r="208" s="1" customFormat="1" ht="12.75">
      <c r="D208" s="4"/>
    </row>
    <row r="209" s="1" customFormat="1" ht="12.75">
      <c r="D209" s="4"/>
    </row>
    <row r="210" s="1" customFormat="1" ht="12.75">
      <c r="D210" s="4"/>
    </row>
    <row r="211" s="1" customFormat="1" ht="12.75">
      <c r="D211" s="4"/>
    </row>
    <row r="212" s="1" customFormat="1" ht="12.75">
      <c r="D212" s="4"/>
    </row>
    <row r="213" s="1" customFormat="1" ht="12.75">
      <c r="D213" s="4"/>
    </row>
    <row r="214" s="1" customFormat="1" ht="12.75">
      <c r="D214" s="4"/>
    </row>
    <row r="215" s="1" customFormat="1" ht="12.75">
      <c r="D215" s="4"/>
    </row>
    <row r="216" s="1" customFormat="1" ht="12.75">
      <c r="D216" s="4"/>
    </row>
    <row r="217" s="1" customFormat="1" ht="12.75">
      <c r="D217" s="4"/>
    </row>
    <row r="218" s="1" customFormat="1" ht="12.75">
      <c r="D218" s="4"/>
    </row>
    <row r="219" s="1" customFormat="1" ht="12.75">
      <c r="D219" s="4"/>
    </row>
    <row r="220" s="1" customFormat="1" ht="12.75">
      <c r="D220" s="4"/>
    </row>
    <row r="221" s="1" customFormat="1" ht="12.75">
      <c r="D221" s="4"/>
    </row>
    <row r="222" s="1" customFormat="1" ht="12.75">
      <c r="D222" s="4"/>
    </row>
    <row r="223" s="1" customFormat="1" ht="12.75">
      <c r="D223" s="4"/>
    </row>
    <row r="224" s="1" customFormat="1" ht="12.75">
      <c r="D224" s="4"/>
    </row>
    <row r="225" s="1" customFormat="1" ht="12.75">
      <c r="D225" s="4"/>
    </row>
    <row r="226" s="1" customFormat="1" ht="12.75">
      <c r="D226" s="4"/>
    </row>
    <row r="227" s="1" customFormat="1" ht="12.75">
      <c r="D227" s="4"/>
    </row>
    <row r="228" s="1" customFormat="1" ht="12.75">
      <c r="D228" s="4"/>
    </row>
    <row r="229" s="1" customFormat="1" ht="12.75">
      <c r="D229" s="4"/>
    </row>
    <row r="230" s="1" customFormat="1" ht="12.75">
      <c r="D230" s="4"/>
    </row>
    <row r="231" s="1" customFormat="1" ht="12.75">
      <c r="D231" s="4"/>
    </row>
    <row r="232" s="1" customFormat="1" ht="12.75">
      <c r="D232" s="4"/>
    </row>
    <row r="233" s="1" customFormat="1" ht="12.75">
      <c r="D233" s="4"/>
    </row>
    <row r="234" s="1" customFormat="1" ht="12.75">
      <c r="D234" s="4"/>
    </row>
    <row r="235" s="1" customFormat="1" ht="12.75">
      <c r="D235" s="4"/>
    </row>
    <row r="236" s="1" customFormat="1" ht="12.75">
      <c r="D236" s="4"/>
    </row>
    <row r="237" s="1" customFormat="1" ht="12.75">
      <c r="D237" s="4"/>
    </row>
    <row r="238" s="1" customFormat="1" ht="12.75">
      <c r="D238" s="4"/>
    </row>
    <row r="239" s="1" customFormat="1" ht="12.75">
      <c r="D239" s="4"/>
    </row>
    <row r="240" s="1" customFormat="1" ht="12.75">
      <c r="D240" s="4"/>
    </row>
    <row r="241" s="1" customFormat="1" ht="12.75">
      <c r="D241" s="4"/>
    </row>
    <row r="242" s="1" customFormat="1" ht="12.75">
      <c r="D242" s="4"/>
    </row>
    <row r="243" s="1" customFormat="1" ht="12.75">
      <c r="D243" s="4"/>
    </row>
    <row r="244" s="1" customFormat="1" ht="12.75">
      <c r="D244" s="4"/>
    </row>
    <row r="245" s="1" customFormat="1" ht="12.75">
      <c r="D245" s="4"/>
    </row>
    <row r="246" s="1" customFormat="1" ht="12.75">
      <c r="D246" s="4"/>
    </row>
  </sheetData>
  <sheetProtection/>
  <mergeCells count="14">
    <mergeCell ref="A1:F2"/>
    <mergeCell ref="A12:E12"/>
    <mergeCell ref="A8:E8"/>
    <mergeCell ref="A10:E10"/>
    <mergeCell ref="A9:E9"/>
    <mergeCell ref="A11:E11"/>
    <mergeCell ref="A3:H3"/>
    <mergeCell ref="A5:H5"/>
    <mergeCell ref="A4:H4"/>
    <mergeCell ref="A14:G14"/>
    <mergeCell ref="A21:E21"/>
    <mergeCell ref="A17:E17"/>
    <mergeCell ref="A18:E18"/>
    <mergeCell ref="A19:E19"/>
  </mergeCells>
  <printOptions horizontalCentered="1"/>
  <pageMargins left="0.1968503937007874" right="0.1968503937007874" top="0.6299212598425197" bottom="0.3937007874015748" header="0.5118110236220472" footer="0.5118110236220472"/>
  <pageSetup firstPageNumber="436" useFirstPageNumber="1" horizontalDpi="300" verticalDpi="300" orientation="portrait" paperSize="9" scale="95" r:id="rId1"/>
  <headerFooter alignWithMargins="0">
    <oddFooter>&amp;C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348"/>
  <sheetViews>
    <sheetView zoomScalePageLayoutView="0" workbookViewId="0" topLeftCell="A1">
      <selection activeCell="E11" sqref="E11"/>
    </sheetView>
  </sheetViews>
  <sheetFormatPr defaultColWidth="11.421875" defaultRowHeight="12.75"/>
  <cols>
    <col min="1" max="2" width="4.28125" style="1" customWidth="1"/>
    <col min="3" max="3" width="5.57421875" style="1" customWidth="1"/>
    <col min="4" max="4" width="5.28125" style="5" customWidth="1"/>
    <col min="5" max="5" width="46.140625" style="0" customWidth="1"/>
    <col min="6" max="6" width="12.140625" style="0" customWidth="1"/>
    <col min="7" max="7" width="13.28125" style="0" customWidth="1"/>
    <col min="8" max="8" width="7.8515625" style="0" customWidth="1"/>
  </cols>
  <sheetData>
    <row r="1" spans="1:8" s="1" customFormat="1" ht="25.5" customHeight="1">
      <c r="A1" s="317" t="s">
        <v>6</v>
      </c>
      <c r="B1" s="318"/>
      <c r="C1" s="318"/>
      <c r="D1" s="318"/>
      <c r="E1" s="318"/>
      <c r="F1" s="319"/>
      <c r="G1" s="319"/>
      <c r="H1" s="301"/>
    </row>
    <row r="2" spans="1:8" s="1" customFormat="1" ht="22.5" customHeight="1">
      <c r="A2" s="314" t="s">
        <v>149</v>
      </c>
      <c r="B2" s="315"/>
      <c r="C2" s="315"/>
      <c r="D2" s="315"/>
      <c r="E2" s="315"/>
      <c r="F2" s="315"/>
      <c r="G2" s="315"/>
      <c r="H2" s="316"/>
    </row>
    <row r="3" spans="1:8" s="1" customFormat="1" ht="28.5" customHeight="1">
      <c r="A3" s="44" t="s">
        <v>3</v>
      </c>
      <c r="B3" s="44" t="s">
        <v>2</v>
      </c>
      <c r="C3" s="44" t="s">
        <v>1</v>
      </c>
      <c r="D3" s="45" t="s">
        <v>4</v>
      </c>
      <c r="E3" s="46" t="s">
        <v>43</v>
      </c>
      <c r="F3" s="287" t="s">
        <v>253</v>
      </c>
      <c r="G3" s="287" t="s">
        <v>266</v>
      </c>
      <c r="H3" s="288" t="s">
        <v>264</v>
      </c>
    </row>
    <row r="4" spans="1:8" s="21" customFormat="1" ht="24.75" customHeight="1">
      <c r="A4" s="47">
        <v>6</v>
      </c>
      <c r="B4" s="48"/>
      <c r="C4" s="48"/>
      <c r="D4" s="49"/>
      <c r="E4" s="50" t="s">
        <v>34</v>
      </c>
      <c r="F4" s="51">
        <f>F5+F8+F12+F25+F30</f>
        <v>1420990000</v>
      </c>
      <c r="G4" s="51">
        <f>G5+G8+G12+G25+G30</f>
        <v>1636853818</v>
      </c>
      <c r="H4" s="137">
        <f>G4/F4*100</f>
        <v>115.19108635528752</v>
      </c>
    </row>
    <row r="5" spans="1:8" s="21" customFormat="1" ht="13.5" customHeight="1" hidden="1">
      <c r="A5" s="52"/>
      <c r="B5" s="53">
        <v>61</v>
      </c>
      <c r="C5" s="20"/>
      <c r="D5" s="54"/>
      <c r="E5" s="55" t="s">
        <v>35</v>
      </c>
      <c r="F5" s="22">
        <f>F6</f>
        <v>0</v>
      </c>
      <c r="G5" s="22">
        <f>G6</f>
        <v>0</v>
      </c>
      <c r="H5" s="137" t="e">
        <f>#REF!/#REF!*100</f>
        <v>#REF!</v>
      </c>
    </row>
    <row r="6" spans="1:8" s="21" customFormat="1" ht="13.5" customHeight="1" hidden="1">
      <c r="A6" s="52"/>
      <c r="B6" s="20"/>
      <c r="C6" s="53">
        <v>614</v>
      </c>
      <c r="D6" s="54"/>
      <c r="E6" s="55" t="s">
        <v>36</v>
      </c>
      <c r="F6" s="22">
        <f>F7</f>
        <v>0</v>
      </c>
      <c r="G6" s="22">
        <f>G7</f>
        <v>0</v>
      </c>
      <c r="H6" s="137" t="e">
        <f>#REF!/#REF!*100</f>
        <v>#REF!</v>
      </c>
    </row>
    <row r="7" spans="1:10" s="21" customFormat="1" ht="13.5" customHeight="1" hidden="1">
      <c r="A7" s="52"/>
      <c r="B7" s="20"/>
      <c r="C7" s="20"/>
      <c r="D7" s="54">
        <v>6143</v>
      </c>
      <c r="E7" s="56" t="s">
        <v>79</v>
      </c>
      <c r="F7" s="142"/>
      <c r="G7" s="142"/>
      <c r="H7" s="138"/>
      <c r="I7" s="150"/>
      <c r="J7" s="150"/>
    </row>
    <row r="8" spans="1:9" s="21" customFormat="1" ht="27.75" customHeight="1">
      <c r="A8" s="20"/>
      <c r="B8" s="52">
        <v>63</v>
      </c>
      <c r="C8" s="20"/>
      <c r="D8" s="54"/>
      <c r="E8" s="52" t="s">
        <v>37</v>
      </c>
      <c r="F8" s="22">
        <f>F9</f>
        <v>1343247073</v>
      </c>
      <c r="G8" s="22">
        <f>G9</f>
        <v>1521200221</v>
      </c>
      <c r="H8" s="137">
        <f aca="true" t="shared" si="0" ref="H8:H41">G8/F8*100</f>
        <v>113.24798330679108</v>
      </c>
      <c r="I8" s="88"/>
    </row>
    <row r="9" spans="1:8" s="21" customFormat="1" ht="13.5" customHeight="1">
      <c r="A9" s="20"/>
      <c r="B9" s="20"/>
      <c r="C9" s="52">
        <v>633</v>
      </c>
      <c r="D9" s="54"/>
      <c r="E9" s="59" t="s">
        <v>38</v>
      </c>
      <c r="F9" s="22">
        <f>F10+F11</f>
        <v>1343247073</v>
      </c>
      <c r="G9" s="22">
        <f>G10+G11</f>
        <v>1521200221</v>
      </c>
      <c r="H9" s="137">
        <f t="shared" si="0"/>
        <v>113.24798330679108</v>
      </c>
    </row>
    <row r="10" spans="1:8" s="21" customFormat="1" ht="13.5" customHeight="1" hidden="1">
      <c r="A10" s="20"/>
      <c r="B10" s="20"/>
      <c r="C10" s="52"/>
      <c r="D10" s="54">
        <v>6331</v>
      </c>
      <c r="E10" s="60" t="s">
        <v>39</v>
      </c>
      <c r="F10" s="22"/>
      <c r="G10" s="22"/>
      <c r="H10" s="137" t="e">
        <f t="shared" si="0"/>
        <v>#DIV/0!</v>
      </c>
    </row>
    <row r="11" spans="1:8" s="21" customFormat="1" ht="13.5" customHeight="1">
      <c r="A11" s="20"/>
      <c r="B11" s="20"/>
      <c r="C11" s="20"/>
      <c r="D11" s="54">
        <v>6332</v>
      </c>
      <c r="E11" s="61" t="s">
        <v>40</v>
      </c>
      <c r="F11" s="142">
        <v>1343247073</v>
      </c>
      <c r="G11" s="142">
        <v>1521200221</v>
      </c>
      <c r="H11" s="138">
        <f t="shared" si="0"/>
        <v>113.24798330679108</v>
      </c>
    </row>
    <row r="12" spans="1:8" s="21" customFormat="1" ht="13.5" customHeight="1">
      <c r="A12" s="20"/>
      <c r="B12" s="53">
        <v>64</v>
      </c>
      <c r="C12" s="20"/>
      <c r="D12" s="54"/>
      <c r="E12" s="55" t="s">
        <v>41</v>
      </c>
      <c r="F12" s="62">
        <f>F13+F19</f>
        <v>44652814</v>
      </c>
      <c r="G12" s="62">
        <f>G13+G19</f>
        <v>82732447</v>
      </c>
      <c r="H12" s="137">
        <f t="shared" si="0"/>
        <v>185.27935775783357</v>
      </c>
    </row>
    <row r="13" spans="1:8" s="21" customFormat="1" ht="13.5" customHeight="1">
      <c r="A13" s="20"/>
      <c r="B13" s="20"/>
      <c r="C13" s="53">
        <v>641</v>
      </c>
      <c r="D13" s="54"/>
      <c r="E13" s="55" t="s">
        <v>42</v>
      </c>
      <c r="F13" s="62">
        <f>SUM(F14:F18)</f>
        <v>8742814</v>
      </c>
      <c r="G13" s="62">
        <f>SUM(G14:G18)</f>
        <v>48282644</v>
      </c>
      <c r="H13" s="137">
        <f t="shared" si="0"/>
        <v>552.2551892331234</v>
      </c>
    </row>
    <row r="14" spans="1:8" s="21" customFormat="1" ht="13.5" customHeight="1">
      <c r="A14" s="20"/>
      <c r="B14" s="20"/>
      <c r="C14" s="53"/>
      <c r="D14" s="54">
        <v>6411</v>
      </c>
      <c r="E14" s="56" t="s">
        <v>255</v>
      </c>
      <c r="F14" s="57">
        <v>950000</v>
      </c>
      <c r="G14" s="57">
        <v>942786</v>
      </c>
      <c r="H14" s="138">
        <f t="shared" si="0"/>
        <v>99.24063157894737</v>
      </c>
    </row>
    <row r="15" spans="1:8" s="21" customFormat="1" ht="13.5" customHeight="1">
      <c r="A15" s="20"/>
      <c r="B15" s="20"/>
      <c r="C15" s="20"/>
      <c r="D15" s="54">
        <v>6413</v>
      </c>
      <c r="E15" s="58" t="s">
        <v>80</v>
      </c>
      <c r="F15" s="142">
        <v>4857000</v>
      </c>
      <c r="G15" s="142">
        <v>4789338</v>
      </c>
      <c r="H15" s="138">
        <f t="shared" si="0"/>
        <v>98.60691785052501</v>
      </c>
    </row>
    <row r="16" spans="1:8" s="21" customFormat="1" ht="13.5" customHeight="1">
      <c r="A16" s="20"/>
      <c r="B16" s="20"/>
      <c r="C16" s="20"/>
      <c r="D16" s="54">
        <v>6414</v>
      </c>
      <c r="E16" s="58" t="s">
        <v>81</v>
      </c>
      <c r="F16" s="142">
        <v>40000</v>
      </c>
      <c r="G16" s="142">
        <v>23097944</v>
      </c>
      <c r="H16" s="289" t="s">
        <v>243</v>
      </c>
    </row>
    <row r="17" spans="1:8" s="21" customFormat="1" ht="13.5" customHeight="1">
      <c r="A17" s="20"/>
      <c r="B17" s="20"/>
      <c r="C17" s="20"/>
      <c r="D17" s="54">
        <v>6415</v>
      </c>
      <c r="E17" s="58" t="s">
        <v>82</v>
      </c>
      <c r="F17" s="142">
        <v>2873814</v>
      </c>
      <c r="G17" s="142">
        <v>19431241</v>
      </c>
      <c r="H17" s="138">
        <f t="shared" si="0"/>
        <v>676.1481779962099</v>
      </c>
    </row>
    <row r="18" spans="1:8" s="21" customFormat="1" ht="13.5" customHeight="1">
      <c r="A18" s="20"/>
      <c r="B18" s="20"/>
      <c r="C18" s="20"/>
      <c r="D18" s="54">
        <v>6416</v>
      </c>
      <c r="E18" s="58" t="s">
        <v>83</v>
      </c>
      <c r="F18" s="142">
        <v>22000</v>
      </c>
      <c r="G18" s="142">
        <v>21335</v>
      </c>
      <c r="H18" s="138">
        <f t="shared" si="0"/>
        <v>96.97727272727272</v>
      </c>
    </row>
    <row r="19" spans="1:8" s="21" customFormat="1" ht="13.5" customHeight="1">
      <c r="A19" s="20"/>
      <c r="B19" s="20"/>
      <c r="C19" s="53">
        <v>642</v>
      </c>
      <c r="D19" s="54"/>
      <c r="E19" s="55" t="s">
        <v>45</v>
      </c>
      <c r="F19" s="62">
        <f>SUM(F20:F20)</f>
        <v>35910000</v>
      </c>
      <c r="G19" s="62">
        <f>SUM(G20:G20)</f>
        <v>34449803</v>
      </c>
      <c r="H19" s="137">
        <f t="shared" si="0"/>
        <v>95.93373155109998</v>
      </c>
    </row>
    <row r="20" spans="1:8" s="21" customFormat="1" ht="13.5" customHeight="1">
      <c r="A20" s="20"/>
      <c r="B20" s="20"/>
      <c r="C20" s="20"/>
      <c r="D20" s="54">
        <v>6424</v>
      </c>
      <c r="E20" s="64" t="s">
        <v>84</v>
      </c>
      <c r="F20" s="68">
        <f>SUM(F21:F24)</f>
        <v>35910000</v>
      </c>
      <c r="G20" s="68">
        <f>SUM(G21:G24)</f>
        <v>34449803</v>
      </c>
      <c r="H20" s="137">
        <f t="shared" si="0"/>
        <v>95.93373155109998</v>
      </c>
    </row>
    <row r="21" spans="1:8" s="21" customFormat="1" ht="13.5" customHeight="1">
      <c r="A21" s="20"/>
      <c r="B21" s="20"/>
      <c r="C21" s="20"/>
      <c r="D21" s="54"/>
      <c r="E21" s="58" t="s">
        <v>85</v>
      </c>
      <c r="F21" s="143">
        <v>18710000</v>
      </c>
      <c r="G21" s="143">
        <v>20270250</v>
      </c>
      <c r="H21" s="138">
        <f t="shared" si="0"/>
        <v>108.33912346338856</v>
      </c>
    </row>
    <row r="22" spans="1:8" s="21" customFormat="1" ht="13.5" customHeight="1">
      <c r="A22" s="20"/>
      <c r="B22" s="20"/>
      <c r="C22" s="20"/>
      <c r="D22" s="54"/>
      <c r="E22" s="58" t="s">
        <v>86</v>
      </c>
      <c r="F22" s="143">
        <v>2200000</v>
      </c>
      <c r="G22" s="143">
        <v>2432078</v>
      </c>
      <c r="H22" s="138">
        <f t="shared" si="0"/>
        <v>110.549</v>
      </c>
    </row>
    <row r="23" spans="1:8" s="21" customFormat="1" ht="13.5" customHeight="1">
      <c r="A23" s="20"/>
      <c r="B23" s="20"/>
      <c r="C23" s="20"/>
      <c r="D23" s="54"/>
      <c r="E23" s="58" t="s">
        <v>87</v>
      </c>
      <c r="F23" s="143">
        <v>14000000</v>
      </c>
      <c r="G23" s="143">
        <v>11060597</v>
      </c>
      <c r="H23" s="138">
        <f t="shared" si="0"/>
        <v>79.00426428571429</v>
      </c>
    </row>
    <row r="24" spans="1:12" s="21" customFormat="1" ht="27" customHeight="1">
      <c r="A24" s="20"/>
      <c r="B24" s="20"/>
      <c r="C24" s="20"/>
      <c r="D24" s="54"/>
      <c r="E24" s="58" t="s">
        <v>88</v>
      </c>
      <c r="F24" s="143">
        <v>1000000</v>
      </c>
      <c r="G24" s="143">
        <v>686878</v>
      </c>
      <c r="H24" s="138">
        <f t="shared" si="0"/>
        <v>68.6878</v>
      </c>
      <c r="I24" s="27"/>
      <c r="J24" s="27"/>
      <c r="K24" s="27"/>
      <c r="L24" s="27"/>
    </row>
    <row r="25" spans="1:8" s="21" customFormat="1" ht="25.5" customHeight="1">
      <c r="A25" s="20"/>
      <c r="B25" s="136">
        <v>65</v>
      </c>
      <c r="C25" s="20"/>
      <c r="D25" s="54"/>
      <c r="E25" s="55" t="s">
        <v>46</v>
      </c>
      <c r="F25" s="62">
        <f>F26</f>
        <v>9390000</v>
      </c>
      <c r="G25" s="62">
        <f>G26</f>
        <v>22615475</v>
      </c>
      <c r="H25" s="137">
        <f t="shared" si="0"/>
        <v>240.84637912673057</v>
      </c>
    </row>
    <row r="26" spans="1:8" s="21" customFormat="1" ht="13.5" customHeight="1">
      <c r="A26" s="20"/>
      <c r="B26" s="20"/>
      <c r="C26" s="53">
        <v>652</v>
      </c>
      <c r="D26" s="54"/>
      <c r="E26" s="55" t="s">
        <v>47</v>
      </c>
      <c r="F26" s="62">
        <f>F27</f>
        <v>9390000</v>
      </c>
      <c r="G26" s="62">
        <f>G27</f>
        <v>22615475</v>
      </c>
      <c r="H26" s="137">
        <f t="shared" si="0"/>
        <v>240.84637912673057</v>
      </c>
    </row>
    <row r="27" spans="1:8" s="21" customFormat="1" ht="13.5" customHeight="1">
      <c r="A27" s="20"/>
      <c r="B27" s="53"/>
      <c r="C27" s="20"/>
      <c r="D27" s="54">
        <v>6526</v>
      </c>
      <c r="E27" s="58" t="s">
        <v>49</v>
      </c>
      <c r="F27" s="68">
        <f>F28+F29</f>
        <v>9390000</v>
      </c>
      <c r="G27" s="68">
        <f>G28+G29</f>
        <v>22615475</v>
      </c>
      <c r="H27" s="137">
        <f t="shared" si="0"/>
        <v>240.84637912673057</v>
      </c>
    </row>
    <row r="28" spans="1:8" s="21" customFormat="1" ht="13.5" customHeight="1">
      <c r="A28" s="20"/>
      <c r="B28" s="20"/>
      <c r="C28" s="20"/>
      <c r="D28" s="54"/>
      <c r="E28" s="58" t="s">
        <v>89</v>
      </c>
      <c r="F28" s="143">
        <v>5000000</v>
      </c>
      <c r="G28" s="143">
        <v>11714617</v>
      </c>
      <c r="H28" s="138">
        <f t="shared" si="0"/>
        <v>234.29234000000002</v>
      </c>
    </row>
    <row r="29" spans="1:14" s="21" customFormat="1" ht="13.5" customHeight="1">
      <c r="A29" s="20"/>
      <c r="B29" s="20"/>
      <c r="C29" s="20"/>
      <c r="D29" s="54"/>
      <c r="E29" s="58" t="s">
        <v>90</v>
      </c>
      <c r="F29" s="143">
        <v>4390000</v>
      </c>
      <c r="G29" s="143">
        <v>10900858</v>
      </c>
      <c r="H29" s="138">
        <f t="shared" si="0"/>
        <v>248.31111617312072</v>
      </c>
      <c r="I29" s="27"/>
      <c r="J29" s="27"/>
      <c r="K29" s="27"/>
      <c r="L29" s="27"/>
      <c r="M29" s="27"/>
      <c r="N29" s="27"/>
    </row>
    <row r="30" spans="1:8" s="21" customFormat="1" ht="13.5" customHeight="1">
      <c r="A30" s="20"/>
      <c r="B30" s="53">
        <v>66</v>
      </c>
      <c r="C30" s="20"/>
      <c r="D30" s="54"/>
      <c r="E30" s="53" t="s">
        <v>48</v>
      </c>
      <c r="F30" s="62">
        <f>F31+F34</f>
        <v>23700113</v>
      </c>
      <c r="G30" s="62">
        <f>G31+G34</f>
        <v>10305675</v>
      </c>
      <c r="H30" s="137">
        <f t="shared" si="0"/>
        <v>43.483653432369714</v>
      </c>
    </row>
    <row r="31" spans="1:8" s="21" customFormat="1" ht="27" customHeight="1">
      <c r="A31" s="20"/>
      <c r="B31" s="20"/>
      <c r="C31" s="136">
        <v>661</v>
      </c>
      <c r="D31" s="54"/>
      <c r="E31" s="53" t="s">
        <v>50</v>
      </c>
      <c r="F31" s="62">
        <f>F32+F33</f>
        <v>1590000</v>
      </c>
      <c r="G31" s="62">
        <f>G32+G33</f>
        <v>1120705</v>
      </c>
      <c r="H31" s="137">
        <f t="shared" si="0"/>
        <v>70.48459119496854</v>
      </c>
    </row>
    <row r="32" spans="1:8" s="21" customFormat="1" ht="13.5" customHeight="1">
      <c r="A32" s="20"/>
      <c r="B32" s="20"/>
      <c r="C32" s="20"/>
      <c r="D32" s="54">
        <v>6611</v>
      </c>
      <c r="E32" s="65" t="s">
        <v>91</v>
      </c>
      <c r="F32" s="143">
        <v>1580000</v>
      </c>
      <c r="G32" s="143">
        <v>1117429</v>
      </c>
      <c r="H32" s="138">
        <f t="shared" si="0"/>
        <v>70.72335443037974</v>
      </c>
    </row>
    <row r="33" spans="1:8" s="21" customFormat="1" ht="13.5" customHeight="1">
      <c r="A33" s="20"/>
      <c r="B33" s="20"/>
      <c r="C33" s="20"/>
      <c r="D33" s="54">
        <v>6612</v>
      </c>
      <c r="E33" s="58" t="s">
        <v>92</v>
      </c>
      <c r="F33" s="143">
        <v>10000</v>
      </c>
      <c r="G33" s="143">
        <v>3276</v>
      </c>
      <c r="H33" s="138">
        <f t="shared" si="0"/>
        <v>32.76</v>
      </c>
    </row>
    <row r="34" spans="1:8" s="21" customFormat="1" ht="13.5" customHeight="1">
      <c r="A34" s="20"/>
      <c r="B34" s="20"/>
      <c r="C34" s="53">
        <v>663</v>
      </c>
      <c r="D34" s="54"/>
      <c r="E34" s="53" t="s">
        <v>263</v>
      </c>
      <c r="F34" s="68">
        <f>F35</f>
        <v>22110113</v>
      </c>
      <c r="G34" s="68">
        <f>G35</f>
        <v>9184970</v>
      </c>
      <c r="H34" s="137">
        <f t="shared" si="0"/>
        <v>41.54194055905548</v>
      </c>
    </row>
    <row r="35" spans="1:8" s="21" customFormat="1" ht="13.5" customHeight="1">
      <c r="A35" s="20"/>
      <c r="B35" s="20"/>
      <c r="C35" s="20"/>
      <c r="D35" s="54">
        <v>6632</v>
      </c>
      <c r="E35" s="58" t="s">
        <v>262</v>
      </c>
      <c r="F35" s="143">
        <v>22110113</v>
      </c>
      <c r="G35" s="143">
        <v>9184970</v>
      </c>
      <c r="H35" s="138">
        <f t="shared" si="0"/>
        <v>41.54194055905548</v>
      </c>
    </row>
    <row r="36" spans="1:8" s="21" customFormat="1" ht="13.5" customHeight="1">
      <c r="A36" s="66">
        <v>7</v>
      </c>
      <c r="B36" s="66"/>
      <c r="C36" s="66"/>
      <c r="D36" s="67"/>
      <c r="E36" s="66" t="s">
        <v>51</v>
      </c>
      <c r="F36" s="68">
        <f>F37</f>
        <v>5010000</v>
      </c>
      <c r="G36" s="68">
        <f>G37</f>
        <v>4722617</v>
      </c>
      <c r="H36" s="137">
        <f t="shared" si="0"/>
        <v>94.2638123752495</v>
      </c>
    </row>
    <row r="37" spans="1:8" s="21" customFormat="1" ht="13.5" customHeight="1">
      <c r="A37" s="20"/>
      <c r="B37" s="53">
        <v>72</v>
      </c>
      <c r="C37" s="53"/>
      <c r="D37" s="69"/>
      <c r="E37" s="53" t="s">
        <v>53</v>
      </c>
      <c r="F37" s="62">
        <f>F40+F38</f>
        <v>5010000</v>
      </c>
      <c r="G37" s="62">
        <f>G40+G38</f>
        <v>4722617</v>
      </c>
      <c r="H37" s="137">
        <f t="shared" si="0"/>
        <v>94.2638123752495</v>
      </c>
    </row>
    <row r="38" spans="1:8" s="21" customFormat="1" ht="13.5" customHeight="1">
      <c r="A38" s="20"/>
      <c r="B38" s="53"/>
      <c r="C38" s="53">
        <v>721</v>
      </c>
      <c r="D38" s="69"/>
      <c r="E38" s="53" t="s">
        <v>257</v>
      </c>
      <c r="F38" s="62">
        <f>F39</f>
        <v>10000</v>
      </c>
      <c r="G38" s="62">
        <f>G39</f>
        <v>221616</v>
      </c>
      <c r="H38" s="289" t="s">
        <v>243</v>
      </c>
    </row>
    <row r="39" spans="1:8" s="21" customFormat="1" ht="13.5" customHeight="1">
      <c r="A39" s="20"/>
      <c r="B39" s="53"/>
      <c r="C39" s="53"/>
      <c r="D39" s="144">
        <v>7211</v>
      </c>
      <c r="E39" s="58" t="s">
        <v>256</v>
      </c>
      <c r="F39" s="57">
        <v>10000</v>
      </c>
      <c r="G39" s="57">
        <v>221616</v>
      </c>
      <c r="H39" s="289" t="s">
        <v>243</v>
      </c>
    </row>
    <row r="40" spans="1:8" s="21" customFormat="1" ht="13.5" customHeight="1">
      <c r="A40" s="20"/>
      <c r="B40" s="20"/>
      <c r="C40" s="53">
        <v>723</v>
      </c>
      <c r="D40" s="69"/>
      <c r="E40" s="53" t="s">
        <v>93</v>
      </c>
      <c r="F40" s="62">
        <f>F41</f>
        <v>5000000</v>
      </c>
      <c r="G40" s="62">
        <f>G41</f>
        <v>4501001</v>
      </c>
      <c r="H40" s="137">
        <f t="shared" si="0"/>
        <v>90.02002</v>
      </c>
    </row>
    <row r="41" spans="1:8" s="21" customFormat="1" ht="13.5" customHeight="1">
      <c r="A41" s="20"/>
      <c r="B41" s="20"/>
      <c r="C41" s="53"/>
      <c r="D41" s="54">
        <v>7231</v>
      </c>
      <c r="E41" s="58" t="s">
        <v>248</v>
      </c>
      <c r="F41" s="63">
        <v>5000000</v>
      </c>
      <c r="G41" s="63">
        <v>4501001</v>
      </c>
      <c r="H41" s="138">
        <f t="shared" si="0"/>
        <v>90.02002</v>
      </c>
    </row>
    <row r="42" spans="1:8" s="1" customFormat="1" ht="13.5" customHeight="1">
      <c r="A42" s="3"/>
      <c r="B42" s="3"/>
      <c r="C42" s="70"/>
      <c r="D42" s="71"/>
      <c r="E42" s="70"/>
      <c r="F42" s="3"/>
      <c r="G42" s="3"/>
      <c r="H42" s="137"/>
    </row>
    <row r="43" spans="1:8" s="1" customFormat="1" ht="13.5" customHeight="1">
      <c r="A43" s="3"/>
      <c r="B43" s="3"/>
      <c r="C43" s="70"/>
      <c r="D43" s="71"/>
      <c r="E43" s="70"/>
      <c r="F43" s="3"/>
      <c r="G43" s="3"/>
      <c r="H43" s="137"/>
    </row>
    <row r="44" spans="1:8" s="1" customFormat="1" ht="13.5" customHeight="1">
      <c r="A44" s="3"/>
      <c r="B44" s="3"/>
      <c r="C44" s="3"/>
      <c r="D44" s="72"/>
      <c r="E44" s="73"/>
      <c r="F44" s="3"/>
      <c r="G44" s="3"/>
      <c r="H44" s="137"/>
    </row>
    <row r="45" spans="1:8" s="1" customFormat="1" ht="13.5" customHeight="1">
      <c r="A45" s="3"/>
      <c r="B45" s="3"/>
      <c r="C45" s="3"/>
      <c r="D45" s="72"/>
      <c r="E45" s="73"/>
      <c r="F45" s="3"/>
      <c r="G45" s="3"/>
      <c r="H45" s="137"/>
    </row>
    <row r="46" spans="1:8" s="1" customFormat="1" ht="13.5" customHeight="1">
      <c r="A46" s="3"/>
      <c r="B46" s="3"/>
      <c r="C46" s="3"/>
      <c r="D46" s="72"/>
      <c r="E46" s="73"/>
      <c r="F46" s="3"/>
      <c r="G46" s="3"/>
      <c r="H46" s="137"/>
    </row>
    <row r="47" spans="1:7" s="1" customFormat="1" ht="13.5" customHeight="1">
      <c r="A47" s="3"/>
      <c r="B47" s="3"/>
      <c r="C47" s="3"/>
      <c r="D47" s="72"/>
      <c r="E47" s="73"/>
      <c r="F47" s="3"/>
      <c r="G47" s="3"/>
    </row>
    <row r="48" spans="1:7" s="1" customFormat="1" ht="13.5" customHeight="1">
      <c r="A48" s="3"/>
      <c r="B48" s="3"/>
      <c r="C48" s="3"/>
      <c r="D48" s="72"/>
      <c r="E48" s="73"/>
      <c r="F48" s="3"/>
      <c r="G48" s="3"/>
    </row>
    <row r="49" spans="1:7" s="1" customFormat="1" ht="13.5" customHeight="1">
      <c r="A49" s="3"/>
      <c r="B49" s="3"/>
      <c r="C49" s="3"/>
      <c r="D49" s="72"/>
      <c r="E49" s="73"/>
      <c r="F49" s="3"/>
      <c r="G49" s="3"/>
    </row>
    <row r="50" spans="1:7" s="1" customFormat="1" ht="13.5" customHeight="1">
      <c r="A50" s="3"/>
      <c r="B50" s="3"/>
      <c r="C50" s="3"/>
      <c r="D50" s="72"/>
      <c r="E50" s="73"/>
      <c r="F50" s="3"/>
      <c r="G50" s="3"/>
    </row>
    <row r="51" s="1" customFormat="1" ht="13.5" customHeight="1"/>
    <row r="52" s="1" customFormat="1" ht="13.5" customHeight="1"/>
    <row r="53" s="1" customFormat="1" ht="13.5" customHeight="1"/>
    <row r="54" s="1" customFormat="1" ht="13.5" customHeight="1"/>
    <row r="55" s="1" customFormat="1" ht="13.5" customHeight="1"/>
    <row r="56" s="1" customFormat="1" ht="13.5" customHeight="1"/>
    <row r="57" s="1" customFormat="1" ht="13.5" customHeight="1"/>
    <row r="58" s="1" customFormat="1" ht="13.5" customHeight="1"/>
    <row r="59" s="1" customFormat="1" ht="13.5" customHeight="1"/>
    <row r="60" s="1" customFormat="1" ht="13.5" customHeight="1"/>
    <row r="61" s="1" customFormat="1" ht="13.5" customHeight="1"/>
    <row r="62" s="1" customFormat="1" ht="13.5" customHeight="1"/>
    <row r="63" ht="13.5" customHeight="1"/>
    <row r="64" ht="13.5" customHeight="1"/>
    <row r="65" ht="13.5" customHeight="1"/>
    <row r="67" ht="12.75" hidden="1"/>
    <row r="69" ht="11.25" customHeight="1" hidden="1"/>
    <row r="70" ht="24" customHeight="1"/>
    <row r="71" ht="15" customHeight="1"/>
    <row r="72" ht="11.25" customHeight="1"/>
    <row r="73" ht="12.75" hidden="1"/>
    <row r="74" ht="13.5" customHeight="1"/>
    <row r="75" ht="12.75" customHeight="1"/>
    <row r="76" ht="12.75" customHeight="1"/>
    <row r="77" ht="12.75" hidden="1"/>
    <row r="80" ht="12.75" hidden="1"/>
    <row r="81" ht="12.75" hidden="1"/>
    <row r="82" ht="19.5" customHeight="1"/>
    <row r="83" ht="15" customHeight="1"/>
    <row r="90" ht="22.5" customHeight="1"/>
    <row r="95" ht="13.5" customHeight="1"/>
    <row r="96" ht="13.5" customHeight="1"/>
    <row r="97" ht="13.5" customHeight="1"/>
    <row r="109" s="6" customFormat="1" ht="18" customHeight="1"/>
    <row r="110" ht="28.5" customHeight="1"/>
    <row r="114" ht="17.25" customHeight="1"/>
    <row r="115" ht="13.5" customHeight="1"/>
    <row r="121" ht="22.5" customHeight="1"/>
    <row r="122" ht="22.5" customHeight="1"/>
    <row r="129" s="1" customFormat="1" ht="12.75">
      <c r="D129" s="4"/>
    </row>
    <row r="130" s="1" customFormat="1" ht="12.75">
      <c r="D130" s="4"/>
    </row>
    <row r="131" s="1" customFormat="1" ht="12.75">
      <c r="D131" s="4"/>
    </row>
    <row r="132" s="1" customFormat="1" ht="12.75">
      <c r="D132" s="4"/>
    </row>
    <row r="133" s="1" customFormat="1" ht="12.75">
      <c r="D133" s="4"/>
    </row>
    <row r="134" s="1" customFormat="1" ht="12.75">
      <c r="D134" s="4"/>
    </row>
    <row r="135" s="1" customFormat="1" ht="12.75">
      <c r="D135" s="4"/>
    </row>
    <row r="136" s="1" customFormat="1" ht="12.75">
      <c r="D136" s="4"/>
    </row>
    <row r="137" s="1" customFormat="1" ht="12.75">
      <c r="D137" s="4"/>
    </row>
    <row r="138" s="1" customFormat="1" ht="12.75">
      <c r="D138" s="4"/>
    </row>
    <row r="139" s="1" customFormat="1" ht="12.75">
      <c r="D139" s="4"/>
    </row>
    <row r="140" s="1" customFormat="1" ht="12.75">
      <c r="D140" s="4"/>
    </row>
    <row r="141" s="1" customFormat="1" ht="12.75">
      <c r="D141" s="4"/>
    </row>
    <row r="142" s="1" customFormat="1" ht="12.75">
      <c r="D142" s="4"/>
    </row>
    <row r="143" s="1" customFormat="1" ht="12.75">
      <c r="D143" s="4"/>
    </row>
    <row r="144" s="1" customFormat="1" ht="12.75">
      <c r="D144" s="4"/>
    </row>
    <row r="145" s="1" customFormat="1" ht="12.75">
      <c r="D145" s="4"/>
    </row>
    <row r="146" s="1" customFormat="1" ht="12.75">
      <c r="D146" s="4"/>
    </row>
    <row r="147" s="1" customFormat="1" ht="12.75">
      <c r="D147" s="4"/>
    </row>
    <row r="148" s="1" customFormat="1" ht="12.75">
      <c r="D148" s="4"/>
    </row>
    <row r="149" s="1" customFormat="1" ht="12.75">
      <c r="D149" s="4"/>
    </row>
    <row r="150" s="1" customFormat="1" ht="12.75">
      <c r="D150" s="4"/>
    </row>
    <row r="151" s="1" customFormat="1" ht="12.75">
      <c r="D151" s="4"/>
    </row>
    <row r="152" s="1" customFormat="1" ht="12.75">
      <c r="D152" s="4"/>
    </row>
    <row r="153" s="1" customFormat="1" ht="12.75">
      <c r="D153" s="4"/>
    </row>
    <row r="154" s="1" customFormat="1" ht="12.75">
      <c r="D154" s="4"/>
    </row>
    <row r="155" s="1" customFormat="1" ht="12.75">
      <c r="D155" s="4"/>
    </row>
    <row r="156" s="1" customFormat="1" ht="12.75">
      <c r="D156" s="4"/>
    </row>
    <row r="157" s="1" customFormat="1" ht="12.75">
      <c r="D157" s="4"/>
    </row>
    <row r="158" s="1" customFormat="1" ht="12.75">
      <c r="D158" s="4"/>
    </row>
    <row r="159" s="1" customFormat="1" ht="12.75">
      <c r="D159" s="4"/>
    </row>
    <row r="160" s="1" customFormat="1" ht="12.75">
      <c r="D160" s="4"/>
    </row>
    <row r="161" s="1" customFormat="1" ht="12.75">
      <c r="D161" s="4"/>
    </row>
    <row r="162" s="1" customFormat="1" ht="12.75">
      <c r="D162" s="4"/>
    </row>
    <row r="163" s="1" customFormat="1" ht="12.75">
      <c r="D163" s="4"/>
    </row>
    <row r="164" s="1" customFormat="1" ht="12.75">
      <c r="D164" s="4"/>
    </row>
    <row r="165" s="1" customFormat="1" ht="12.75">
      <c r="D165" s="4"/>
    </row>
    <row r="166" s="1" customFormat="1" ht="12.75">
      <c r="D166" s="4"/>
    </row>
    <row r="167" s="1" customFormat="1" ht="12.75">
      <c r="D167" s="4"/>
    </row>
    <row r="168" s="1" customFormat="1" ht="12.75">
      <c r="D168" s="4"/>
    </row>
    <row r="169" s="1" customFormat="1" ht="12.75">
      <c r="D169" s="4"/>
    </row>
    <row r="170" s="1" customFormat="1" ht="12.75">
      <c r="D170" s="4"/>
    </row>
    <row r="171" s="1" customFormat="1" ht="12.75">
      <c r="D171" s="4"/>
    </row>
    <row r="172" s="1" customFormat="1" ht="12.75">
      <c r="D172" s="4"/>
    </row>
    <row r="173" s="1" customFormat="1" ht="12.75">
      <c r="D173" s="4"/>
    </row>
    <row r="174" s="1" customFormat="1" ht="12.75">
      <c r="D174" s="4"/>
    </row>
    <row r="175" s="1" customFormat="1" ht="12.75">
      <c r="D175" s="4"/>
    </row>
    <row r="176" s="1" customFormat="1" ht="12.75">
      <c r="D176" s="4"/>
    </row>
    <row r="177" s="1" customFormat="1" ht="12.75">
      <c r="D177" s="4"/>
    </row>
    <row r="178" s="1" customFormat="1" ht="12.75">
      <c r="D178" s="4"/>
    </row>
    <row r="179" s="1" customFormat="1" ht="12.75">
      <c r="D179" s="4"/>
    </row>
    <row r="180" s="1" customFormat="1" ht="12.75">
      <c r="D180" s="4"/>
    </row>
    <row r="181" s="1" customFormat="1" ht="12.75">
      <c r="D181" s="4"/>
    </row>
    <row r="182" s="1" customFormat="1" ht="12.75">
      <c r="D182" s="4"/>
    </row>
    <row r="183" s="1" customFormat="1" ht="12.75">
      <c r="D183" s="4"/>
    </row>
    <row r="184" s="1" customFormat="1" ht="12.75">
      <c r="D184" s="4"/>
    </row>
    <row r="185" s="1" customFormat="1" ht="12.75">
      <c r="D185" s="4"/>
    </row>
    <row r="186" s="1" customFormat="1" ht="12.75">
      <c r="D186" s="4"/>
    </row>
    <row r="187" s="1" customFormat="1" ht="12.75">
      <c r="D187" s="4"/>
    </row>
    <row r="188" s="1" customFormat="1" ht="12.75">
      <c r="D188" s="4"/>
    </row>
    <row r="189" s="1" customFormat="1" ht="12.75">
      <c r="D189" s="4"/>
    </row>
    <row r="190" s="1" customFormat="1" ht="12.75">
      <c r="D190" s="4"/>
    </row>
    <row r="191" s="1" customFormat="1" ht="12.75">
      <c r="D191" s="4"/>
    </row>
    <row r="192" s="1" customFormat="1" ht="12.75">
      <c r="D192" s="4"/>
    </row>
    <row r="193" s="1" customFormat="1" ht="12.75">
      <c r="D193" s="4"/>
    </row>
    <row r="194" s="1" customFormat="1" ht="12.75">
      <c r="D194" s="4"/>
    </row>
    <row r="195" s="1" customFormat="1" ht="12.75">
      <c r="D195" s="4"/>
    </row>
    <row r="196" s="1" customFormat="1" ht="12.75">
      <c r="D196" s="4"/>
    </row>
    <row r="197" s="1" customFormat="1" ht="12.75">
      <c r="D197" s="4"/>
    </row>
    <row r="198" s="1" customFormat="1" ht="12.75">
      <c r="D198" s="4"/>
    </row>
    <row r="199" s="1" customFormat="1" ht="12.75">
      <c r="D199" s="4"/>
    </row>
    <row r="200" s="1" customFormat="1" ht="12.75">
      <c r="D200" s="4"/>
    </row>
    <row r="201" s="1" customFormat="1" ht="12.75">
      <c r="D201" s="4"/>
    </row>
    <row r="202" s="1" customFormat="1" ht="12.75">
      <c r="D202" s="4"/>
    </row>
    <row r="203" s="1" customFormat="1" ht="12.75">
      <c r="D203" s="4"/>
    </row>
    <row r="204" s="1" customFormat="1" ht="12.75">
      <c r="D204" s="4"/>
    </row>
    <row r="205" s="1" customFormat="1" ht="12.75">
      <c r="D205" s="4"/>
    </row>
    <row r="206" s="1" customFormat="1" ht="12.75">
      <c r="D206" s="4"/>
    </row>
    <row r="207" s="1" customFormat="1" ht="12.75">
      <c r="D207" s="4"/>
    </row>
    <row r="208" s="1" customFormat="1" ht="12.75">
      <c r="D208" s="4"/>
    </row>
    <row r="209" s="1" customFormat="1" ht="12.75">
      <c r="D209" s="4"/>
    </row>
    <row r="210" s="1" customFormat="1" ht="12.75">
      <c r="D210" s="4"/>
    </row>
    <row r="211" s="1" customFormat="1" ht="12.75">
      <c r="D211" s="4"/>
    </row>
    <row r="212" s="1" customFormat="1" ht="12.75">
      <c r="D212" s="4"/>
    </row>
    <row r="213" s="1" customFormat="1" ht="12.75">
      <c r="D213" s="4"/>
    </row>
    <row r="214" s="1" customFormat="1" ht="12.75">
      <c r="D214" s="4"/>
    </row>
    <row r="215" s="1" customFormat="1" ht="12.75">
      <c r="D215" s="4"/>
    </row>
    <row r="216" s="1" customFormat="1" ht="12.75">
      <c r="D216" s="4"/>
    </row>
    <row r="217" s="1" customFormat="1" ht="12.75">
      <c r="D217" s="4"/>
    </row>
    <row r="218" s="1" customFormat="1" ht="12.75">
      <c r="D218" s="4"/>
    </row>
    <row r="219" s="1" customFormat="1" ht="12.75">
      <c r="D219" s="4"/>
    </row>
    <row r="220" s="1" customFormat="1" ht="12.75">
      <c r="D220" s="4"/>
    </row>
    <row r="221" s="1" customFormat="1" ht="12.75">
      <c r="D221" s="4"/>
    </row>
    <row r="222" s="1" customFormat="1" ht="12.75">
      <c r="D222" s="4"/>
    </row>
    <row r="223" s="1" customFormat="1" ht="12.75">
      <c r="D223" s="4"/>
    </row>
    <row r="224" s="1" customFormat="1" ht="12.75">
      <c r="D224" s="4"/>
    </row>
    <row r="225" s="1" customFormat="1" ht="12.75">
      <c r="D225" s="4"/>
    </row>
    <row r="226" s="1" customFormat="1" ht="12.75">
      <c r="D226" s="4"/>
    </row>
    <row r="227" s="1" customFormat="1" ht="12.75">
      <c r="D227" s="4"/>
    </row>
    <row r="228" s="1" customFormat="1" ht="12.75">
      <c r="D228" s="4"/>
    </row>
    <row r="229" s="1" customFormat="1" ht="12.75">
      <c r="D229" s="4"/>
    </row>
    <row r="230" s="1" customFormat="1" ht="12.75">
      <c r="D230" s="4"/>
    </row>
    <row r="231" s="1" customFormat="1" ht="12.75">
      <c r="D231" s="4"/>
    </row>
    <row r="232" s="1" customFormat="1" ht="12.75">
      <c r="D232" s="4"/>
    </row>
    <row r="233" s="1" customFormat="1" ht="12.75">
      <c r="D233" s="4"/>
    </row>
    <row r="234" s="1" customFormat="1" ht="12.75">
      <c r="D234" s="4"/>
    </row>
    <row r="235" s="1" customFormat="1" ht="12.75">
      <c r="D235" s="4"/>
    </row>
    <row r="236" s="1" customFormat="1" ht="12.75">
      <c r="D236" s="4"/>
    </row>
    <row r="237" s="1" customFormat="1" ht="12.75">
      <c r="D237" s="4"/>
    </row>
    <row r="238" s="1" customFormat="1" ht="12.75">
      <c r="D238" s="4"/>
    </row>
    <row r="239" s="1" customFormat="1" ht="12.75">
      <c r="D239" s="4"/>
    </row>
    <row r="240" s="1" customFormat="1" ht="12.75">
      <c r="D240" s="4"/>
    </row>
    <row r="241" s="1" customFormat="1" ht="12.75">
      <c r="D241" s="4"/>
    </row>
    <row r="242" s="1" customFormat="1" ht="12.75">
      <c r="D242" s="4"/>
    </row>
    <row r="243" s="1" customFormat="1" ht="12.75">
      <c r="D243" s="4"/>
    </row>
    <row r="244" s="1" customFormat="1" ht="12.75">
      <c r="D244" s="4"/>
    </row>
    <row r="245" s="1" customFormat="1" ht="12.75">
      <c r="D245" s="4"/>
    </row>
    <row r="246" s="1" customFormat="1" ht="12.75">
      <c r="D246" s="4"/>
    </row>
    <row r="247" s="1" customFormat="1" ht="12.75">
      <c r="D247" s="4"/>
    </row>
    <row r="248" s="1" customFormat="1" ht="12.75">
      <c r="D248" s="4"/>
    </row>
    <row r="249" s="1" customFormat="1" ht="12.75">
      <c r="D249" s="4"/>
    </row>
    <row r="250" s="1" customFormat="1" ht="12.75">
      <c r="D250" s="4"/>
    </row>
    <row r="251" s="1" customFormat="1" ht="12.75">
      <c r="D251" s="4"/>
    </row>
    <row r="252" s="1" customFormat="1" ht="12.75">
      <c r="D252" s="4"/>
    </row>
    <row r="253" s="1" customFormat="1" ht="12.75">
      <c r="D253" s="4"/>
    </row>
    <row r="254" s="1" customFormat="1" ht="12.75">
      <c r="D254" s="4"/>
    </row>
    <row r="255" s="1" customFormat="1" ht="12.75">
      <c r="D255" s="4"/>
    </row>
    <row r="256" s="1" customFormat="1" ht="12.75">
      <c r="D256" s="4"/>
    </row>
    <row r="257" s="1" customFormat="1" ht="12.75">
      <c r="D257" s="4"/>
    </row>
    <row r="258" s="1" customFormat="1" ht="12.75">
      <c r="D258" s="4"/>
    </row>
    <row r="259" s="1" customFormat="1" ht="12.75">
      <c r="D259" s="4"/>
    </row>
    <row r="260" s="1" customFormat="1" ht="12.75">
      <c r="D260" s="4"/>
    </row>
    <row r="261" s="1" customFormat="1" ht="12.75">
      <c r="D261" s="4"/>
    </row>
    <row r="262" s="1" customFormat="1" ht="12.75">
      <c r="D262" s="4"/>
    </row>
    <row r="263" s="1" customFormat="1" ht="12.75">
      <c r="D263" s="4"/>
    </row>
    <row r="264" s="1" customFormat="1" ht="12.75">
      <c r="D264" s="4"/>
    </row>
    <row r="265" s="1" customFormat="1" ht="12.75">
      <c r="D265" s="4"/>
    </row>
    <row r="266" s="1" customFormat="1" ht="12.75">
      <c r="D266" s="4"/>
    </row>
    <row r="267" s="1" customFormat="1" ht="12.75">
      <c r="D267" s="4"/>
    </row>
    <row r="268" s="1" customFormat="1" ht="12.75">
      <c r="D268" s="4"/>
    </row>
    <row r="269" s="1" customFormat="1" ht="12.75">
      <c r="D269" s="4"/>
    </row>
    <row r="270" s="1" customFormat="1" ht="12.75">
      <c r="D270" s="4"/>
    </row>
    <row r="271" s="1" customFormat="1" ht="12.75">
      <c r="D271" s="4"/>
    </row>
    <row r="272" s="1" customFormat="1" ht="12.75">
      <c r="D272" s="4"/>
    </row>
    <row r="273" s="1" customFormat="1" ht="12.75">
      <c r="D273" s="4"/>
    </row>
    <row r="274" s="1" customFormat="1" ht="12.75">
      <c r="D274" s="4"/>
    </row>
    <row r="275" s="1" customFormat="1" ht="12.75">
      <c r="D275" s="4"/>
    </row>
    <row r="276" s="1" customFormat="1" ht="12.75">
      <c r="D276" s="4"/>
    </row>
    <row r="277" s="1" customFormat="1" ht="12.75">
      <c r="D277" s="4"/>
    </row>
    <row r="278" s="1" customFormat="1" ht="12.75">
      <c r="D278" s="4"/>
    </row>
    <row r="279" s="1" customFormat="1" ht="12.75">
      <c r="D279" s="4"/>
    </row>
    <row r="280" s="1" customFormat="1" ht="12.75">
      <c r="D280" s="4"/>
    </row>
    <row r="281" s="1" customFormat="1" ht="12.75">
      <c r="D281" s="4"/>
    </row>
    <row r="282" s="1" customFormat="1" ht="12.75">
      <c r="D282" s="4"/>
    </row>
    <row r="283" s="1" customFormat="1" ht="12.75">
      <c r="D283" s="4"/>
    </row>
    <row r="284" s="1" customFormat="1" ht="12.75">
      <c r="D284" s="4"/>
    </row>
    <row r="285" s="1" customFormat="1" ht="12.75">
      <c r="D285" s="4"/>
    </row>
    <row r="286" s="1" customFormat="1" ht="12.75">
      <c r="D286" s="4"/>
    </row>
    <row r="287" s="1" customFormat="1" ht="12.75">
      <c r="D287" s="4"/>
    </row>
    <row r="288" s="1" customFormat="1" ht="12.75">
      <c r="D288" s="4"/>
    </row>
    <row r="289" s="1" customFormat="1" ht="12.75">
      <c r="D289" s="4"/>
    </row>
    <row r="290" s="1" customFormat="1" ht="12.75">
      <c r="D290" s="4"/>
    </row>
    <row r="291" s="1" customFormat="1" ht="12.75">
      <c r="D291" s="4"/>
    </row>
    <row r="292" s="1" customFormat="1" ht="12.75">
      <c r="D292" s="4"/>
    </row>
    <row r="293" s="1" customFormat="1" ht="12.75">
      <c r="D293" s="4"/>
    </row>
    <row r="294" s="1" customFormat="1" ht="12.75">
      <c r="D294" s="4"/>
    </row>
    <row r="295" s="1" customFormat="1" ht="12.75">
      <c r="D295" s="4"/>
    </row>
    <row r="296" s="1" customFormat="1" ht="12.75">
      <c r="D296" s="4"/>
    </row>
    <row r="297" s="1" customFormat="1" ht="12.75">
      <c r="D297" s="4"/>
    </row>
    <row r="298" s="1" customFormat="1" ht="12.75">
      <c r="D298" s="4"/>
    </row>
    <row r="299" s="1" customFormat="1" ht="12.75">
      <c r="D299" s="4"/>
    </row>
    <row r="300" s="1" customFormat="1" ht="12.75">
      <c r="D300" s="4"/>
    </row>
    <row r="301" s="1" customFormat="1" ht="12.75">
      <c r="D301" s="4"/>
    </row>
    <row r="302" s="1" customFormat="1" ht="12.75">
      <c r="D302" s="4"/>
    </row>
    <row r="303" s="1" customFormat="1" ht="12.75">
      <c r="D303" s="4"/>
    </row>
    <row r="304" s="1" customFormat="1" ht="12.75">
      <c r="D304" s="4"/>
    </row>
    <row r="305" s="1" customFormat="1" ht="12.75">
      <c r="D305" s="4"/>
    </row>
    <row r="306" s="1" customFormat="1" ht="12.75">
      <c r="D306" s="4"/>
    </row>
    <row r="307" s="1" customFormat="1" ht="12.75">
      <c r="D307" s="4"/>
    </row>
    <row r="308" s="1" customFormat="1" ht="12.75">
      <c r="D308" s="4"/>
    </row>
    <row r="309" s="1" customFormat="1" ht="12.75">
      <c r="D309" s="4"/>
    </row>
    <row r="310" s="1" customFormat="1" ht="12.75">
      <c r="D310" s="4"/>
    </row>
    <row r="311" s="1" customFormat="1" ht="12.75">
      <c r="D311" s="4"/>
    </row>
    <row r="312" s="1" customFormat="1" ht="12.75">
      <c r="D312" s="4"/>
    </row>
    <row r="313" s="1" customFormat="1" ht="12.75">
      <c r="D313" s="4"/>
    </row>
    <row r="314" s="1" customFormat="1" ht="12.75">
      <c r="D314" s="4"/>
    </row>
    <row r="315" s="1" customFormat="1" ht="12.75">
      <c r="D315" s="4"/>
    </row>
    <row r="316" s="1" customFormat="1" ht="12.75">
      <c r="D316" s="4"/>
    </row>
    <row r="317" s="1" customFormat="1" ht="12.75">
      <c r="D317" s="4"/>
    </row>
    <row r="318" s="1" customFormat="1" ht="12.75">
      <c r="D318" s="4"/>
    </row>
    <row r="319" s="1" customFormat="1" ht="12.75">
      <c r="D319" s="4"/>
    </row>
    <row r="320" s="1" customFormat="1" ht="12.75">
      <c r="D320" s="4"/>
    </row>
    <row r="321" s="1" customFormat="1" ht="12.75">
      <c r="D321" s="4"/>
    </row>
    <row r="322" s="1" customFormat="1" ht="12.75">
      <c r="D322" s="4"/>
    </row>
    <row r="323" s="1" customFormat="1" ht="12.75">
      <c r="D323" s="4"/>
    </row>
    <row r="324" s="1" customFormat="1" ht="12.75">
      <c r="D324" s="4"/>
    </row>
    <row r="325" s="1" customFormat="1" ht="12.75">
      <c r="D325" s="4"/>
    </row>
    <row r="326" s="1" customFormat="1" ht="12.75">
      <c r="D326" s="4"/>
    </row>
    <row r="327" s="1" customFormat="1" ht="12.75">
      <c r="D327" s="4"/>
    </row>
    <row r="328" s="1" customFormat="1" ht="12.75">
      <c r="D328" s="4"/>
    </row>
    <row r="329" s="1" customFormat="1" ht="12.75">
      <c r="D329" s="4"/>
    </row>
    <row r="330" s="1" customFormat="1" ht="12.75">
      <c r="D330" s="4"/>
    </row>
    <row r="331" s="1" customFormat="1" ht="12.75">
      <c r="D331" s="4"/>
    </row>
    <row r="332" s="1" customFormat="1" ht="12.75">
      <c r="D332" s="4"/>
    </row>
    <row r="333" s="1" customFormat="1" ht="12.75">
      <c r="D333" s="4"/>
    </row>
    <row r="334" s="1" customFormat="1" ht="12.75">
      <c r="D334" s="4"/>
    </row>
    <row r="335" s="1" customFormat="1" ht="12.75">
      <c r="D335" s="4"/>
    </row>
    <row r="336" s="1" customFormat="1" ht="12.75">
      <c r="D336" s="4"/>
    </row>
    <row r="337" s="1" customFormat="1" ht="12.75">
      <c r="D337" s="4"/>
    </row>
    <row r="338" s="1" customFormat="1" ht="12.75">
      <c r="D338" s="4"/>
    </row>
    <row r="339" s="1" customFormat="1" ht="12.75">
      <c r="D339" s="4"/>
    </row>
    <row r="340" s="1" customFormat="1" ht="12.75">
      <c r="D340" s="4"/>
    </row>
    <row r="341" s="1" customFormat="1" ht="12.75">
      <c r="D341" s="4"/>
    </row>
    <row r="342" s="1" customFormat="1" ht="12.75">
      <c r="D342" s="4"/>
    </row>
    <row r="343" s="1" customFormat="1" ht="12.75">
      <c r="D343" s="4"/>
    </row>
    <row r="344" s="1" customFormat="1" ht="12.75">
      <c r="D344" s="4"/>
    </row>
    <row r="345" s="1" customFormat="1" ht="12.75">
      <c r="D345" s="4"/>
    </row>
    <row r="346" s="1" customFormat="1" ht="12.75">
      <c r="D346" s="4"/>
    </row>
    <row r="347" s="1" customFormat="1" ht="12.75">
      <c r="D347" s="4"/>
    </row>
    <row r="348" s="1" customFormat="1" ht="12.75">
      <c r="D348" s="4"/>
    </row>
  </sheetData>
  <sheetProtection/>
  <mergeCells count="2">
    <mergeCell ref="A2:H2"/>
    <mergeCell ref="A1:H1"/>
  </mergeCells>
  <printOptions horizontalCentered="1"/>
  <pageMargins left="0.1968503937007874" right="0.1968503937007874" top="0.4330708661417323" bottom="0.4330708661417323" header="0.5118110236220472" footer="0.31496062992125984"/>
  <pageSetup firstPageNumber="437" useFirstPageNumber="1" horizontalDpi="300" verticalDpi="300" orientation="portrait" paperSize="9" scale="95" r:id="rId1"/>
  <headerFooter alignWithMargins="0">
    <oddFooter>&amp;C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319"/>
  <sheetViews>
    <sheetView zoomScalePageLayoutView="0" workbookViewId="0" topLeftCell="A19">
      <selection activeCell="O82" sqref="O82:O92"/>
    </sheetView>
  </sheetViews>
  <sheetFormatPr defaultColWidth="11.421875" defaultRowHeight="12.75"/>
  <cols>
    <col min="1" max="2" width="4.28125" style="11" customWidth="1"/>
    <col min="3" max="3" width="5.57421875" style="11" customWidth="1"/>
    <col min="4" max="4" width="5.28125" style="12" customWidth="1"/>
    <col min="5" max="5" width="43.00390625" style="0" customWidth="1"/>
    <col min="6" max="6" width="13.28125" style="0" customWidth="1"/>
    <col min="7" max="7" width="13.7109375" style="0" customWidth="1"/>
    <col min="8" max="8" width="7.8515625" style="0" customWidth="1"/>
    <col min="9" max="9" width="16.00390625" style="0" customWidth="1"/>
    <col min="10" max="10" width="13.140625" style="0" customWidth="1"/>
    <col min="11" max="11" width="14.421875" style="0" hidden="1" customWidth="1"/>
    <col min="12" max="13" width="13.00390625" style="0" hidden="1" customWidth="1"/>
    <col min="14" max="15" width="11.7109375" style="0" bestFit="1" customWidth="1"/>
  </cols>
  <sheetData>
    <row r="1" spans="1:8" s="1" customFormat="1" ht="41.25" customHeight="1">
      <c r="A1" s="314" t="s">
        <v>150</v>
      </c>
      <c r="B1" s="315"/>
      <c r="C1" s="315"/>
      <c r="D1" s="315"/>
      <c r="E1" s="315"/>
      <c r="F1" s="320"/>
      <c r="G1" s="320"/>
      <c r="H1" s="321"/>
    </row>
    <row r="2" spans="1:13" s="1" customFormat="1" ht="27" customHeight="1">
      <c r="A2" s="45" t="s">
        <v>3</v>
      </c>
      <c r="B2" s="45" t="s">
        <v>2</v>
      </c>
      <c r="C2" s="45" t="s">
        <v>1</v>
      </c>
      <c r="D2" s="45" t="s">
        <v>4</v>
      </c>
      <c r="E2" s="46" t="s">
        <v>72</v>
      </c>
      <c r="F2" s="287" t="s">
        <v>253</v>
      </c>
      <c r="G2" s="287" t="s">
        <v>266</v>
      </c>
      <c r="H2" s="288" t="s">
        <v>264</v>
      </c>
      <c r="I2" s="220"/>
      <c r="J2" s="220"/>
      <c r="K2" s="220"/>
      <c r="L2" s="220"/>
      <c r="M2" s="220"/>
    </row>
    <row r="3" spans="1:13" s="1" customFormat="1" ht="9.75" customHeight="1">
      <c r="A3" s="249"/>
      <c r="B3" s="249"/>
      <c r="C3" s="249"/>
      <c r="D3" s="249"/>
      <c r="E3" s="250"/>
      <c r="F3" s="251"/>
      <c r="G3" s="251"/>
      <c r="I3" s="220"/>
      <c r="J3" s="220"/>
      <c r="K3" s="220"/>
      <c r="L3" s="220"/>
      <c r="M3" s="220"/>
    </row>
    <row r="4" spans="1:13" s="1" customFormat="1" ht="20.25" customHeight="1">
      <c r="A4" s="252">
        <v>3</v>
      </c>
      <c r="B4" s="253"/>
      <c r="C4" s="253"/>
      <c r="D4" s="254"/>
      <c r="E4" s="255" t="s">
        <v>54</v>
      </c>
      <c r="F4" s="106">
        <f>F5+F14+F48+F66+F59</f>
        <v>1177716840</v>
      </c>
      <c r="G4" s="106">
        <f>G5+G14+G48+G66+G59</f>
        <v>1197594475</v>
      </c>
      <c r="H4" s="272">
        <f>G4/F4*100</f>
        <v>101.68781105312208</v>
      </c>
      <c r="I4" s="15"/>
      <c r="J4" s="15"/>
      <c r="K4" s="15"/>
      <c r="L4" s="15"/>
      <c r="M4" s="15"/>
    </row>
    <row r="5" spans="1:13" s="1" customFormat="1" ht="13.5" customHeight="1">
      <c r="A5" s="74"/>
      <c r="B5" s="75">
        <v>31</v>
      </c>
      <c r="C5" s="75"/>
      <c r="D5" s="76"/>
      <c r="E5" s="77" t="s">
        <v>55</v>
      </c>
      <c r="F5" s="78">
        <f>F6+F8+F10</f>
        <v>93083000</v>
      </c>
      <c r="G5" s="78">
        <f>G6+G8+G10</f>
        <v>93550687</v>
      </c>
      <c r="H5" s="272">
        <f aca="true" t="shared" si="0" ref="H5:H68">G5/F5*100</f>
        <v>100.50244083237541</v>
      </c>
      <c r="I5" s="2"/>
      <c r="J5" s="2"/>
      <c r="K5" s="2"/>
      <c r="L5" s="2"/>
      <c r="M5" s="2"/>
    </row>
    <row r="6" spans="1:13" s="1" customFormat="1" ht="12.75">
      <c r="A6" s="74"/>
      <c r="B6" s="75"/>
      <c r="C6" s="75">
        <v>311</v>
      </c>
      <c r="D6" s="76"/>
      <c r="E6" s="77" t="s">
        <v>56</v>
      </c>
      <c r="F6" s="78">
        <f>SUM(F7:F7)</f>
        <v>77444140</v>
      </c>
      <c r="G6" s="78">
        <f>SUM(G7:G7)</f>
        <v>78369574</v>
      </c>
      <c r="H6" s="272">
        <f t="shared" si="0"/>
        <v>101.19496969041168</v>
      </c>
      <c r="I6" s="17"/>
      <c r="J6" s="17"/>
      <c r="K6" s="17"/>
      <c r="L6" s="17"/>
      <c r="M6" s="17"/>
    </row>
    <row r="7" spans="1:13" s="1" customFormat="1" ht="12.75">
      <c r="A7" s="74"/>
      <c r="B7" s="79"/>
      <c r="C7" s="79"/>
      <c r="D7" s="80">
        <v>3111</v>
      </c>
      <c r="E7" s="81" t="s">
        <v>94</v>
      </c>
      <c r="F7" s="135">
        <v>77444140</v>
      </c>
      <c r="G7" s="135">
        <v>78369574</v>
      </c>
      <c r="H7" s="271">
        <f t="shared" si="0"/>
        <v>101.19496969041168</v>
      </c>
      <c r="I7" s="2"/>
      <c r="J7" s="2"/>
      <c r="K7" s="2"/>
      <c r="L7" s="2"/>
      <c r="M7" s="2"/>
    </row>
    <row r="8" spans="1:13" s="1" customFormat="1" ht="12.75">
      <c r="A8" s="74"/>
      <c r="B8" s="79"/>
      <c r="C8" s="75">
        <v>312</v>
      </c>
      <c r="D8" s="82"/>
      <c r="E8" s="83" t="s">
        <v>57</v>
      </c>
      <c r="F8" s="78">
        <f>F9</f>
        <v>2318468</v>
      </c>
      <c r="G8" s="78">
        <f>G9</f>
        <v>1828270</v>
      </c>
      <c r="H8" s="272">
        <f t="shared" si="0"/>
        <v>78.85681406860047</v>
      </c>
      <c r="I8" s="2"/>
      <c r="J8" s="2"/>
      <c r="K8" s="2"/>
      <c r="L8" s="216"/>
      <c r="M8" s="216"/>
    </row>
    <row r="9" spans="1:14" s="1" customFormat="1" ht="12.75">
      <c r="A9" s="74"/>
      <c r="B9" s="79"/>
      <c r="C9" s="79"/>
      <c r="D9" s="80">
        <v>3121</v>
      </c>
      <c r="E9" s="81" t="s">
        <v>95</v>
      </c>
      <c r="F9" s="135">
        <v>2318468</v>
      </c>
      <c r="G9" s="135">
        <v>1828270</v>
      </c>
      <c r="H9" s="271">
        <f t="shared" si="0"/>
        <v>78.85681406860047</v>
      </c>
      <c r="I9" s="16"/>
      <c r="J9" s="16"/>
      <c r="K9" s="16"/>
      <c r="L9" s="216"/>
      <c r="M9" s="216"/>
      <c r="N9" s="218"/>
    </row>
    <row r="10" spans="1:14" s="1" customFormat="1" ht="12.75">
      <c r="A10" s="74"/>
      <c r="B10" s="79"/>
      <c r="C10" s="75">
        <v>313</v>
      </c>
      <c r="D10" s="82"/>
      <c r="E10" s="83" t="s">
        <v>96</v>
      </c>
      <c r="F10" s="78">
        <f>F11+F12</f>
        <v>13320392</v>
      </c>
      <c r="G10" s="78">
        <f>G11+G12</f>
        <v>13352843</v>
      </c>
      <c r="H10" s="272">
        <f t="shared" si="0"/>
        <v>100.24361895655925</v>
      </c>
      <c r="I10" s="2"/>
      <c r="J10" s="2"/>
      <c r="K10" s="2"/>
      <c r="L10" s="2"/>
      <c r="M10" s="2"/>
      <c r="N10" s="2"/>
    </row>
    <row r="11" spans="1:14" s="1" customFormat="1" ht="12.75">
      <c r="A11" s="74"/>
      <c r="B11" s="79"/>
      <c r="C11" s="79"/>
      <c r="D11" s="80">
        <v>3132</v>
      </c>
      <c r="E11" s="81" t="s">
        <v>97</v>
      </c>
      <c r="F11" s="135">
        <v>12003842</v>
      </c>
      <c r="G11" s="135">
        <v>12033085</v>
      </c>
      <c r="H11" s="271">
        <f>G11/F11*100</f>
        <v>100.24361366969008</v>
      </c>
      <c r="I11" s="15"/>
      <c r="J11" s="15"/>
      <c r="K11" s="15"/>
      <c r="L11" s="15"/>
      <c r="M11" s="15"/>
      <c r="N11" s="2"/>
    </row>
    <row r="12" spans="1:14" s="1" customFormat="1" ht="12.75">
      <c r="A12" s="74"/>
      <c r="B12" s="79"/>
      <c r="C12" s="79"/>
      <c r="D12" s="80">
        <v>3133</v>
      </c>
      <c r="E12" s="81" t="s">
        <v>98</v>
      </c>
      <c r="F12" s="135">
        <v>1316550</v>
      </c>
      <c r="G12" s="135">
        <v>1319758</v>
      </c>
      <c r="H12" s="271">
        <f t="shared" si="0"/>
        <v>100.24366716038129</v>
      </c>
      <c r="I12" s="2"/>
      <c r="J12" s="2"/>
      <c r="K12" s="2"/>
      <c r="L12" s="2"/>
      <c r="M12" s="2"/>
      <c r="N12" s="2"/>
    </row>
    <row r="13" spans="1:14" s="1" customFormat="1" ht="12.75">
      <c r="A13" s="74"/>
      <c r="B13" s="79"/>
      <c r="C13" s="79"/>
      <c r="D13" s="80"/>
      <c r="E13" s="81"/>
      <c r="F13" s="78"/>
      <c r="G13" s="78"/>
      <c r="H13" s="271"/>
      <c r="I13" s="2"/>
      <c r="J13" s="2"/>
      <c r="K13" s="2"/>
      <c r="L13" s="2"/>
      <c r="M13" s="2"/>
      <c r="N13" s="2"/>
    </row>
    <row r="14" spans="1:14" s="1" customFormat="1" ht="13.5" customHeight="1">
      <c r="A14" s="74"/>
      <c r="B14" s="74">
        <v>32</v>
      </c>
      <c r="C14" s="79"/>
      <c r="D14" s="82"/>
      <c r="E14" s="84" t="s">
        <v>5</v>
      </c>
      <c r="F14" s="78">
        <f>F15+F19+F23+F41</f>
        <v>478888400</v>
      </c>
      <c r="G14" s="78">
        <f>G15+G19+G23+G41</f>
        <v>575810086</v>
      </c>
      <c r="H14" s="272">
        <f t="shared" si="0"/>
        <v>120.23888780768128</v>
      </c>
      <c r="I14" s="2"/>
      <c r="J14" s="2"/>
      <c r="K14" s="2"/>
      <c r="L14" s="2"/>
      <c r="M14" s="2"/>
      <c r="N14" s="2"/>
    </row>
    <row r="15" spans="1:14" s="1" customFormat="1" ht="12.75">
      <c r="A15" s="74"/>
      <c r="B15" s="79"/>
      <c r="C15" s="74">
        <v>321</v>
      </c>
      <c r="D15" s="82"/>
      <c r="E15" s="84" t="s">
        <v>8</v>
      </c>
      <c r="F15" s="78">
        <f>F16+F17+F18</f>
        <v>4629400</v>
      </c>
      <c r="G15" s="78">
        <f>G16+G17+G18</f>
        <v>4074717</v>
      </c>
      <c r="H15" s="272">
        <f t="shared" si="0"/>
        <v>88.01825290534411</v>
      </c>
      <c r="I15" s="2"/>
      <c r="J15" s="2"/>
      <c r="K15" s="2"/>
      <c r="L15" s="2"/>
      <c r="M15" s="2"/>
      <c r="N15" s="2"/>
    </row>
    <row r="16" spans="1:14" s="1" customFormat="1" ht="12.75">
      <c r="A16" s="74"/>
      <c r="B16" s="79"/>
      <c r="C16" s="74"/>
      <c r="D16" s="80">
        <v>3211</v>
      </c>
      <c r="E16" s="85" t="s">
        <v>99</v>
      </c>
      <c r="F16" s="135">
        <v>1515000</v>
      </c>
      <c r="G16" s="135">
        <v>1196859</v>
      </c>
      <c r="H16" s="271">
        <f t="shared" si="0"/>
        <v>79.00059405940594</v>
      </c>
      <c r="I16" s="2"/>
      <c r="J16" s="2"/>
      <c r="K16" s="263"/>
      <c r="L16" s="2"/>
      <c r="M16" s="2"/>
      <c r="N16" s="2"/>
    </row>
    <row r="17" spans="1:14" s="1" customFormat="1" ht="12.75">
      <c r="A17" s="74"/>
      <c r="B17" s="79"/>
      <c r="C17" s="74"/>
      <c r="D17" s="80">
        <v>3212</v>
      </c>
      <c r="E17" s="85" t="s">
        <v>100</v>
      </c>
      <c r="F17" s="135">
        <v>2278400</v>
      </c>
      <c r="G17" s="135">
        <v>2262578</v>
      </c>
      <c r="H17" s="271">
        <f t="shared" si="0"/>
        <v>99.30556530898876</v>
      </c>
      <c r="I17" s="2"/>
      <c r="J17" s="2"/>
      <c r="K17" s="2"/>
      <c r="L17" s="2"/>
      <c r="M17" s="2"/>
      <c r="N17" s="2"/>
    </row>
    <row r="18" spans="1:11" s="1" customFormat="1" ht="12.75">
      <c r="A18" s="74"/>
      <c r="B18" s="79"/>
      <c r="C18" s="74"/>
      <c r="D18" s="86" t="s">
        <v>7</v>
      </c>
      <c r="E18" s="87" t="s">
        <v>101</v>
      </c>
      <c r="F18" s="135">
        <v>836000</v>
      </c>
      <c r="G18" s="135">
        <v>615280</v>
      </c>
      <c r="H18" s="271">
        <f t="shared" si="0"/>
        <v>73.59808612440192</v>
      </c>
      <c r="I18" s="15"/>
      <c r="J18" s="15"/>
      <c r="K18" s="15"/>
    </row>
    <row r="19" spans="1:8" s="1" customFormat="1" ht="12.75">
      <c r="A19" s="74"/>
      <c r="B19" s="79"/>
      <c r="C19" s="74">
        <v>322</v>
      </c>
      <c r="D19" s="86"/>
      <c r="E19" s="89" t="s">
        <v>58</v>
      </c>
      <c r="F19" s="78">
        <f>SUM(F20:F22)</f>
        <v>10252000</v>
      </c>
      <c r="G19" s="78">
        <f>SUM(G20:G22)</f>
        <v>10567438</v>
      </c>
      <c r="H19" s="272">
        <f t="shared" si="0"/>
        <v>103.07684354272337</v>
      </c>
    </row>
    <row r="20" spans="1:8" s="14" customFormat="1" ht="12.75">
      <c r="A20" s="90"/>
      <c r="B20" s="90"/>
      <c r="C20" s="90"/>
      <c r="D20" s="91">
        <v>3221</v>
      </c>
      <c r="E20" s="81" t="s">
        <v>102</v>
      </c>
      <c r="F20" s="135">
        <v>2174000</v>
      </c>
      <c r="G20" s="135">
        <v>1515459</v>
      </c>
      <c r="H20" s="271">
        <f t="shared" si="0"/>
        <v>69.70832566697332</v>
      </c>
    </row>
    <row r="21" spans="1:8" s="14" customFormat="1" ht="12.75">
      <c r="A21" s="90"/>
      <c r="B21" s="90"/>
      <c r="C21" s="90"/>
      <c r="D21" s="91">
        <v>3223</v>
      </c>
      <c r="E21" s="81" t="s">
        <v>103</v>
      </c>
      <c r="F21" s="135">
        <v>7303000</v>
      </c>
      <c r="G21" s="135">
        <v>8451852</v>
      </c>
      <c r="H21" s="271">
        <f t="shared" si="0"/>
        <v>115.73123373955909</v>
      </c>
    </row>
    <row r="22" spans="1:8" s="14" customFormat="1" ht="12.75">
      <c r="A22" s="90"/>
      <c r="B22" s="90"/>
      <c r="C22" s="90"/>
      <c r="D22" s="91" t="s">
        <v>9</v>
      </c>
      <c r="E22" s="92" t="s">
        <v>104</v>
      </c>
      <c r="F22" s="135">
        <v>775000</v>
      </c>
      <c r="G22" s="146">
        <v>600127</v>
      </c>
      <c r="H22" s="271">
        <f t="shared" si="0"/>
        <v>77.43574193548388</v>
      </c>
    </row>
    <row r="23" spans="1:8" s="1" customFormat="1" ht="12.75">
      <c r="A23" s="79"/>
      <c r="B23" s="79"/>
      <c r="C23" s="74">
        <v>323</v>
      </c>
      <c r="D23" s="93"/>
      <c r="E23" s="89" t="s">
        <v>10</v>
      </c>
      <c r="F23" s="78">
        <f>F24+F25+F31+F32+F33+F34+F35+F39+F40</f>
        <v>460793000</v>
      </c>
      <c r="G23" s="78">
        <f>G24+G25+G31+G32+G33+G34+G35+G39+G40</f>
        <v>558152469</v>
      </c>
      <c r="H23" s="272">
        <f t="shared" si="0"/>
        <v>121.1286779530071</v>
      </c>
    </row>
    <row r="24" spans="1:8" s="1" customFormat="1" ht="12.75">
      <c r="A24" s="79"/>
      <c r="B24" s="79"/>
      <c r="C24" s="74"/>
      <c r="D24" s="94">
        <v>3231</v>
      </c>
      <c r="E24" s="81" t="s">
        <v>105</v>
      </c>
      <c r="F24" s="135">
        <v>4946700</v>
      </c>
      <c r="G24" s="135">
        <v>5439884</v>
      </c>
      <c r="H24" s="271">
        <f t="shared" si="0"/>
        <v>109.96995977116057</v>
      </c>
    </row>
    <row r="25" spans="1:8" s="13" customFormat="1" ht="12.75">
      <c r="A25" s="75"/>
      <c r="B25" s="75"/>
      <c r="C25" s="75"/>
      <c r="D25" s="80">
        <v>3232</v>
      </c>
      <c r="E25" s="92" t="s">
        <v>11</v>
      </c>
      <c r="F25" s="139">
        <f>SUM(F26:F30)</f>
        <v>437237500</v>
      </c>
      <c r="G25" s="139">
        <f>SUM(G26:G30)</f>
        <v>535301796</v>
      </c>
      <c r="H25" s="276">
        <f t="shared" si="0"/>
        <v>122.42815312044371</v>
      </c>
    </row>
    <row r="26" spans="1:8" s="1" customFormat="1" ht="12.75">
      <c r="A26" s="79"/>
      <c r="B26" s="79"/>
      <c r="C26" s="74"/>
      <c r="D26" s="94"/>
      <c r="E26" s="265" t="s">
        <v>106</v>
      </c>
      <c r="F26" s="163">
        <v>300000000</v>
      </c>
      <c r="G26" s="163">
        <v>321722161</v>
      </c>
      <c r="H26" s="271">
        <f t="shared" si="0"/>
        <v>107.24072033333334</v>
      </c>
    </row>
    <row r="27" spans="1:13" s="1" customFormat="1" ht="12.75">
      <c r="A27" s="79"/>
      <c r="B27" s="79"/>
      <c r="C27" s="74"/>
      <c r="D27" s="94"/>
      <c r="E27" s="265" t="s">
        <v>144</v>
      </c>
      <c r="F27" s="163">
        <v>1370000</v>
      </c>
      <c r="G27" s="163">
        <v>918893</v>
      </c>
      <c r="H27" s="271">
        <f t="shared" si="0"/>
        <v>67.07248175182482</v>
      </c>
      <c r="K27" s="2"/>
      <c r="L27" s="2"/>
      <c r="M27" s="2"/>
    </row>
    <row r="28" spans="1:8" s="1" customFormat="1" ht="12.75">
      <c r="A28" s="79"/>
      <c r="B28" s="79"/>
      <c r="C28" s="74"/>
      <c r="D28" s="94"/>
      <c r="E28" s="265" t="s">
        <v>107</v>
      </c>
      <c r="F28" s="163">
        <v>126000000</v>
      </c>
      <c r="G28" s="163">
        <v>203746528</v>
      </c>
      <c r="H28" s="271">
        <f t="shared" si="0"/>
        <v>161.70359365079366</v>
      </c>
    </row>
    <row r="29" spans="1:8" s="1" customFormat="1" ht="12.75" hidden="1">
      <c r="A29" s="79"/>
      <c r="B29" s="79"/>
      <c r="C29" s="74"/>
      <c r="D29" s="94"/>
      <c r="E29" s="279" t="s">
        <v>265</v>
      </c>
      <c r="F29" s="261">
        <v>0</v>
      </c>
      <c r="G29" s="163">
        <v>0</v>
      </c>
      <c r="H29" s="271"/>
    </row>
    <row r="30" spans="1:8" s="1" customFormat="1" ht="12.75">
      <c r="A30" s="79"/>
      <c r="B30" s="79"/>
      <c r="C30" s="74"/>
      <c r="D30" s="94"/>
      <c r="E30" s="265" t="s">
        <v>108</v>
      </c>
      <c r="F30" s="163">
        <v>9867500</v>
      </c>
      <c r="G30" s="163">
        <v>8914214</v>
      </c>
      <c r="H30" s="271">
        <f t="shared" si="0"/>
        <v>90.33913351912845</v>
      </c>
    </row>
    <row r="31" spans="1:12" s="1" customFormat="1" ht="12.75">
      <c r="A31" s="79"/>
      <c r="B31" s="79"/>
      <c r="C31" s="79"/>
      <c r="D31" s="94">
        <v>3233</v>
      </c>
      <c r="E31" s="266" t="s">
        <v>109</v>
      </c>
      <c r="F31" s="163">
        <v>1600000</v>
      </c>
      <c r="G31" s="163">
        <v>1021990</v>
      </c>
      <c r="H31" s="271">
        <f t="shared" si="0"/>
        <v>63.87437500000001</v>
      </c>
      <c r="L31" s="2"/>
    </row>
    <row r="32" spans="1:8" s="1" customFormat="1" ht="12.75">
      <c r="A32" s="79"/>
      <c r="B32" s="79"/>
      <c r="C32" s="79"/>
      <c r="D32" s="94">
        <v>3234</v>
      </c>
      <c r="E32" s="266" t="s">
        <v>110</v>
      </c>
      <c r="F32" s="163">
        <v>10083000</v>
      </c>
      <c r="G32" s="163">
        <v>9539001</v>
      </c>
      <c r="H32" s="271">
        <f t="shared" si="0"/>
        <v>94.6047902409997</v>
      </c>
    </row>
    <row r="33" spans="1:8" s="1" customFormat="1" ht="12.75">
      <c r="A33" s="79"/>
      <c r="B33" s="79"/>
      <c r="C33" s="79"/>
      <c r="D33" s="94">
        <v>3235</v>
      </c>
      <c r="E33" s="85" t="s">
        <v>111</v>
      </c>
      <c r="F33" s="110">
        <v>1764000</v>
      </c>
      <c r="G33" s="110">
        <v>1826315</v>
      </c>
      <c r="H33" s="271">
        <f t="shared" si="0"/>
        <v>103.53259637188208</v>
      </c>
    </row>
    <row r="34" spans="1:8" s="1" customFormat="1" ht="12.75">
      <c r="A34" s="79"/>
      <c r="B34" s="79"/>
      <c r="C34" s="79"/>
      <c r="D34" s="94">
        <v>3236</v>
      </c>
      <c r="E34" s="85" t="s">
        <v>112</v>
      </c>
      <c r="F34" s="110">
        <v>690000</v>
      </c>
      <c r="G34" s="110">
        <v>506425</v>
      </c>
      <c r="H34" s="271">
        <f t="shared" si="0"/>
        <v>73.39492753623188</v>
      </c>
    </row>
    <row r="35" spans="1:8" s="1" customFormat="1" ht="12.75">
      <c r="A35" s="79"/>
      <c r="B35" s="79"/>
      <c r="C35" s="79"/>
      <c r="D35" s="94">
        <v>3237</v>
      </c>
      <c r="E35" s="98" t="s">
        <v>113</v>
      </c>
      <c r="F35" s="96">
        <f>SUM(F36:F38)</f>
        <v>3830000</v>
      </c>
      <c r="G35" s="96">
        <f>SUM(G36:G38)</f>
        <v>4133810</v>
      </c>
      <c r="H35" s="272">
        <f t="shared" si="0"/>
        <v>107.93237597911227</v>
      </c>
    </row>
    <row r="36" spans="1:8" s="1" customFormat="1" ht="12.75">
      <c r="A36" s="79"/>
      <c r="B36" s="79"/>
      <c r="C36" s="79"/>
      <c r="D36" s="94"/>
      <c r="E36" s="97" t="s">
        <v>114</v>
      </c>
      <c r="F36" s="110">
        <v>2700000</v>
      </c>
      <c r="G36" s="110">
        <v>2959699</v>
      </c>
      <c r="H36" s="271">
        <f t="shared" si="0"/>
        <v>109.61848148148148</v>
      </c>
    </row>
    <row r="37" spans="1:8" s="1" customFormat="1" ht="12.75">
      <c r="A37" s="79"/>
      <c r="B37" s="79"/>
      <c r="C37" s="79"/>
      <c r="D37" s="94"/>
      <c r="E37" s="97" t="s">
        <v>145</v>
      </c>
      <c r="F37" s="110">
        <v>1030000</v>
      </c>
      <c r="G37" s="110">
        <v>966268</v>
      </c>
      <c r="H37" s="271">
        <f t="shared" si="0"/>
        <v>93.81242718446602</v>
      </c>
    </row>
    <row r="38" spans="1:8" s="1" customFormat="1" ht="12.75">
      <c r="A38" s="79"/>
      <c r="B38" s="79"/>
      <c r="C38" s="79"/>
      <c r="D38" s="94"/>
      <c r="E38" s="97" t="s">
        <v>146</v>
      </c>
      <c r="F38" s="110">
        <v>100000</v>
      </c>
      <c r="G38" s="110">
        <v>207843</v>
      </c>
      <c r="H38" s="271">
        <f t="shared" si="0"/>
        <v>207.843</v>
      </c>
    </row>
    <row r="39" spans="1:8" s="1" customFormat="1" ht="12.75" hidden="1">
      <c r="A39" s="79"/>
      <c r="B39" s="79"/>
      <c r="C39" s="79"/>
      <c r="D39" s="94">
        <v>3238</v>
      </c>
      <c r="E39" s="98" t="s">
        <v>115</v>
      </c>
      <c r="F39" s="110"/>
      <c r="G39" s="110"/>
      <c r="H39" s="271" t="e">
        <f t="shared" si="0"/>
        <v>#DIV/0!</v>
      </c>
    </row>
    <row r="40" spans="1:8" s="1" customFormat="1" ht="13.5" customHeight="1">
      <c r="A40" s="79"/>
      <c r="B40" s="79"/>
      <c r="C40" s="79"/>
      <c r="D40" s="94">
        <v>3239</v>
      </c>
      <c r="E40" s="98" t="s">
        <v>116</v>
      </c>
      <c r="F40" s="110">
        <v>641800</v>
      </c>
      <c r="G40" s="110">
        <v>383248</v>
      </c>
      <c r="H40" s="271">
        <f t="shared" si="0"/>
        <v>59.71455282019321</v>
      </c>
    </row>
    <row r="41" spans="1:8" s="1" customFormat="1" ht="13.5" customHeight="1">
      <c r="A41" s="79"/>
      <c r="B41" s="79"/>
      <c r="C41" s="75">
        <v>329</v>
      </c>
      <c r="D41" s="94"/>
      <c r="E41" s="77" t="s">
        <v>60</v>
      </c>
      <c r="F41" s="96">
        <f>SUM(F42:F46)</f>
        <v>3214000</v>
      </c>
      <c r="G41" s="96">
        <f>SUM(G42:G46)</f>
        <v>3015462</v>
      </c>
      <c r="H41" s="272">
        <f t="shared" si="0"/>
        <v>93.822713130056</v>
      </c>
    </row>
    <row r="42" spans="1:8" s="1" customFormat="1" ht="15" customHeight="1">
      <c r="A42" s="79"/>
      <c r="B42" s="79"/>
      <c r="C42" s="79"/>
      <c r="D42" s="94">
        <v>3291</v>
      </c>
      <c r="E42" s="99" t="s">
        <v>117</v>
      </c>
      <c r="F42" s="110">
        <v>240000</v>
      </c>
      <c r="G42" s="110">
        <v>209603</v>
      </c>
      <c r="H42" s="271">
        <f t="shared" si="0"/>
        <v>87.33458333333334</v>
      </c>
    </row>
    <row r="43" spans="1:8" s="1" customFormat="1" ht="13.5" customHeight="1">
      <c r="A43" s="79"/>
      <c r="B43" s="79"/>
      <c r="C43" s="79"/>
      <c r="D43" s="94">
        <v>3292</v>
      </c>
      <c r="E43" s="97" t="s">
        <v>118</v>
      </c>
      <c r="F43" s="110">
        <v>1360000</v>
      </c>
      <c r="G43" s="110">
        <v>1475592</v>
      </c>
      <c r="H43" s="271">
        <f t="shared" si="0"/>
        <v>108.49941176470588</v>
      </c>
    </row>
    <row r="44" spans="1:8" s="1" customFormat="1" ht="13.5" customHeight="1">
      <c r="A44" s="79"/>
      <c r="B44" s="79"/>
      <c r="C44" s="79"/>
      <c r="D44" s="94">
        <v>3293</v>
      </c>
      <c r="E44" s="97" t="s">
        <v>119</v>
      </c>
      <c r="F44" s="110">
        <v>400000</v>
      </c>
      <c r="G44" s="110">
        <v>355664</v>
      </c>
      <c r="H44" s="271">
        <f t="shared" si="0"/>
        <v>88.916</v>
      </c>
    </row>
    <row r="45" spans="1:8" s="1" customFormat="1" ht="13.5" customHeight="1">
      <c r="A45" s="79"/>
      <c r="B45" s="79"/>
      <c r="C45" s="79"/>
      <c r="D45" s="94">
        <v>3294</v>
      </c>
      <c r="E45" s="97" t="s">
        <v>120</v>
      </c>
      <c r="F45" s="110">
        <v>176000</v>
      </c>
      <c r="G45" s="110">
        <v>104539</v>
      </c>
      <c r="H45" s="271">
        <f t="shared" si="0"/>
        <v>59.39715909090909</v>
      </c>
    </row>
    <row r="46" spans="1:8" s="1" customFormat="1" ht="13.5" customHeight="1">
      <c r="A46" s="79"/>
      <c r="B46" s="79"/>
      <c r="C46" s="79"/>
      <c r="D46" s="94">
        <v>3299</v>
      </c>
      <c r="E46" s="81" t="s">
        <v>121</v>
      </c>
      <c r="F46" s="110">
        <v>1038000</v>
      </c>
      <c r="G46" s="110">
        <v>870064</v>
      </c>
      <c r="H46" s="271">
        <f t="shared" si="0"/>
        <v>83.82119460500962</v>
      </c>
    </row>
    <row r="47" spans="1:8" s="1" customFormat="1" ht="13.5" customHeight="1">
      <c r="A47" s="79"/>
      <c r="B47" s="79"/>
      <c r="C47" s="79"/>
      <c r="D47" s="94"/>
      <c r="E47" s="81"/>
      <c r="F47" s="88"/>
      <c r="G47" s="88"/>
      <c r="H47" s="271"/>
    </row>
    <row r="48" spans="1:8" s="1" customFormat="1" ht="13.5" customHeight="1">
      <c r="A48" s="79"/>
      <c r="B48" s="74">
        <v>34</v>
      </c>
      <c r="C48" s="79"/>
      <c r="D48" s="93"/>
      <c r="E48" s="84" t="s">
        <v>13</v>
      </c>
      <c r="F48" s="78">
        <f>F49+F53</f>
        <v>349245440</v>
      </c>
      <c r="G48" s="78">
        <f>G49+G53</f>
        <v>299416695</v>
      </c>
      <c r="H48" s="272">
        <f t="shared" si="0"/>
        <v>85.73245652112165</v>
      </c>
    </row>
    <row r="49" spans="1:8" s="1" customFormat="1" ht="13.5" customHeight="1">
      <c r="A49" s="79"/>
      <c r="B49" s="79"/>
      <c r="C49" s="74">
        <v>342</v>
      </c>
      <c r="D49" s="93"/>
      <c r="E49" s="89" t="s">
        <v>12</v>
      </c>
      <c r="F49" s="78">
        <f>F50</f>
        <v>279990000</v>
      </c>
      <c r="G49" s="78">
        <f>G50</f>
        <v>222396029</v>
      </c>
      <c r="H49" s="272">
        <f t="shared" si="0"/>
        <v>79.42998999964284</v>
      </c>
    </row>
    <row r="50" spans="1:8" s="1" customFormat="1" ht="26.25" customHeight="1">
      <c r="A50" s="79"/>
      <c r="B50" s="79"/>
      <c r="C50" s="79"/>
      <c r="D50" s="86" t="s">
        <v>59</v>
      </c>
      <c r="E50" s="100" t="s">
        <v>122</v>
      </c>
      <c r="F50" s="96">
        <f>F51+F52</f>
        <v>279990000</v>
      </c>
      <c r="G50" s="96">
        <f>G51+G52</f>
        <v>222396029</v>
      </c>
      <c r="H50" s="272">
        <f t="shared" si="0"/>
        <v>79.42998999964284</v>
      </c>
    </row>
    <row r="51" spans="1:8" s="1" customFormat="1" ht="13.5" customHeight="1">
      <c r="A51" s="79"/>
      <c r="B51" s="79"/>
      <c r="C51" s="79"/>
      <c r="D51" s="86"/>
      <c r="E51" s="99" t="s">
        <v>123</v>
      </c>
      <c r="F51" s="110">
        <v>227100000</v>
      </c>
      <c r="G51" s="110">
        <v>174830272</v>
      </c>
      <c r="H51" s="271">
        <f t="shared" si="0"/>
        <v>76.9838273888155</v>
      </c>
    </row>
    <row r="52" spans="1:8" s="1" customFormat="1" ht="13.5" customHeight="1">
      <c r="A52" s="79"/>
      <c r="B52" s="79"/>
      <c r="C52" s="79"/>
      <c r="D52" s="86"/>
      <c r="E52" s="99" t="s">
        <v>246</v>
      </c>
      <c r="F52" s="110">
        <v>52890000</v>
      </c>
      <c r="G52" s="110">
        <v>47565757</v>
      </c>
      <c r="H52" s="271">
        <f t="shared" si="0"/>
        <v>89.93336547551523</v>
      </c>
    </row>
    <row r="53" spans="1:8" s="1" customFormat="1" ht="13.5" customHeight="1">
      <c r="A53" s="79"/>
      <c r="B53" s="79"/>
      <c r="C53" s="75">
        <v>343</v>
      </c>
      <c r="D53" s="94"/>
      <c r="E53" s="77" t="s">
        <v>73</v>
      </c>
      <c r="F53" s="96">
        <f>SUM(F54:F57)</f>
        <v>69255440</v>
      </c>
      <c r="G53" s="96">
        <f>SUM(G54:G57)</f>
        <v>77020666</v>
      </c>
      <c r="H53" s="272">
        <f t="shared" si="0"/>
        <v>111.21244193957904</v>
      </c>
    </row>
    <row r="54" spans="1:8" s="1" customFormat="1" ht="13.5" customHeight="1">
      <c r="A54" s="79"/>
      <c r="B54" s="79"/>
      <c r="C54" s="79"/>
      <c r="D54" s="90">
        <v>3431</v>
      </c>
      <c r="E54" s="99" t="s">
        <v>124</v>
      </c>
      <c r="F54" s="110">
        <v>390000</v>
      </c>
      <c r="G54" s="110">
        <v>314035</v>
      </c>
      <c r="H54" s="271">
        <f t="shared" si="0"/>
        <v>80.52179487179487</v>
      </c>
    </row>
    <row r="55" spans="1:8" s="1" customFormat="1" ht="13.5" customHeight="1">
      <c r="A55" s="79"/>
      <c r="B55" s="79"/>
      <c r="C55" s="79"/>
      <c r="D55" s="90">
        <v>3432</v>
      </c>
      <c r="E55" s="99" t="s">
        <v>125</v>
      </c>
      <c r="F55" s="110">
        <v>20000000</v>
      </c>
      <c r="G55" s="110">
        <v>5876850</v>
      </c>
      <c r="H55" s="271">
        <f t="shared" si="0"/>
        <v>29.38425</v>
      </c>
    </row>
    <row r="56" spans="1:8" s="1" customFormat="1" ht="13.5" customHeight="1">
      <c r="A56" s="79"/>
      <c r="B56" s="79"/>
      <c r="C56" s="79"/>
      <c r="D56" s="90">
        <v>3433</v>
      </c>
      <c r="E56" s="99" t="s">
        <v>126</v>
      </c>
      <c r="F56" s="110">
        <v>36875000</v>
      </c>
      <c r="G56" s="110">
        <v>56715144</v>
      </c>
      <c r="H56" s="271">
        <f t="shared" si="0"/>
        <v>153.80378033898305</v>
      </c>
    </row>
    <row r="57" spans="1:8" s="1" customFormat="1" ht="13.5" customHeight="1">
      <c r="A57" s="79"/>
      <c r="B57" s="79"/>
      <c r="C57" s="79"/>
      <c r="D57" s="90">
        <v>3434</v>
      </c>
      <c r="E57" s="99" t="s">
        <v>127</v>
      </c>
      <c r="F57" s="110">
        <v>11990440</v>
      </c>
      <c r="G57" s="110">
        <v>14114637</v>
      </c>
      <c r="H57" s="271">
        <f t="shared" si="0"/>
        <v>117.71575521832393</v>
      </c>
    </row>
    <row r="58" spans="1:8" s="1" customFormat="1" ht="13.5" customHeight="1">
      <c r="A58" s="79"/>
      <c r="B58" s="79"/>
      <c r="C58" s="79"/>
      <c r="D58" s="90"/>
      <c r="E58" s="99"/>
      <c r="F58" s="110"/>
      <c r="G58" s="110"/>
      <c r="H58" s="271"/>
    </row>
    <row r="59" spans="1:8" s="1" customFormat="1" ht="13.5" customHeight="1">
      <c r="A59" s="79"/>
      <c r="B59" s="235">
        <v>36</v>
      </c>
      <c r="C59" s="236"/>
      <c r="D59" s="237"/>
      <c r="E59" s="238" t="s">
        <v>238</v>
      </c>
      <c r="F59" s="225">
        <f>F60</f>
        <v>0</v>
      </c>
      <c r="G59" s="225">
        <f>G60</f>
        <v>507698</v>
      </c>
      <c r="H59" s="289" t="s">
        <v>243</v>
      </c>
    </row>
    <row r="60" spans="1:8" s="1" customFormat="1" ht="13.5" customHeight="1">
      <c r="A60" s="79"/>
      <c r="B60" s="236"/>
      <c r="C60" s="235">
        <v>363</v>
      </c>
      <c r="D60" s="237"/>
      <c r="E60" s="239" t="s">
        <v>238</v>
      </c>
      <c r="F60" s="225">
        <f>F61</f>
        <v>0</v>
      </c>
      <c r="G60" s="225">
        <f>G61</f>
        <v>507698</v>
      </c>
      <c r="H60" s="289" t="s">
        <v>243</v>
      </c>
    </row>
    <row r="61" spans="1:8" s="70" customFormat="1" ht="13.5" customHeight="1">
      <c r="A61" s="217"/>
      <c r="B61" s="240"/>
      <c r="C61" s="240"/>
      <c r="D61" s="292">
        <v>3632</v>
      </c>
      <c r="E61" s="293" t="s">
        <v>239</v>
      </c>
      <c r="F61" s="294">
        <f>SUM(F62:F64)</f>
        <v>0</v>
      </c>
      <c r="G61" s="294">
        <f>SUM(G62:G64)</f>
        <v>507698</v>
      </c>
      <c r="H61" s="289" t="s">
        <v>243</v>
      </c>
    </row>
    <row r="62" spans="1:8" s="1" customFormat="1" ht="13.5" customHeight="1" hidden="1">
      <c r="A62" s="79"/>
      <c r="B62" s="236"/>
      <c r="C62" s="236"/>
      <c r="D62" s="241"/>
      <c r="E62" s="242" t="s">
        <v>258</v>
      </c>
      <c r="F62" s="163"/>
      <c r="G62" s="163"/>
      <c r="H62" s="289" t="s">
        <v>243</v>
      </c>
    </row>
    <row r="63" spans="1:8" s="1" customFormat="1" ht="13.5" customHeight="1">
      <c r="A63" s="79"/>
      <c r="B63" s="236"/>
      <c r="C63" s="236"/>
      <c r="D63" s="241"/>
      <c r="E63" s="242" t="s">
        <v>247</v>
      </c>
      <c r="F63" s="163">
        <v>0</v>
      </c>
      <c r="G63" s="163">
        <v>507698</v>
      </c>
      <c r="H63" s="289" t="s">
        <v>243</v>
      </c>
    </row>
    <row r="64" spans="1:8" s="1" customFormat="1" ht="13.5" customHeight="1" hidden="1">
      <c r="A64" s="79"/>
      <c r="B64" s="236"/>
      <c r="C64" s="236"/>
      <c r="D64" s="241"/>
      <c r="E64" s="242" t="s">
        <v>245</v>
      </c>
      <c r="F64" s="163"/>
      <c r="G64" s="163"/>
      <c r="H64" s="271"/>
    </row>
    <row r="65" spans="1:8" s="1" customFormat="1" ht="13.5" customHeight="1">
      <c r="A65" s="79"/>
      <c r="B65" s="236"/>
      <c r="C65" s="236"/>
      <c r="D65" s="241"/>
      <c r="E65" s="242"/>
      <c r="F65" s="163"/>
      <c r="G65" s="163"/>
      <c r="H65" s="271"/>
    </row>
    <row r="66" spans="1:8" s="1" customFormat="1" ht="13.5" customHeight="1">
      <c r="A66" s="79"/>
      <c r="B66" s="75">
        <v>38</v>
      </c>
      <c r="C66" s="79"/>
      <c r="D66" s="93"/>
      <c r="E66" s="101" t="s">
        <v>61</v>
      </c>
      <c r="F66" s="96">
        <f>F67+F69+F71</f>
        <v>256500000</v>
      </c>
      <c r="G66" s="96">
        <f>G67+G69+G71</f>
        <v>228309309</v>
      </c>
      <c r="H66" s="272">
        <f t="shared" si="0"/>
        <v>89.00947719298246</v>
      </c>
    </row>
    <row r="67" spans="1:8" s="18" customFormat="1" ht="13.5" customHeight="1">
      <c r="A67" s="102"/>
      <c r="B67" s="102"/>
      <c r="C67" s="103">
        <v>382</v>
      </c>
      <c r="D67" s="104"/>
      <c r="E67" s="105" t="s">
        <v>78</v>
      </c>
      <c r="F67" s="106">
        <f>F68</f>
        <v>240000000</v>
      </c>
      <c r="G67" s="106">
        <f>G68</f>
        <v>205000000</v>
      </c>
      <c r="H67" s="272">
        <f t="shared" si="0"/>
        <v>85.41666666666666</v>
      </c>
    </row>
    <row r="68" spans="1:8" s="18" customFormat="1" ht="13.5" customHeight="1">
      <c r="A68" s="102"/>
      <c r="B68" s="102"/>
      <c r="C68" s="107"/>
      <c r="D68" s="108">
        <v>3821</v>
      </c>
      <c r="E68" s="109" t="s">
        <v>77</v>
      </c>
      <c r="F68" s="110">
        <v>240000000</v>
      </c>
      <c r="G68" s="110">
        <v>205000000</v>
      </c>
      <c r="H68" s="271">
        <f t="shared" si="0"/>
        <v>85.41666666666666</v>
      </c>
    </row>
    <row r="69" spans="1:8" s="1" customFormat="1" ht="13.5" customHeight="1">
      <c r="A69" s="79"/>
      <c r="B69" s="79"/>
      <c r="C69" s="75">
        <v>383</v>
      </c>
      <c r="D69" s="93"/>
      <c r="E69" s="101" t="s">
        <v>62</v>
      </c>
      <c r="F69" s="96">
        <f>SUM(F70:F70)</f>
        <v>14940000</v>
      </c>
      <c r="G69" s="96">
        <f>SUM(G70:G70)</f>
        <v>17450412</v>
      </c>
      <c r="H69" s="272">
        <f aca="true" t="shared" si="1" ref="H69:H94">G69/F69*100</f>
        <v>116.80329317269076</v>
      </c>
    </row>
    <row r="70" spans="1:8" s="1" customFormat="1" ht="13.5" customHeight="1">
      <c r="A70" s="79"/>
      <c r="B70" s="79"/>
      <c r="C70" s="79"/>
      <c r="D70" s="80">
        <v>3831</v>
      </c>
      <c r="E70" s="85" t="s">
        <v>128</v>
      </c>
      <c r="F70" s="110">
        <v>14940000</v>
      </c>
      <c r="G70" s="110">
        <v>17450412</v>
      </c>
      <c r="H70" s="271">
        <f t="shared" si="1"/>
        <v>116.80329317269076</v>
      </c>
    </row>
    <row r="71" spans="1:8" s="1" customFormat="1" ht="13.5" customHeight="1">
      <c r="A71" s="79"/>
      <c r="B71" s="79"/>
      <c r="C71" s="75">
        <v>385</v>
      </c>
      <c r="D71" s="93"/>
      <c r="E71" s="101" t="s">
        <v>63</v>
      </c>
      <c r="F71" s="96">
        <f>F72</f>
        <v>1560000</v>
      </c>
      <c r="G71" s="96">
        <f>G72</f>
        <v>5858897</v>
      </c>
      <c r="H71" s="272">
        <f t="shared" si="1"/>
        <v>375.5703205128205</v>
      </c>
    </row>
    <row r="72" spans="1:8" s="1" customFormat="1" ht="13.5" customHeight="1">
      <c r="A72" s="79"/>
      <c r="B72" s="79"/>
      <c r="C72" s="79"/>
      <c r="D72" s="80">
        <v>3859</v>
      </c>
      <c r="E72" s="85" t="s">
        <v>129</v>
      </c>
      <c r="F72" s="110">
        <v>1560000</v>
      </c>
      <c r="G72" s="110">
        <v>5858897</v>
      </c>
      <c r="H72" s="271">
        <f t="shared" si="1"/>
        <v>375.5703205128205</v>
      </c>
    </row>
    <row r="73" spans="1:8" s="1" customFormat="1" ht="24" customHeight="1">
      <c r="A73" s="252">
        <v>4</v>
      </c>
      <c r="B73" s="253"/>
      <c r="C73" s="253"/>
      <c r="D73" s="254"/>
      <c r="E73" s="255" t="s">
        <v>64</v>
      </c>
      <c r="F73" s="106">
        <f>F74+F81</f>
        <v>1238600000</v>
      </c>
      <c r="G73" s="106">
        <f>G74+G81</f>
        <v>1152506014.8600001</v>
      </c>
      <c r="H73" s="272">
        <f t="shared" si="1"/>
        <v>93.04908887937997</v>
      </c>
    </row>
    <row r="74" spans="1:8" s="1" customFormat="1" ht="13.5" customHeight="1">
      <c r="A74" s="11"/>
      <c r="B74" s="129">
        <v>41</v>
      </c>
      <c r="C74" s="129"/>
      <c r="D74" s="130"/>
      <c r="E74" s="131" t="s">
        <v>14</v>
      </c>
      <c r="F74" s="19">
        <f>F75+F78</f>
        <v>152300000</v>
      </c>
      <c r="G74" s="19">
        <f>G75+G78</f>
        <v>160844194.15</v>
      </c>
      <c r="H74" s="272">
        <f t="shared" si="1"/>
        <v>105.610107780696</v>
      </c>
    </row>
    <row r="75" spans="1:8" s="1" customFormat="1" ht="13.5" customHeight="1">
      <c r="A75" s="11"/>
      <c r="B75" s="129"/>
      <c r="C75" s="129">
        <v>411</v>
      </c>
      <c r="D75" s="130"/>
      <c r="E75" s="132" t="s">
        <v>147</v>
      </c>
      <c r="F75" s="19">
        <f>F76</f>
        <v>150000000</v>
      </c>
      <c r="G75" s="19">
        <f>G76</f>
        <v>159045580.15</v>
      </c>
      <c r="H75" s="272">
        <f t="shared" si="1"/>
        <v>106.03038676666668</v>
      </c>
    </row>
    <row r="76" spans="1:8" s="1" customFormat="1" ht="13.5" customHeight="1">
      <c r="A76" s="11"/>
      <c r="B76" s="129"/>
      <c r="C76" s="129"/>
      <c r="D76" s="133">
        <v>4111</v>
      </c>
      <c r="E76" s="134" t="s">
        <v>52</v>
      </c>
      <c r="F76" s="135">
        <v>150000000</v>
      </c>
      <c r="G76" s="135">
        <v>159045580.15</v>
      </c>
      <c r="H76" s="271">
        <f t="shared" si="1"/>
        <v>106.03038676666668</v>
      </c>
    </row>
    <row r="77" spans="1:8" s="1" customFormat="1" ht="13.5" customHeight="1">
      <c r="A77" s="11"/>
      <c r="B77" s="129"/>
      <c r="C77" s="129"/>
      <c r="D77" s="133"/>
      <c r="E77" s="134"/>
      <c r="F77" s="135"/>
      <c r="G77" s="135"/>
      <c r="H77" s="271"/>
    </row>
    <row r="78" spans="1:8" s="1" customFormat="1" ht="13.5" customHeight="1">
      <c r="A78" s="79"/>
      <c r="B78" s="74"/>
      <c r="C78" s="74">
        <v>412</v>
      </c>
      <c r="D78" s="111"/>
      <c r="E78" s="84" t="s">
        <v>65</v>
      </c>
      <c r="F78" s="78">
        <f>SUM(F79:F79)</f>
        <v>2300000</v>
      </c>
      <c r="G78" s="78">
        <f>SUM(G79:G79)</f>
        <v>1798614</v>
      </c>
      <c r="H78" s="272">
        <f t="shared" si="1"/>
        <v>78.20060869565218</v>
      </c>
    </row>
    <row r="79" spans="1:8" s="1" customFormat="1" ht="13.5" customHeight="1">
      <c r="A79" s="79"/>
      <c r="B79" s="74"/>
      <c r="C79" s="74"/>
      <c r="D79" s="86" t="s">
        <v>15</v>
      </c>
      <c r="E79" s="87" t="s">
        <v>130</v>
      </c>
      <c r="F79" s="110">
        <v>2300000</v>
      </c>
      <c r="G79" s="110">
        <v>1798614</v>
      </c>
      <c r="H79" s="271">
        <f t="shared" si="1"/>
        <v>78.20060869565218</v>
      </c>
    </row>
    <row r="80" spans="1:8" s="1" customFormat="1" ht="13.5" customHeight="1">
      <c r="A80" s="79"/>
      <c r="B80" s="74"/>
      <c r="C80" s="74"/>
      <c r="D80" s="86"/>
      <c r="E80" s="87"/>
      <c r="F80" s="110"/>
      <c r="G80" s="110"/>
      <c r="H80" s="271"/>
    </row>
    <row r="81" spans="1:8" s="1" customFormat="1" ht="12.75">
      <c r="A81" s="79"/>
      <c r="B81" s="74">
        <v>42</v>
      </c>
      <c r="C81" s="79"/>
      <c r="D81" s="93"/>
      <c r="E81" s="89" t="s">
        <v>16</v>
      </c>
      <c r="F81" s="78">
        <f>F82+F86+F91+F93</f>
        <v>1086300000</v>
      </c>
      <c r="G81" s="78">
        <f>G82+G86+G91+G93</f>
        <v>991661820.71</v>
      </c>
      <c r="H81" s="272">
        <f t="shared" si="1"/>
        <v>91.28802547270551</v>
      </c>
    </row>
    <row r="82" spans="1:9" s="1" customFormat="1" ht="12.75">
      <c r="A82" s="79"/>
      <c r="B82" s="79"/>
      <c r="C82" s="74">
        <v>421</v>
      </c>
      <c r="D82" s="93"/>
      <c r="E82" s="84" t="s">
        <v>17</v>
      </c>
      <c r="F82" s="78">
        <f>F83+F84+F85</f>
        <v>1074550000</v>
      </c>
      <c r="G82" s="78">
        <f>G83+G84+G85</f>
        <v>985652812.71</v>
      </c>
      <c r="H82" s="272">
        <f t="shared" si="1"/>
        <v>91.72703110232192</v>
      </c>
      <c r="I82" s="282"/>
    </row>
    <row r="83" spans="1:15" s="1" customFormat="1" ht="12.75">
      <c r="A83" s="79"/>
      <c r="B83" s="79"/>
      <c r="C83" s="74"/>
      <c r="D83" s="86" t="s">
        <v>18</v>
      </c>
      <c r="E83" s="98" t="s">
        <v>131</v>
      </c>
      <c r="F83" s="110">
        <v>11000000</v>
      </c>
      <c r="G83" s="110">
        <v>7252123</v>
      </c>
      <c r="H83" s="271">
        <f t="shared" si="1"/>
        <v>65.92839090909091</v>
      </c>
      <c r="I83" s="280"/>
      <c r="J83" s="282"/>
      <c r="N83" s="281"/>
      <c r="O83" s="281"/>
    </row>
    <row r="84" spans="1:14" s="1" customFormat="1" ht="12.75">
      <c r="A84" s="79"/>
      <c r="B84" s="79"/>
      <c r="C84" s="79"/>
      <c r="D84" s="86" t="s">
        <v>19</v>
      </c>
      <c r="E84" s="98" t="s">
        <v>132</v>
      </c>
      <c r="F84" s="110">
        <v>1047800000</v>
      </c>
      <c r="G84" s="110">
        <v>968610980.71</v>
      </c>
      <c r="H84" s="271">
        <f t="shared" si="1"/>
        <v>92.44235357033786</v>
      </c>
      <c r="I84" s="271"/>
      <c r="J84" s="282"/>
      <c r="N84" s="271"/>
    </row>
    <row r="85" spans="1:15" s="1" customFormat="1" ht="12.75">
      <c r="A85" s="79"/>
      <c r="B85" s="79"/>
      <c r="C85" s="79"/>
      <c r="D85" s="86" t="s">
        <v>21</v>
      </c>
      <c r="E85" s="98" t="s">
        <v>133</v>
      </c>
      <c r="F85" s="110">
        <v>15750000</v>
      </c>
      <c r="G85" s="110">
        <v>9789709</v>
      </c>
      <c r="H85" s="271">
        <f t="shared" si="1"/>
        <v>62.156882539682535</v>
      </c>
      <c r="I85" s="271"/>
      <c r="J85" s="282"/>
      <c r="N85" s="271"/>
      <c r="O85" s="271"/>
    </row>
    <row r="86" spans="1:14" s="1" customFormat="1" ht="12.75">
      <c r="A86" s="79"/>
      <c r="B86" s="79"/>
      <c r="C86" s="74">
        <v>422</v>
      </c>
      <c r="D86" s="93"/>
      <c r="E86" s="84" t="s">
        <v>24</v>
      </c>
      <c r="F86" s="78">
        <f>SUM(F87:F90)</f>
        <v>7650000</v>
      </c>
      <c r="G86" s="78">
        <f>SUM(G87:G90)</f>
        <v>977950</v>
      </c>
      <c r="H86" s="272">
        <f t="shared" si="1"/>
        <v>12.783660130718955</v>
      </c>
      <c r="I86" s="271"/>
      <c r="J86" s="282"/>
      <c r="N86" s="271"/>
    </row>
    <row r="87" spans="1:14" s="1" customFormat="1" ht="12.75">
      <c r="A87" s="79"/>
      <c r="B87" s="79"/>
      <c r="C87" s="79"/>
      <c r="D87" s="112" t="s">
        <v>22</v>
      </c>
      <c r="E87" s="113" t="s">
        <v>134</v>
      </c>
      <c r="F87" s="110">
        <v>2590000</v>
      </c>
      <c r="G87" s="110">
        <v>586196</v>
      </c>
      <c r="H87" s="271">
        <f t="shared" si="1"/>
        <v>22.633050193050195</v>
      </c>
      <c r="I87" s="271"/>
      <c r="N87" s="271"/>
    </row>
    <row r="88" spans="1:8" s="1" customFormat="1" ht="12.75">
      <c r="A88" s="79"/>
      <c r="B88" s="79"/>
      <c r="C88" s="79"/>
      <c r="D88" s="86" t="s">
        <v>23</v>
      </c>
      <c r="E88" s="98" t="s">
        <v>135</v>
      </c>
      <c r="F88" s="110">
        <v>250000</v>
      </c>
      <c r="G88" s="110">
        <v>15397</v>
      </c>
      <c r="H88" s="271">
        <f t="shared" si="1"/>
        <v>6.158799999999999</v>
      </c>
    </row>
    <row r="89" spans="1:14" s="1" customFormat="1" ht="12.75">
      <c r="A89" s="79"/>
      <c r="B89" s="79"/>
      <c r="C89" s="79"/>
      <c r="D89" s="80">
        <v>4223</v>
      </c>
      <c r="E89" s="85" t="s">
        <v>136</v>
      </c>
      <c r="F89" s="110">
        <v>180000</v>
      </c>
      <c r="G89" s="110">
        <v>85987</v>
      </c>
      <c r="H89" s="271">
        <f t="shared" si="1"/>
        <v>47.77055555555555</v>
      </c>
      <c r="N89" s="13"/>
    </row>
    <row r="90" spans="1:15" s="1" customFormat="1" ht="12.75">
      <c r="A90" s="79"/>
      <c r="B90" s="79"/>
      <c r="C90" s="79"/>
      <c r="D90" s="86" t="s">
        <v>25</v>
      </c>
      <c r="E90" s="113" t="s">
        <v>137</v>
      </c>
      <c r="F90" s="110">
        <v>4630000</v>
      </c>
      <c r="G90" s="110">
        <v>290370</v>
      </c>
      <c r="H90" s="271">
        <f t="shared" si="1"/>
        <v>6.271490280777538</v>
      </c>
      <c r="J90" s="271"/>
      <c r="N90" s="283"/>
      <c r="O90" s="271"/>
    </row>
    <row r="91" spans="1:8" s="1" customFormat="1" ht="12.75">
      <c r="A91" s="79"/>
      <c r="B91" s="79"/>
      <c r="C91" s="74">
        <v>423</v>
      </c>
      <c r="D91" s="93"/>
      <c r="E91" s="84" t="s">
        <v>26</v>
      </c>
      <c r="F91" s="78">
        <f>F92</f>
        <v>1500000</v>
      </c>
      <c r="G91" s="78">
        <f>G92</f>
        <v>1520647</v>
      </c>
      <c r="H91" s="272">
        <f t="shared" si="1"/>
        <v>101.37646666666666</v>
      </c>
    </row>
    <row r="92" spans="1:8" s="1" customFormat="1" ht="12.75">
      <c r="A92" s="79"/>
      <c r="B92" s="79"/>
      <c r="C92" s="79"/>
      <c r="D92" s="91" t="s">
        <v>27</v>
      </c>
      <c r="E92" s="98" t="s">
        <v>138</v>
      </c>
      <c r="F92" s="110">
        <v>1500000</v>
      </c>
      <c r="G92" s="110">
        <v>1520647</v>
      </c>
      <c r="H92" s="271">
        <f t="shared" si="1"/>
        <v>101.37646666666666</v>
      </c>
    </row>
    <row r="93" spans="1:8" s="1" customFormat="1" ht="12.75">
      <c r="A93" s="79"/>
      <c r="B93" s="79"/>
      <c r="C93" s="74">
        <v>426</v>
      </c>
      <c r="D93" s="114"/>
      <c r="E93" s="115" t="s">
        <v>28</v>
      </c>
      <c r="F93" s="106">
        <f>F94</f>
        <v>2600000</v>
      </c>
      <c r="G93" s="106">
        <f>G94</f>
        <v>3510411</v>
      </c>
      <c r="H93" s="272">
        <f t="shared" si="1"/>
        <v>135.0158076923077</v>
      </c>
    </row>
    <row r="94" spans="1:8" s="1" customFormat="1" ht="12.75">
      <c r="A94" s="79"/>
      <c r="B94" s="79"/>
      <c r="C94" s="74"/>
      <c r="D94" s="86" t="s">
        <v>66</v>
      </c>
      <c r="E94" s="87" t="s">
        <v>139</v>
      </c>
      <c r="F94" s="110">
        <v>2600000</v>
      </c>
      <c r="G94" s="110">
        <v>3510411</v>
      </c>
      <c r="H94" s="271">
        <f t="shared" si="1"/>
        <v>135.0158076923077</v>
      </c>
    </row>
    <row r="95" spans="1:7" s="1" customFormat="1" ht="11.25" customHeight="1">
      <c r="A95" s="79"/>
      <c r="B95" s="79"/>
      <c r="C95" s="79"/>
      <c r="D95" s="116"/>
      <c r="E95" s="117"/>
      <c r="F95" s="88"/>
      <c r="G95" s="88"/>
    </row>
    <row r="96" spans="1:4" s="1" customFormat="1" ht="12.75">
      <c r="A96" s="11"/>
      <c r="B96" s="11"/>
      <c r="C96" s="11"/>
      <c r="D96" s="11"/>
    </row>
    <row r="97" spans="1:4" s="1" customFormat="1" ht="12.75">
      <c r="A97" s="11"/>
      <c r="B97" s="11"/>
      <c r="C97" s="11"/>
      <c r="D97" s="11"/>
    </row>
    <row r="98" spans="1:4" s="1" customFormat="1" ht="12.75">
      <c r="A98" s="11"/>
      <c r="B98" s="11"/>
      <c r="C98" s="11"/>
      <c r="D98" s="11"/>
    </row>
    <row r="99" spans="1:4" s="1" customFormat="1" ht="12.75">
      <c r="A99" s="11"/>
      <c r="B99" s="11"/>
      <c r="C99" s="11"/>
      <c r="D99" s="11"/>
    </row>
    <row r="100" spans="1:4" s="1" customFormat="1" ht="12.75">
      <c r="A100" s="11"/>
      <c r="B100" s="11"/>
      <c r="C100" s="11"/>
      <c r="D100" s="11"/>
    </row>
    <row r="101" spans="1:4" s="1" customFormat="1" ht="12.75">
      <c r="A101" s="11"/>
      <c r="B101" s="11"/>
      <c r="C101" s="11"/>
      <c r="D101" s="11"/>
    </row>
    <row r="102" spans="1:4" s="1" customFormat="1" ht="12.75">
      <c r="A102" s="11"/>
      <c r="B102" s="11"/>
      <c r="C102" s="11"/>
      <c r="D102" s="11"/>
    </row>
    <row r="103" spans="1:4" s="1" customFormat="1" ht="12.75">
      <c r="A103" s="11"/>
      <c r="B103" s="11"/>
      <c r="C103" s="11"/>
      <c r="D103" s="11"/>
    </row>
    <row r="104" spans="1:4" s="1" customFormat="1" ht="12.75">
      <c r="A104" s="11"/>
      <c r="B104" s="11"/>
      <c r="C104" s="11"/>
      <c r="D104" s="11"/>
    </row>
    <row r="105" spans="1:4" s="1" customFormat="1" ht="12.75">
      <c r="A105" s="11"/>
      <c r="B105" s="11"/>
      <c r="C105" s="11"/>
      <c r="D105" s="11"/>
    </row>
    <row r="106" spans="1:4" s="1" customFormat="1" ht="12.75">
      <c r="A106" s="11"/>
      <c r="B106" s="11"/>
      <c r="C106" s="11"/>
      <c r="D106" s="11"/>
    </row>
    <row r="107" spans="1:4" s="1" customFormat="1" ht="12.75">
      <c r="A107" s="11"/>
      <c r="B107" s="11"/>
      <c r="C107" s="11"/>
      <c r="D107" s="11"/>
    </row>
    <row r="108" spans="1:4" s="1" customFormat="1" ht="12.75">
      <c r="A108" s="11"/>
      <c r="B108" s="11"/>
      <c r="C108" s="11"/>
      <c r="D108" s="11"/>
    </row>
    <row r="109" spans="1:4" s="1" customFormat="1" ht="12.75">
      <c r="A109" s="11"/>
      <c r="B109" s="11"/>
      <c r="C109" s="11"/>
      <c r="D109" s="11"/>
    </row>
    <row r="110" spans="1:4" s="1" customFormat="1" ht="12.75">
      <c r="A110" s="11"/>
      <c r="B110" s="11"/>
      <c r="C110" s="11"/>
      <c r="D110" s="11"/>
    </row>
    <row r="111" spans="1:4" s="1" customFormat="1" ht="12.75">
      <c r="A111" s="11"/>
      <c r="B111" s="11"/>
      <c r="C111" s="11"/>
      <c r="D111" s="11"/>
    </row>
    <row r="112" spans="1:4" s="1" customFormat="1" ht="12.75">
      <c r="A112" s="11"/>
      <c r="B112" s="11"/>
      <c r="C112" s="11"/>
      <c r="D112" s="11"/>
    </row>
    <row r="113" spans="1:4" s="1" customFormat="1" ht="12.75">
      <c r="A113" s="11"/>
      <c r="B113" s="11"/>
      <c r="C113" s="11"/>
      <c r="D113" s="11"/>
    </row>
    <row r="114" spans="1:4" s="1" customFormat="1" ht="12.75">
      <c r="A114" s="11"/>
      <c r="B114" s="11"/>
      <c r="C114" s="11"/>
      <c r="D114" s="11"/>
    </row>
    <row r="115" spans="1:4" s="1" customFormat="1" ht="12.75">
      <c r="A115" s="11"/>
      <c r="B115" s="11"/>
      <c r="C115" s="11"/>
      <c r="D115" s="11"/>
    </row>
    <row r="116" spans="1:4" s="1" customFormat="1" ht="12.75">
      <c r="A116" s="11"/>
      <c r="B116" s="11"/>
      <c r="C116" s="11"/>
      <c r="D116" s="11"/>
    </row>
    <row r="117" spans="1:4" s="1" customFormat="1" ht="12.75">
      <c r="A117" s="11"/>
      <c r="B117" s="11"/>
      <c r="C117" s="11"/>
      <c r="D117" s="11"/>
    </row>
    <row r="118" spans="1:4" s="1" customFormat="1" ht="12.75">
      <c r="A118" s="11"/>
      <c r="B118" s="11"/>
      <c r="C118" s="11"/>
      <c r="D118" s="11"/>
    </row>
    <row r="119" spans="1:4" s="1" customFormat="1" ht="12.75">
      <c r="A119" s="11"/>
      <c r="B119" s="11"/>
      <c r="C119" s="11"/>
      <c r="D119" s="11"/>
    </row>
    <row r="120" spans="1:4" s="1" customFormat="1" ht="12.75">
      <c r="A120" s="11"/>
      <c r="B120" s="11"/>
      <c r="C120" s="11"/>
      <c r="D120" s="11"/>
    </row>
    <row r="121" spans="1:4" s="1" customFormat="1" ht="12.75">
      <c r="A121" s="11"/>
      <c r="B121" s="11"/>
      <c r="C121" s="11"/>
      <c r="D121" s="11"/>
    </row>
    <row r="122" spans="1:4" s="1" customFormat="1" ht="12.75">
      <c r="A122" s="11"/>
      <c r="B122" s="11"/>
      <c r="C122" s="11"/>
      <c r="D122" s="11"/>
    </row>
    <row r="123" spans="1:4" s="1" customFormat="1" ht="12.75">
      <c r="A123" s="11"/>
      <c r="B123" s="11"/>
      <c r="C123" s="11"/>
      <c r="D123" s="11"/>
    </row>
    <row r="124" spans="1:4" s="1" customFormat="1" ht="12.75">
      <c r="A124" s="11"/>
      <c r="B124" s="11"/>
      <c r="C124" s="11"/>
      <c r="D124" s="11"/>
    </row>
    <row r="125" spans="1:4" s="1" customFormat="1" ht="12.75">
      <c r="A125" s="11"/>
      <c r="B125" s="11"/>
      <c r="C125" s="11"/>
      <c r="D125" s="11"/>
    </row>
    <row r="126" spans="1:4" s="1" customFormat="1" ht="12.75">
      <c r="A126" s="11"/>
      <c r="B126" s="11"/>
      <c r="C126" s="11"/>
      <c r="D126" s="11"/>
    </row>
    <row r="127" spans="1:4" s="1" customFormat="1" ht="12.75">
      <c r="A127" s="11"/>
      <c r="B127" s="11"/>
      <c r="C127" s="11"/>
      <c r="D127" s="11"/>
    </row>
    <row r="128" spans="1:4" s="1" customFormat="1" ht="12.75">
      <c r="A128" s="11"/>
      <c r="B128" s="11"/>
      <c r="C128" s="11"/>
      <c r="D128" s="11"/>
    </row>
    <row r="129" spans="1:4" s="1" customFormat="1" ht="12.75">
      <c r="A129" s="11"/>
      <c r="B129" s="11"/>
      <c r="C129" s="11"/>
      <c r="D129" s="11"/>
    </row>
    <row r="130" spans="1:4" s="1" customFormat="1" ht="12.75">
      <c r="A130" s="11"/>
      <c r="B130" s="11"/>
      <c r="C130" s="11"/>
      <c r="D130" s="11"/>
    </row>
    <row r="131" spans="1:4" s="1" customFormat="1" ht="12.75">
      <c r="A131" s="11"/>
      <c r="B131" s="11"/>
      <c r="C131" s="11"/>
      <c r="D131" s="11"/>
    </row>
    <row r="132" spans="1:4" s="1" customFormat="1" ht="12.75">
      <c r="A132" s="11"/>
      <c r="B132" s="11"/>
      <c r="C132" s="11"/>
      <c r="D132" s="11"/>
    </row>
    <row r="133" spans="1:4" s="1" customFormat="1" ht="12.75">
      <c r="A133" s="11"/>
      <c r="B133" s="11"/>
      <c r="C133" s="11"/>
      <c r="D133" s="11"/>
    </row>
    <row r="134" spans="1:4" s="1" customFormat="1" ht="12.75">
      <c r="A134" s="11"/>
      <c r="B134" s="11"/>
      <c r="C134" s="11"/>
      <c r="D134" s="11"/>
    </row>
    <row r="135" spans="1:4" s="1" customFormat="1" ht="12.75">
      <c r="A135" s="11"/>
      <c r="B135" s="11"/>
      <c r="C135" s="11"/>
      <c r="D135" s="11"/>
    </row>
    <row r="136" spans="1:4" s="1" customFormat="1" ht="12.75">
      <c r="A136" s="11"/>
      <c r="B136" s="11"/>
      <c r="C136" s="11"/>
      <c r="D136" s="11"/>
    </row>
    <row r="137" spans="1:4" s="1" customFormat="1" ht="12.75">
      <c r="A137" s="11"/>
      <c r="B137" s="11"/>
      <c r="C137" s="11"/>
      <c r="D137" s="11"/>
    </row>
    <row r="138" spans="1:4" s="1" customFormat="1" ht="12.75">
      <c r="A138" s="11"/>
      <c r="B138" s="11"/>
      <c r="C138" s="11"/>
      <c r="D138" s="11"/>
    </row>
    <row r="139" spans="1:4" s="1" customFormat="1" ht="12.75">
      <c r="A139" s="11"/>
      <c r="B139" s="11"/>
      <c r="C139" s="11"/>
      <c r="D139" s="11"/>
    </row>
    <row r="140" spans="1:4" s="1" customFormat="1" ht="12.75">
      <c r="A140" s="11"/>
      <c r="B140" s="11"/>
      <c r="C140" s="11"/>
      <c r="D140" s="11"/>
    </row>
    <row r="141" spans="1:4" s="1" customFormat="1" ht="12.75">
      <c r="A141" s="11"/>
      <c r="B141" s="11"/>
      <c r="C141" s="11"/>
      <c r="D141" s="11"/>
    </row>
    <row r="142" spans="1:4" s="1" customFormat="1" ht="12.75">
      <c r="A142" s="11"/>
      <c r="B142" s="11"/>
      <c r="C142" s="11"/>
      <c r="D142" s="11"/>
    </row>
    <row r="143" spans="1:4" s="1" customFormat="1" ht="12.75">
      <c r="A143" s="11"/>
      <c r="B143" s="11"/>
      <c r="C143" s="11"/>
      <c r="D143" s="11"/>
    </row>
    <row r="144" spans="1:4" s="1" customFormat="1" ht="12.75">
      <c r="A144" s="11"/>
      <c r="B144" s="11"/>
      <c r="C144" s="11"/>
      <c r="D144" s="11"/>
    </row>
    <row r="145" spans="1:4" s="1" customFormat="1" ht="12.75">
      <c r="A145" s="11"/>
      <c r="B145" s="11"/>
      <c r="C145" s="11"/>
      <c r="D145" s="11"/>
    </row>
    <row r="146" spans="1:4" s="1" customFormat="1" ht="12.75">
      <c r="A146" s="11"/>
      <c r="B146" s="11"/>
      <c r="C146" s="11"/>
      <c r="D146" s="11"/>
    </row>
    <row r="147" spans="1:4" s="1" customFormat="1" ht="12.75">
      <c r="A147" s="11"/>
      <c r="B147" s="11"/>
      <c r="C147" s="11"/>
      <c r="D147" s="11"/>
    </row>
    <row r="148" spans="1:4" s="1" customFormat="1" ht="12.75">
      <c r="A148" s="11"/>
      <c r="B148" s="11"/>
      <c r="C148" s="11"/>
      <c r="D148" s="11"/>
    </row>
    <row r="149" spans="1:4" s="1" customFormat="1" ht="12.75">
      <c r="A149" s="11"/>
      <c r="B149" s="11"/>
      <c r="C149" s="11"/>
      <c r="D149" s="11"/>
    </row>
    <row r="150" spans="1:4" s="1" customFormat="1" ht="12.75">
      <c r="A150" s="11"/>
      <c r="B150" s="11"/>
      <c r="C150" s="11"/>
      <c r="D150" s="11"/>
    </row>
    <row r="151" spans="1:4" s="1" customFormat="1" ht="12.75">
      <c r="A151" s="11"/>
      <c r="B151" s="11"/>
      <c r="C151" s="11"/>
      <c r="D151" s="11"/>
    </row>
    <row r="152" spans="1:4" s="1" customFormat="1" ht="12.75">
      <c r="A152" s="11"/>
      <c r="B152" s="11"/>
      <c r="C152" s="11"/>
      <c r="D152" s="11"/>
    </row>
    <row r="153" spans="1:4" s="1" customFormat="1" ht="12.75">
      <c r="A153" s="11"/>
      <c r="B153" s="11"/>
      <c r="C153" s="11"/>
      <c r="D153" s="11"/>
    </row>
    <row r="154" spans="1:4" s="1" customFormat="1" ht="12.75">
      <c r="A154" s="11"/>
      <c r="B154" s="11"/>
      <c r="C154" s="11"/>
      <c r="D154" s="11"/>
    </row>
    <row r="155" spans="1:4" s="1" customFormat="1" ht="12.75">
      <c r="A155" s="11"/>
      <c r="B155" s="11"/>
      <c r="C155" s="11"/>
      <c r="D155" s="11"/>
    </row>
    <row r="156" spans="1:4" s="1" customFormat="1" ht="12.75">
      <c r="A156" s="11"/>
      <c r="B156" s="11"/>
      <c r="C156" s="11"/>
      <c r="D156" s="11"/>
    </row>
    <row r="157" spans="1:4" s="1" customFormat="1" ht="12.75">
      <c r="A157" s="11"/>
      <c r="B157" s="11"/>
      <c r="C157" s="11"/>
      <c r="D157" s="11"/>
    </row>
    <row r="158" spans="1:4" s="1" customFormat="1" ht="12.75">
      <c r="A158" s="11"/>
      <c r="B158" s="11"/>
      <c r="C158" s="11"/>
      <c r="D158" s="11"/>
    </row>
    <row r="159" spans="1:4" s="1" customFormat="1" ht="12.75">
      <c r="A159" s="11"/>
      <c r="B159" s="11"/>
      <c r="C159" s="11"/>
      <c r="D159" s="11"/>
    </row>
    <row r="160" spans="1:4" s="1" customFormat="1" ht="12.75">
      <c r="A160" s="11"/>
      <c r="B160" s="11"/>
      <c r="C160" s="11"/>
      <c r="D160" s="11"/>
    </row>
    <row r="161" spans="1:4" s="1" customFormat="1" ht="12.75">
      <c r="A161" s="11"/>
      <c r="B161" s="11"/>
      <c r="C161" s="11"/>
      <c r="D161" s="11"/>
    </row>
    <row r="162" spans="1:4" s="1" customFormat="1" ht="12.75">
      <c r="A162" s="11"/>
      <c r="B162" s="11"/>
      <c r="C162" s="11"/>
      <c r="D162" s="11"/>
    </row>
    <row r="163" spans="1:4" s="1" customFormat="1" ht="12.75">
      <c r="A163" s="11"/>
      <c r="B163" s="11"/>
      <c r="C163" s="11"/>
      <c r="D163" s="11"/>
    </row>
    <row r="164" spans="1:4" s="1" customFormat="1" ht="12.75">
      <c r="A164" s="11"/>
      <c r="B164" s="11"/>
      <c r="C164" s="11"/>
      <c r="D164" s="11"/>
    </row>
    <row r="165" spans="1:4" s="1" customFormat="1" ht="12.75">
      <c r="A165" s="11"/>
      <c r="B165" s="11"/>
      <c r="C165" s="11"/>
      <c r="D165" s="11"/>
    </row>
    <row r="166" spans="1:4" s="1" customFormat="1" ht="12.75">
      <c r="A166" s="11"/>
      <c r="B166" s="11"/>
      <c r="C166" s="11"/>
      <c r="D166" s="11"/>
    </row>
    <row r="167" spans="1:4" s="1" customFormat="1" ht="12.75">
      <c r="A167" s="11"/>
      <c r="B167" s="11"/>
      <c r="C167" s="11"/>
      <c r="D167" s="11"/>
    </row>
    <row r="168" spans="1:4" s="1" customFormat="1" ht="12.75">
      <c r="A168" s="11"/>
      <c r="B168" s="11"/>
      <c r="C168" s="11"/>
      <c r="D168" s="11"/>
    </row>
    <row r="169" spans="1:4" s="1" customFormat="1" ht="12.75">
      <c r="A169" s="11"/>
      <c r="B169" s="11"/>
      <c r="C169" s="11"/>
      <c r="D169" s="11"/>
    </row>
    <row r="170" spans="1:4" s="1" customFormat="1" ht="12.75">
      <c r="A170" s="11"/>
      <c r="B170" s="11"/>
      <c r="C170" s="11"/>
      <c r="D170" s="11"/>
    </row>
    <row r="171" spans="1:4" s="1" customFormat="1" ht="12.75">
      <c r="A171" s="11"/>
      <c r="B171" s="11"/>
      <c r="C171" s="11"/>
      <c r="D171" s="11"/>
    </row>
    <row r="172" spans="1:4" s="1" customFormat="1" ht="12.75">
      <c r="A172" s="11"/>
      <c r="B172" s="11"/>
      <c r="C172" s="11"/>
      <c r="D172" s="11"/>
    </row>
    <row r="173" spans="1:4" s="1" customFormat="1" ht="12.75">
      <c r="A173" s="11"/>
      <c r="B173" s="11"/>
      <c r="C173" s="11"/>
      <c r="D173" s="11"/>
    </row>
    <row r="174" spans="1:4" s="1" customFormat="1" ht="12.75">
      <c r="A174" s="11"/>
      <c r="B174" s="11"/>
      <c r="C174" s="11"/>
      <c r="D174" s="11"/>
    </row>
    <row r="175" spans="1:4" s="1" customFormat="1" ht="12.75">
      <c r="A175" s="11"/>
      <c r="B175" s="11"/>
      <c r="C175" s="11"/>
      <c r="D175" s="11"/>
    </row>
    <row r="176" spans="1:4" s="1" customFormat="1" ht="12.75">
      <c r="A176" s="11"/>
      <c r="B176" s="11"/>
      <c r="C176" s="11"/>
      <c r="D176" s="11"/>
    </row>
    <row r="177" spans="1:4" s="1" customFormat="1" ht="12.75">
      <c r="A177" s="11"/>
      <c r="B177" s="11"/>
      <c r="C177" s="11"/>
      <c r="D177" s="11"/>
    </row>
    <row r="178" spans="1:4" s="1" customFormat="1" ht="12.75">
      <c r="A178" s="11"/>
      <c r="B178" s="11"/>
      <c r="C178" s="11"/>
      <c r="D178" s="11"/>
    </row>
    <row r="179" spans="1:4" s="1" customFormat="1" ht="12.75">
      <c r="A179" s="11"/>
      <c r="B179" s="11"/>
      <c r="C179" s="11"/>
      <c r="D179" s="11"/>
    </row>
    <row r="180" spans="1:4" s="1" customFormat="1" ht="12.75">
      <c r="A180" s="11"/>
      <c r="B180" s="11"/>
      <c r="C180" s="11"/>
      <c r="D180" s="11"/>
    </row>
    <row r="181" spans="1:4" s="1" customFormat="1" ht="12.75">
      <c r="A181" s="11"/>
      <c r="B181" s="11"/>
      <c r="C181" s="11"/>
      <c r="D181" s="11"/>
    </row>
    <row r="182" spans="1:4" s="1" customFormat="1" ht="12.75">
      <c r="A182" s="11"/>
      <c r="B182" s="11"/>
      <c r="C182" s="11"/>
      <c r="D182" s="11"/>
    </row>
    <row r="183" spans="1:4" s="1" customFormat="1" ht="12.75">
      <c r="A183" s="11"/>
      <c r="B183" s="11"/>
      <c r="C183" s="11"/>
      <c r="D183" s="11"/>
    </row>
    <row r="184" spans="1:4" s="1" customFormat="1" ht="12.75">
      <c r="A184" s="11"/>
      <c r="B184" s="11"/>
      <c r="C184" s="11"/>
      <c r="D184" s="11"/>
    </row>
    <row r="185" spans="1:4" s="1" customFormat="1" ht="12.75">
      <c r="A185" s="11"/>
      <c r="B185" s="11"/>
      <c r="C185" s="11"/>
      <c r="D185" s="11"/>
    </row>
    <row r="186" spans="1:4" s="1" customFormat="1" ht="12.75">
      <c r="A186" s="11"/>
      <c r="B186" s="11"/>
      <c r="C186" s="11"/>
      <c r="D186" s="11"/>
    </row>
    <row r="187" spans="1:4" s="1" customFormat="1" ht="12.75">
      <c r="A187" s="11"/>
      <c r="B187" s="11"/>
      <c r="C187" s="11"/>
      <c r="D187" s="11"/>
    </row>
    <row r="188" spans="1:4" s="1" customFormat="1" ht="12.75">
      <c r="A188" s="11"/>
      <c r="B188" s="11"/>
      <c r="C188" s="11"/>
      <c r="D188" s="11"/>
    </row>
    <row r="189" spans="1:4" s="1" customFormat="1" ht="12.75">
      <c r="A189" s="11"/>
      <c r="B189" s="11"/>
      <c r="C189" s="11"/>
      <c r="D189" s="11"/>
    </row>
    <row r="190" spans="1:4" s="1" customFormat="1" ht="12.75">
      <c r="A190" s="11"/>
      <c r="B190" s="11"/>
      <c r="C190" s="11"/>
      <c r="D190" s="11"/>
    </row>
    <row r="191" spans="1:4" s="1" customFormat="1" ht="12.75">
      <c r="A191" s="11"/>
      <c r="B191" s="11"/>
      <c r="C191" s="11"/>
      <c r="D191" s="11"/>
    </row>
    <row r="192" spans="1:4" s="1" customFormat="1" ht="12.75">
      <c r="A192" s="11"/>
      <c r="B192" s="11"/>
      <c r="C192" s="11"/>
      <c r="D192" s="11"/>
    </row>
    <row r="193" spans="1:4" s="1" customFormat="1" ht="12.75">
      <c r="A193" s="11"/>
      <c r="B193" s="11"/>
      <c r="C193" s="11"/>
      <c r="D193" s="11"/>
    </row>
    <row r="194" spans="1:4" s="1" customFormat="1" ht="12.75">
      <c r="A194" s="11"/>
      <c r="B194" s="11"/>
      <c r="C194" s="11"/>
      <c r="D194" s="11"/>
    </row>
    <row r="195" spans="1:4" s="1" customFormat="1" ht="12.75">
      <c r="A195" s="11"/>
      <c r="B195" s="11"/>
      <c r="C195" s="11"/>
      <c r="D195" s="11"/>
    </row>
    <row r="196" spans="1:4" s="1" customFormat="1" ht="12.75">
      <c r="A196" s="11"/>
      <c r="B196" s="11"/>
      <c r="C196" s="11"/>
      <c r="D196" s="11"/>
    </row>
    <row r="197" spans="1:4" s="1" customFormat="1" ht="12.75">
      <c r="A197" s="11"/>
      <c r="B197" s="11"/>
      <c r="C197" s="11"/>
      <c r="D197" s="11"/>
    </row>
    <row r="198" spans="1:4" s="1" customFormat="1" ht="12.75">
      <c r="A198" s="11"/>
      <c r="B198" s="11"/>
      <c r="C198" s="11"/>
      <c r="D198" s="11"/>
    </row>
    <row r="199" spans="1:4" s="1" customFormat="1" ht="12.75">
      <c r="A199" s="11"/>
      <c r="B199" s="11"/>
      <c r="C199" s="11"/>
      <c r="D199" s="11"/>
    </row>
    <row r="200" spans="1:4" s="1" customFormat="1" ht="12.75">
      <c r="A200" s="11"/>
      <c r="B200" s="11"/>
      <c r="C200" s="11"/>
      <c r="D200" s="11"/>
    </row>
    <row r="201" spans="1:4" s="1" customFormat="1" ht="12.75">
      <c r="A201" s="11"/>
      <c r="B201" s="11"/>
      <c r="C201" s="11"/>
      <c r="D201" s="11"/>
    </row>
    <row r="202" spans="1:4" s="1" customFormat="1" ht="12.75">
      <c r="A202" s="11"/>
      <c r="B202" s="11"/>
      <c r="C202" s="11"/>
      <c r="D202" s="11"/>
    </row>
    <row r="203" spans="1:4" s="1" customFormat="1" ht="12.75">
      <c r="A203" s="11"/>
      <c r="B203" s="11"/>
      <c r="C203" s="11"/>
      <c r="D203" s="11"/>
    </row>
    <row r="204" spans="1:4" s="1" customFormat="1" ht="12.75">
      <c r="A204" s="11"/>
      <c r="B204" s="11"/>
      <c r="C204" s="11"/>
      <c r="D204" s="11"/>
    </row>
    <row r="205" spans="1:4" s="1" customFormat="1" ht="12.75">
      <c r="A205" s="11"/>
      <c r="B205" s="11"/>
      <c r="C205" s="11"/>
      <c r="D205" s="11"/>
    </row>
    <row r="206" spans="1:4" s="1" customFormat="1" ht="12.75">
      <c r="A206" s="11"/>
      <c r="B206" s="11"/>
      <c r="C206" s="11"/>
      <c r="D206" s="11"/>
    </row>
    <row r="207" spans="1:4" s="1" customFormat="1" ht="12.75">
      <c r="A207" s="11"/>
      <c r="B207" s="11"/>
      <c r="C207" s="11"/>
      <c r="D207" s="11"/>
    </row>
    <row r="208" spans="1:4" s="1" customFormat="1" ht="12.75">
      <c r="A208" s="11"/>
      <c r="B208" s="11"/>
      <c r="C208" s="11"/>
      <c r="D208" s="11"/>
    </row>
    <row r="209" spans="1:4" s="1" customFormat="1" ht="12.75">
      <c r="A209" s="11"/>
      <c r="B209" s="11"/>
      <c r="C209" s="11"/>
      <c r="D209" s="11"/>
    </row>
    <row r="210" spans="1:4" s="1" customFormat="1" ht="12.75">
      <c r="A210" s="11"/>
      <c r="B210" s="11"/>
      <c r="C210" s="11"/>
      <c r="D210" s="11"/>
    </row>
    <row r="211" spans="1:4" s="1" customFormat="1" ht="12.75">
      <c r="A211" s="11"/>
      <c r="B211" s="11"/>
      <c r="C211" s="11"/>
      <c r="D211" s="11"/>
    </row>
    <row r="212" spans="1:4" s="1" customFormat="1" ht="12.75">
      <c r="A212" s="11"/>
      <c r="B212" s="11"/>
      <c r="C212" s="11"/>
      <c r="D212" s="11"/>
    </row>
    <row r="213" spans="1:4" s="1" customFormat="1" ht="12.75">
      <c r="A213" s="11"/>
      <c r="B213" s="11"/>
      <c r="C213" s="11"/>
      <c r="D213" s="11"/>
    </row>
    <row r="214" spans="1:4" s="1" customFormat="1" ht="12.75">
      <c r="A214" s="11"/>
      <c r="B214" s="11"/>
      <c r="C214" s="11"/>
      <c r="D214" s="11"/>
    </row>
    <row r="215" spans="1:4" s="1" customFormat="1" ht="12.75">
      <c r="A215" s="11"/>
      <c r="B215" s="11"/>
      <c r="C215" s="11"/>
      <c r="D215" s="11"/>
    </row>
    <row r="216" spans="1:4" s="1" customFormat="1" ht="12.75">
      <c r="A216" s="11"/>
      <c r="B216" s="11"/>
      <c r="C216" s="11"/>
      <c r="D216" s="11"/>
    </row>
    <row r="217" spans="1:4" s="1" customFormat="1" ht="12.75">
      <c r="A217" s="11"/>
      <c r="B217" s="11"/>
      <c r="C217" s="11"/>
      <c r="D217" s="11"/>
    </row>
    <row r="218" spans="1:4" s="1" customFormat="1" ht="12.75">
      <c r="A218" s="11"/>
      <c r="B218" s="11"/>
      <c r="C218" s="11"/>
      <c r="D218" s="11"/>
    </row>
    <row r="219" spans="1:4" s="1" customFormat="1" ht="12.75">
      <c r="A219" s="11"/>
      <c r="B219" s="11"/>
      <c r="C219" s="11"/>
      <c r="D219" s="11"/>
    </row>
    <row r="220" spans="1:4" s="1" customFormat="1" ht="12.75">
      <c r="A220" s="11"/>
      <c r="B220" s="11"/>
      <c r="C220" s="11"/>
      <c r="D220" s="11"/>
    </row>
    <row r="221" spans="1:4" s="1" customFormat="1" ht="12.75">
      <c r="A221" s="11"/>
      <c r="B221" s="11"/>
      <c r="C221" s="11"/>
      <c r="D221" s="11"/>
    </row>
    <row r="222" spans="1:4" s="1" customFormat="1" ht="12.75">
      <c r="A222" s="11"/>
      <c r="B222" s="11"/>
      <c r="C222" s="11"/>
      <c r="D222" s="11"/>
    </row>
    <row r="223" spans="1:4" s="1" customFormat="1" ht="12.75">
      <c r="A223" s="11"/>
      <c r="B223" s="11"/>
      <c r="C223" s="11"/>
      <c r="D223" s="11"/>
    </row>
    <row r="224" spans="1:4" s="1" customFormat="1" ht="12.75">
      <c r="A224" s="11"/>
      <c r="B224" s="11"/>
      <c r="C224" s="11"/>
      <c r="D224" s="11"/>
    </row>
    <row r="225" spans="1:4" s="1" customFormat="1" ht="12.75">
      <c r="A225" s="11"/>
      <c r="B225" s="11"/>
      <c r="C225" s="11"/>
      <c r="D225" s="11"/>
    </row>
    <row r="226" spans="1:4" s="1" customFormat="1" ht="12.75">
      <c r="A226" s="11"/>
      <c r="B226" s="11"/>
      <c r="C226" s="11"/>
      <c r="D226" s="11"/>
    </row>
    <row r="227" spans="1:4" s="1" customFormat="1" ht="12.75">
      <c r="A227" s="11"/>
      <c r="B227" s="11"/>
      <c r="C227" s="11"/>
      <c r="D227" s="11"/>
    </row>
    <row r="228" spans="1:4" s="1" customFormat="1" ht="12.75">
      <c r="A228" s="11"/>
      <c r="B228" s="11"/>
      <c r="C228" s="11"/>
      <c r="D228" s="11"/>
    </row>
    <row r="229" spans="1:4" s="1" customFormat="1" ht="12.75">
      <c r="A229" s="11"/>
      <c r="B229" s="11"/>
      <c r="C229" s="11"/>
      <c r="D229" s="11"/>
    </row>
    <row r="230" spans="1:4" s="1" customFormat="1" ht="12.75">
      <c r="A230" s="11"/>
      <c r="B230" s="11"/>
      <c r="C230" s="11"/>
      <c r="D230" s="11"/>
    </row>
    <row r="231" spans="1:4" s="1" customFormat="1" ht="12.75">
      <c r="A231" s="11"/>
      <c r="B231" s="11"/>
      <c r="C231" s="11"/>
      <c r="D231" s="11"/>
    </row>
    <row r="232" spans="1:4" s="1" customFormat="1" ht="12.75">
      <c r="A232" s="11"/>
      <c r="B232" s="11"/>
      <c r="C232" s="11"/>
      <c r="D232" s="11"/>
    </row>
    <row r="233" spans="1:4" s="1" customFormat="1" ht="12.75">
      <c r="A233" s="11"/>
      <c r="B233" s="11"/>
      <c r="C233" s="11"/>
      <c r="D233" s="11"/>
    </row>
    <row r="234" spans="1:4" s="1" customFormat="1" ht="12.75">
      <c r="A234" s="11"/>
      <c r="B234" s="11"/>
      <c r="C234" s="11"/>
      <c r="D234" s="11"/>
    </row>
    <row r="235" spans="1:4" s="1" customFormat="1" ht="12.75">
      <c r="A235" s="11"/>
      <c r="B235" s="11"/>
      <c r="C235" s="11"/>
      <c r="D235" s="11"/>
    </row>
    <row r="236" spans="1:4" s="1" customFormat="1" ht="12.75">
      <c r="A236" s="11"/>
      <c r="B236" s="11"/>
      <c r="C236" s="11"/>
      <c r="D236" s="11"/>
    </row>
    <row r="237" spans="1:4" s="1" customFormat="1" ht="12.75">
      <c r="A237" s="11"/>
      <c r="B237" s="11"/>
      <c r="C237" s="11"/>
      <c r="D237" s="11"/>
    </row>
    <row r="238" spans="1:4" s="1" customFormat="1" ht="12.75">
      <c r="A238" s="11"/>
      <c r="B238" s="11"/>
      <c r="C238" s="11"/>
      <c r="D238" s="11"/>
    </row>
    <row r="239" spans="1:4" s="1" customFormat="1" ht="12.75">
      <c r="A239" s="11"/>
      <c r="B239" s="11"/>
      <c r="C239" s="11"/>
      <c r="D239" s="11"/>
    </row>
    <row r="240" spans="1:4" s="1" customFormat="1" ht="12.75">
      <c r="A240" s="11"/>
      <c r="B240" s="11"/>
      <c r="C240" s="11"/>
      <c r="D240" s="11"/>
    </row>
    <row r="241" spans="1:4" s="1" customFormat="1" ht="12.75">
      <c r="A241" s="11"/>
      <c r="B241" s="11"/>
      <c r="C241" s="11"/>
      <c r="D241" s="11"/>
    </row>
    <row r="242" spans="1:4" s="1" customFormat="1" ht="12.75">
      <c r="A242" s="11"/>
      <c r="B242" s="11"/>
      <c r="C242" s="11"/>
      <c r="D242" s="11"/>
    </row>
    <row r="243" spans="1:4" s="1" customFormat="1" ht="12.75">
      <c r="A243" s="11"/>
      <c r="B243" s="11"/>
      <c r="C243" s="11"/>
      <c r="D243" s="11"/>
    </row>
    <row r="244" spans="1:4" s="1" customFormat="1" ht="12.75">
      <c r="A244" s="11"/>
      <c r="B244" s="11"/>
      <c r="C244" s="11"/>
      <c r="D244" s="11"/>
    </row>
    <row r="245" spans="1:4" s="1" customFormat="1" ht="12.75">
      <c r="A245" s="11"/>
      <c r="B245" s="11"/>
      <c r="C245" s="11"/>
      <c r="D245" s="11"/>
    </row>
    <row r="246" spans="1:4" s="1" customFormat="1" ht="12.75">
      <c r="A246" s="11"/>
      <c r="B246" s="11"/>
      <c r="C246" s="11"/>
      <c r="D246" s="11"/>
    </row>
    <row r="247" spans="1:4" s="1" customFormat="1" ht="12.75">
      <c r="A247" s="11"/>
      <c r="B247" s="11"/>
      <c r="C247" s="11"/>
      <c r="D247" s="11"/>
    </row>
    <row r="248" spans="1:4" s="1" customFormat="1" ht="12.75">
      <c r="A248" s="11"/>
      <c r="B248" s="11"/>
      <c r="C248" s="11"/>
      <c r="D248" s="11"/>
    </row>
    <row r="249" spans="1:4" s="1" customFormat="1" ht="12.75">
      <c r="A249" s="11"/>
      <c r="B249" s="11"/>
      <c r="C249" s="11"/>
      <c r="D249" s="11"/>
    </row>
    <row r="250" spans="1:4" s="1" customFormat="1" ht="12.75">
      <c r="A250" s="11"/>
      <c r="B250" s="11"/>
      <c r="C250" s="11"/>
      <c r="D250" s="11"/>
    </row>
    <row r="251" spans="1:4" s="1" customFormat="1" ht="12.75">
      <c r="A251" s="11"/>
      <c r="B251" s="11"/>
      <c r="C251" s="11"/>
      <c r="D251" s="11"/>
    </row>
    <row r="252" spans="1:4" s="1" customFormat="1" ht="12.75">
      <c r="A252" s="11"/>
      <c r="B252" s="11"/>
      <c r="C252" s="11"/>
      <c r="D252" s="11"/>
    </row>
    <row r="253" spans="1:4" s="1" customFormat="1" ht="12.75">
      <c r="A253" s="11"/>
      <c r="B253" s="11"/>
      <c r="C253" s="11"/>
      <c r="D253" s="11"/>
    </row>
    <row r="254" spans="1:4" s="1" customFormat="1" ht="12.75">
      <c r="A254" s="11"/>
      <c r="B254" s="11"/>
      <c r="C254" s="11"/>
      <c r="D254" s="11"/>
    </row>
    <row r="255" spans="1:4" s="1" customFormat="1" ht="12.75">
      <c r="A255" s="11"/>
      <c r="B255" s="11"/>
      <c r="C255" s="11"/>
      <c r="D255" s="11"/>
    </row>
    <row r="256" spans="1:4" s="1" customFormat="1" ht="12.75">
      <c r="A256" s="11"/>
      <c r="B256" s="11"/>
      <c r="C256" s="11"/>
      <c r="D256" s="11"/>
    </row>
    <row r="257" spans="1:4" s="1" customFormat="1" ht="12.75">
      <c r="A257" s="11"/>
      <c r="B257" s="11"/>
      <c r="C257" s="11"/>
      <c r="D257" s="11"/>
    </row>
    <row r="258" spans="1:4" s="1" customFormat="1" ht="12.75">
      <c r="A258" s="11"/>
      <c r="B258" s="11"/>
      <c r="C258" s="11"/>
      <c r="D258" s="11"/>
    </row>
    <row r="259" spans="1:4" s="1" customFormat="1" ht="12.75">
      <c r="A259" s="11"/>
      <c r="B259" s="11"/>
      <c r="C259" s="11"/>
      <c r="D259" s="11"/>
    </row>
    <row r="260" spans="1:4" s="1" customFormat="1" ht="12.75">
      <c r="A260" s="11"/>
      <c r="B260" s="11"/>
      <c r="C260" s="11"/>
      <c r="D260" s="11"/>
    </row>
    <row r="261" spans="1:4" s="1" customFormat="1" ht="12.75">
      <c r="A261" s="11"/>
      <c r="B261" s="11"/>
      <c r="C261" s="11"/>
      <c r="D261" s="11"/>
    </row>
    <row r="262" spans="1:4" s="1" customFormat="1" ht="12.75">
      <c r="A262" s="11"/>
      <c r="B262" s="11"/>
      <c r="C262" s="11"/>
      <c r="D262" s="11"/>
    </row>
    <row r="263" spans="1:4" s="1" customFormat="1" ht="12.75">
      <c r="A263" s="11"/>
      <c r="B263" s="11"/>
      <c r="C263" s="11"/>
      <c r="D263" s="11"/>
    </row>
    <row r="264" spans="1:4" s="1" customFormat="1" ht="12.75">
      <c r="A264" s="11"/>
      <c r="B264" s="11"/>
      <c r="C264" s="11"/>
      <c r="D264" s="11"/>
    </row>
    <row r="265" spans="1:4" s="1" customFormat="1" ht="12.75">
      <c r="A265" s="11"/>
      <c r="B265" s="11"/>
      <c r="C265" s="11"/>
      <c r="D265" s="11"/>
    </row>
    <row r="266" spans="1:4" s="1" customFormat="1" ht="12.75">
      <c r="A266" s="11"/>
      <c r="B266" s="11"/>
      <c r="C266" s="11"/>
      <c r="D266" s="11"/>
    </row>
    <row r="267" spans="1:4" s="1" customFormat="1" ht="12.75">
      <c r="A267" s="11"/>
      <c r="B267" s="11"/>
      <c r="C267" s="11"/>
      <c r="D267" s="11"/>
    </row>
    <row r="268" spans="1:4" s="1" customFormat="1" ht="12.75">
      <c r="A268" s="11"/>
      <c r="B268" s="11"/>
      <c r="C268" s="11"/>
      <c r="D268" s="11"/>
    </row>
    <row r="269" spans="1:4" s="1" customFormat="1" ht="12.75">
      <c r="A269" s="11"/>
      <c r="B269" s="11"/>
      <c r="C269" s="11"/>
      <c r="D269" s="11"/>
    </row>
    <row r="270" spans="1:4" s="1" customFormat="1" ht="12.75">
      <c r="A270" s="11"/>
      <c r="B270" s="11"/>
      <c r="C270" s="11"/>
      <c r="D270" s="11"/>
    </row>
    <row r="271" spans="1:4" s="1" customFormat="1" ht="12.75">
      <c r="A271" s="11"/>
      <c r="B271" s="11"/>
      <c r="C271" s="11"/>
      <c r="D271" s="11"/>
    </row>
    <row r="272" spans="1:4" s="1" customFormat="1" ht="12.75">
      <c r="A272" s="11"/>
      <c r="B272" s="11"/>
      <c r="C272" s="11"/>
      <c r="D272" s="11"/>
    </row>
    <row r="273" spans="1:4" s="1" customFormat="1" ht="12.75">
      <c r="A273" s="11"/>
      <c r="B273" s="11"/>
      <c r="C273" s="11"/>
      <c r="D273" s="11"/>
    </row>
    <row r="274" spans="1:4" s="1" customFormat="1" ht="12.75">
      <c r="A274" s="11"/>
      <c r="B274" s="11"/>
      <c r="C274" s="11"/>
      <c r="D274" s="11"/>
    </row>
    <row r="275" spans="1:4" s="1" customFormat="1" ht="12.75">
      <c r="A275" s="11"/>
      <c r="B275" s="11"/>
      <c r="C275" s="11"/>
      <c r="D275" s="11"/>
    </row>
    <row r="276" spans="1:4" s="1" customFormat="1" ht="12.75">
      <c r="A276" s="11"/>
      <c r="B276" s="11"/>
      <c r="C276" s="11"/>
      <c r="D276" s="11"/>
    </row>
    <row r="277" spans="1:4" s="1" customFormat="1" ht="12.75">
      <c r="A277" s="11"/>
      <c r="B277" s="11"/>
      <c r="C277" s="11"/>
      <c r="D277" s="11"/>
    </row>
    <row r="278" spans="1:4" s="1" customFormat="1" ht="12.75">
      <c r="A278" s="11"/>
      <c r="B278" s="11"/>
      <c r="C278" s="11"/>
      <c r="D278" s="11"/>
    </row>
    <row r="279" spans="1:4" s="1" customFormat="1" ht="12.75">
      <c r="A279" s="11"/>
      <c r="B279" s="11"/>
      <c r="C279" s="11"/>
      <c r="D279" s="11"/>
    </row>
    <row r="280" spans="1:4" s="1" customFormat="1" ht="12.75">
      <c r="A280" s="11"/>
      <c r="B280" s="11"/>
      <c r="C280" s="11"/>
      <c r="D280" s="11"/>
    </row>
    <row r="281" spans="1:4" s="1" customFormat="1" ht="12.75">
      <c r="A281" s="11"/>
      <c r="B281" s="11"/>
      <c r="C281" s="11"/>
      <c r="D281" s="11"/>
    </row>
    <row r="282" spans="1:4" s="1" customFormat="1" ht="12.75">
      <c r="A282" s="11"/>
      <c r="B282" s="11"/>
      <c r="C282" s="11"/>
      <c r="D282" s="11"/>
    </row>
    <row r="283" spans="1:4" s="1" customFormat="1" ht="12.75">
      <c r="A283" s="11"/>
      <c r="B283" s="11"/>
      <c r="C283" s="11"/>
      <c r="D283" s="11"/>
    </row>
    <row r="284" spans="1:4" s="1" customFormat="1" ht="12.75">
      <c r="A284" s="11"/>
      <c r="B284" s="11"/>
      <c r="C284" s="11"/>
      <c r="D284" s="11"/>
    </row>
    <row r="285" spans="1:4" s="1" customFormat="1" ht="12.75">
      <c r="A285" s="11"/>
      <c r="B285" s="11"/>
      <c r="C285" s="11"/>
      <c r="D285" s="11"/>
    </row>
    <row r="286" spans="1:4" s="1" customFormat="1" ht="12.75">
      <c r="A286" s="11"/>
      <c r="B286" s="11"/>
      <c r="C286" s="11"/>
      <c r="D286" s="11"/>
    </row>
    <row r="287" spans="1:4" s="1" customFormat="1" ht="12.75">
      <c r="A287" s="11"/>
      <c r="B287" s="11"/>
      <c r="C287" s="11"/>
      <c r="D287" s="11"/>
    </row>
    <row r="288" spans="1:4" s="1" customFormat="1" ht="12.75">
      <c r="A288" s="11"/>
      <c r="B288" s="11"/>
      <c r="C288" s="11"/>
      <c r="D288" s="11"/>
    </row>
    <row r="289" spans="1:4" s="1" customFormat="1" ht="12.75">
      <c r="A289" s="11"/>
      <c r="B289" s="11"/>
      <c r="C289" s="11"/>
      <c r="D289" s="11"/>
    </row>
    <row r="290" spans="1:4" s="1" customFormat="1" ht="12.75">
      <c r="A290" s="11"/>
      <c r="B290" s="11"/>
      <c r="C290" s="11"/>
      <c r="D290" s="11"/>
    </row>
    <row r="291" spans="1:4" s="1" customFormat="1" ht="12.75">
      <c r="A291" s="11"/>
      <c r="B291" s="11"/>
      <c r="C291" s="11"/>
      <c r="D291" s="11"/>
    </row>
    <row r="292" spans="1:4" s="1" customFormat="1" ht="12.75">
      <c r="A292" s="11"/>
      <c r="B292" s="11"/>
      <c r="C292" s="11"/>
      <c r="D292" s="11"/>
    </row>
    <row r="293" spans="1:4" s="1" customFormat="1" ht="12.75">
      <c r="A293" s="11"/>
      <c r="B293" s="11"/>
      <c r="C293" s="11"/>
      <c r="D293" s="11"/>
    </row>
    <row r="294" spans="1:4" s="1" customFormat="1" ht="12.75">
      <c r="A294" s="11"/>
      <c r="B294" s="11"/>
      <c r="C294" s="11"/>
      <c r="D294" s="11"/>
    </row>
    <row r="295" spans="1:4" s="1" customFormat="1" ht="12.75">
      <c r="A295" s="11"/>
      <c r="B295" s="11"/>
      <c r="C295" s="11"/>
      <c r="D295" s="11"/>
    </row>
    <row r="296" spans="1:4" s="1" customFormat="1" ht="12.75">
      <c r="A296" s="11"/>
      <c r="B296" s="11"/>
      <c r="C296" s="11"/>
      <c r="D296" s="11"/>
    </row>
    <row r="297" spans="1:4" s="1" customFormat="1" ht="12.75">
      <c r="A297" s="11"/>
      <c r="B297" s="11"/>
      <c r="C297" s="11"/>
      <c r="D297" s="11"/>
    </row>
    <row r="298" spans="1:4" s="1" customFormat="1" ht="12.75">
      <c r="A298" s="11"/>
      <c r="B298" s="11"/>
      <c r="C298" s="11"/>
      <c r="D298" s="11"/>
    </row>
    <row r="299" spans="1:4" s="1" customFormat="1" ht="12.75">
      <c r="A299" s="11"/>
      <c r="B299" s="11"/>
      <c r="C299" s="11"/>
      <c r="D299" s="11"/>
    </row>
    <row r="300" spans="1:4" s="1" customFormat="1" ht="12.75">
      <c r="A300" s="11"/>
      <c r="B300" s="11"/>
      <c r="C300" s="11"/>
      <c r="D300" s="11"/>
    </row>
    <row r="301" spans="1:4" s="1" customFormat="1" ht="12.75">
      <c r="A301" s="11"/>
      <c r="B301" s="11"/>
      <c r="C301" s="11"/>
      <c r="D301" s="11"/>
    </row>
    <row r="302" spans="1:4" s="1" customFormat="1" ht="12.75">
      <c r="A302" s="11"/>
      <c r="B302" s="11"/>
      <c r="C302" s="11"/>
      <c r="D302" s="11"/>
    </row>
    <row r="303" spans="1:4" s="1" customFormat="1" ht="12.75">
      <c r="A303" s="11"/>
      <c r="B303" s="11"/>
      <c r="C303" s="11"/>
      <c r="D303" s="11"/>
    </row>
    <row r="304" spans="1:4" s="1" customFormat="1" ht="12.75">
      <c r="A304" s="11"/>
      <c r="B304" s="11"/>
      <c r="C304" s="11"/>
      <c r="D304" s="11"/>
    </row>
    <row r="305" spans="1:4" s="1" customFormat="1" ht="12.75">
      <c r="A305" s="11"/>
      <c r="B305" s="11"/>
      <c r="C305" s="11"/>
      <c r="D305" s="11"/>
    </row>
    <row r="306" spans="1:4" s="1" customFormat="1" ht="12.75">
      <c r="A306" s="11"/>
      <c r="B306" s="11"/>
      <c r="C306" s="11"/>
      <c r="D306" s="11"/>
    </row>
    <row r="307" spans="1:4" s="1" customFormat="1" ht="12.75">
      <c r="A307" s="11"/>
      <c r="B307" s="11"/>
      <c r="C307" s="11"/>
      <c r="D307" s="11"/>
    </row>
    <row r="308" spans="1:4" s="1" customFormat="1" ht="12.75">
      <c r="A308" s="11"/>
      <c r="B308" s="11"/>
      <c r="C308" s="11"/>
      <c r="D308" s="11"/>
    </row>
    <row r="309" spans="1:4" s="1" customFormat="1" ht="12.75">
      <c r="A309" s="11"/>
      <c r="B309" s="11"/>
      <c r="C309" s="11"/>
      <c r="D309" s="11"/>
    </row>
    <row r="310" spans="1:4" s="1" customFormat="1" ht="12.75">
      <c r="A310" s="11"/>
      <c r="B310" s="11"/>
      <c r="C310" s="11"/>
      <c r="D310" s="11"/>
    </row>
    <row r="311" spans="1:4" s="1" customFormat="1" ht="12.75">
      <c r="A311" s="11"/>
      <c r="B311" s="11"/>
      <c r="C311" s="11"/>
      <c r="D311" s="11"/>
    </row>
    <row r="312" spans="1:4" s="1" customFormat="1" ht="12.75">
      <c r="A312" s="11"/>
      <c r="B312" s="11"/>
      <c r="C312" s="11"/>
      <c r="D312" s="11"/>
    </row>
    <row r="313" spans="1:4" s="1" customFormat="1" ht="12.75">
      <c r="A313" s="11"/>
      <c r="B313" s="11"/>
      <c r="C313" s="11"/>
      <c r="D313" s="11"/>
    </row>
    <row r="314" spans="1:4" s="1" customFormat="1" ht="12.75">
      <c r="A314" s="11"/>
      <c r="B314" s="11"/>
      <c r="C314" s="11"/>
      <c r="D314" s="11"/>
    </row>
    <row r="315" spans="1:4" s="1" customFormat="1" ht="12.75">
      <c r="A315" s="11"/>
      <c r="B315" s="11"/>
      <c r="C315" s="11"/>
      <c r="D315" s="11"/>
    </row>
    <row r="316" spans="1:4" s="1" customFormat="1" ht="12.75">
      <c r="A316" s="11"/>
      <c r="B316" s="11"/>
      <c r="C316" s="11"/>
      <c r="D316" s="11"/>
    </row>
    <row r="317" spans="1:4" s="1" customFormat="1" ht="12.75">
      <c r="A317" s="11"/>
      <c r="B317" s="11"/>
      <c r="C317" s="11"/>
      <c r="D317" s="11"/>
    </row>
    <row r="318" spans="1:4" s="1" customFormat="1" ht="12.75">
      <c r="A318" s="11"/>
      <c r="B318" s="11"/>
      <c r="C318" s="11"/>
      <c r="D318" s="11"/>
    </row>
    <row r="319" spans="1:4" s="1" customFormat="1" ht="12.75">
      <c r="A319" s="11"/>
      <c r="B319" s="11"/>
      <c r="C319" s="11"/>
      <c r="D319" s="11"/>
    </row>
  </sheetData>
  <sheetProtection/>
  <mergeCells count="1">
    <mergeCell ref="A1:H1"/>
  </mergeCells>
  <printOptions horizontalCentered="1"/>
  <pageMargins left="0.1968503937007874" right="0.1968503937007874" top="0.4330708661417323" bottom="0.6299212598425197" header="0.5118110236220472" footer="0.31496062992125984"/>
  <pageSetup firstPageNumber="438" useFirstPageNumber="1" horizontalDpi="600" verticalDpi="600" orientation="portrait" paperSize="9" scale="95" r:id="rId1"/>
  <headerFooter alignWithMargins="0">
    <oddFooter>&amp;C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217"/>
  <sheetViews>
    <sheetView zoomScalePageLayoutView="0" workbookViewId="0" topLeftCell="A1">
      <selection activeCell="C18" sqref="C18"/>
    </sheetView>
  </sheetViews>
  <sheetFormatPr defaultColWidth="11.421875" defaultRowHeight="12.75"/>
  <cols>
    <col min="1" max="2" width="4.28125" style="1" customWidth="1"/>
    <col min="3" max="3" width="5.57421875" style="1" customWidth="1"/>
    <col min="4" max="4" width="5.28125" style="5" customWidth="1"/>
    <col min="5" max="5" width="53.7109375" style="0" customWidth="1"/>
    <col min="6" max="7" width="12.421875" style="0" customWidth="1"/>
    <col min="8" max="8" width="7.8515625" style="0" customWidth="1"/>
  </cols>
  <sheetData>
    <row r="1" spans="1:8" s="124" customFormat="1" ht="36.75" customHeight="1">
      <c r="A1" s="322" t="s">
        <v>44</v>
      </c>
      <c r="B1" s="323"/>
      <c r="C1" s="323"/>
      <c r="D1" s="323"/>
      <c r="E1" s="323"/>
      <c r="F1" s="324"/>
      <c r="G1" s="324"/>
      <c r="H1" s="325"/>
    </row>
    <row r="2" spans="1:8" s="1" customFormat="1" ht="27.75" customHeight="1">
      <c r="A2" s="125" t="s">
        <v>3</v>
      </c>
      <c r="B2" s="44" t="s">
        <v>2</v>
      </c>
      <c r="C2" s="44" t="s">
        <v>1</v>
      </c>
      <c r="D2" s="45" t="s">
        <v>4</v>
      </c>
      <c r="E2" s="126" t="s">
        <v>76</v>
      </c>
      <c r="F2" s="287" t="s">
        <v>253</v>
      </c>
      <c r="G2" s="287" t="s">
        <v>266</v>
      </c>
      <c r="H2" s="288" t="s">
        <v>264</v>
      </c>
    </row>
    <row r="3" spans="1:8" s="1" customFormat="1" ht="24.75" customHeight="1">
      <c r="A3" s="123"/>
      <c r="B3" s="118"/>
      <c r="C3" s="118"/>
      <c r="D3" s="119"/>
      <c r="E3" s="123" t="s">
        <v>71</v>
      </c>
      <c r="F3" s="120">
        <f>F4-F14</f>
        <v>990316840</v>
      </c>
      <c r="G3" s="120">
        <f>G4-G14</f>
        <v>979260284</v>
      </c>
      <c r="H3" s="272">
        <f>G3/F3*100</f>
        <v>98.8835334760136</v>
      </c>
    </row>
    <row r="4" spans="1:8" s="1" customFormat="1" ht="18" customHeight="1">
      <c r="A4" s="121">
        <v>8</v>
      </c>
      <c r="B4" s="121"/>
      <c r="C4" s="74"/>
      <c r="D4" s="74"/>
      <c r="E4" s="121" t="s">
        <v>29</v>
      </c>
      <c r="F4" s="78">
        <f>F9</f>
        <v>1154206840</v>
      </c>
      <c r="G4" s="78">
        <f>G9+G5</f>
        <v>1269537284</v>
      </c>
      <c r="H4" s="272">
        <f aca="true" t="shared" si="0" ref="H4:H22">G4/F4*100</f>
        <v>109.9921816439764</v>
      </c>
    </row>
    <row r="5" spans="1:8" s="1" customFormat="1" ht="12.75" customHeight="1">
      <c r="A5" s="121"/>
      <c r="B5" s="121">
        <v>81</v>
      </c>
      <c r="C5" s="260"/>
      <c r="D5" s="74"/>
      <c r="E5" s="121" t="s">
        <v>259</v>
      </c>
      <c r="F5" s="78">
        <f>F6</f>
        <v>0</v>
      </c>
      <c r="G5" s="78">
        <f>G6</f>
        <v>147654200</v>
      </c>
      <c r="H5" s="289" t="s">
        <v>243</v>
      </c>
    </row>
    <row r="6" spans="1:8" s="1" customFormat="1" ht="24" customHeight="1">
      <c r="A6" s="121"/>
      <c r="B6" s="121"/>
      <c r="C6" s="74">
        <v>814</v>
      </c>
      <c r="D6" s="74"/>
      <c r="E6" s="52" t="s">
        <v>260</v>
      </c>
      <c r="F6" s="256">
        <f>F7</f>
        <v>0</v>
      </c>
      <c r="G6" s="256">
        <f>G7</f>
        <v>147654200</v>
      </c>
      <c r="H6" s="289" t="s">
        <v>243</v>
      </c>
    </row>
    <row r="7" spans="1:8" s="1" customFormat="1" ht="12.75" customHeight="1">
      <c r="A7" s="121"/>
      <c r="B7" s="121"/>
      <c r="C7" s="74"/>
      <c r="D7" s="90">
        <v>8141</v>
      </c>
      <c r="E7" s="145" t="s">
        <v>269</v>
      </c>
      <c r="F7" s="78">
        <v>0</v>
      </c>
      <c r="G7" s="256">
        <v>147654200</v>
      </c>
      <c r="H7" s="289" t="s">
        <v>243</v>
      </c>
    </row>
    <row r="8" spans="1:8" s="1" customFormat="1" ht="12.75" customHeight="1">
      <c r="A8" s="121"/>
      <c r="B8" s="121"/>
      <c r="C8" s="74"/>
      <c r="D8" s="74"/>
      <c r="E8" s="121"/>
      <c r="F8" s="78"/>
      <c r="G8" s="78"/>
      <c r="H8" s="271"/>
    </row>
    <row r="9" spans="1:8" s="1" customFormat="1" ht="12.75" customHeight="1">
      <c r="A9" s="121"/>
      <c r="B9" s="121">
        <v>84</v>
      </c>
      <c r="C9" s="74"/>
      <c r="D9" s="74"/>
      <c r="E9" s="121" t="s">
        <v>67</v>
      </c>
      <c r="F9" s="96">
        <f>F10</f>
        <v>1154206840</v>
      </c>
      <c r="G9" s="96">
        <f>G10</f>
        <v>1121883084</v>
      </c>
      <c r="H9" s="272">
        <f t="shared" si="0"/>
        <v>97.19948323993644</v>
      </c>
    </row>
    <row r="10" spans="1:8" s="1" customFormat="1" ht="24.75" customHeight="1">
      <c r="A10" s="121"/>
      <c r="B10" s="121"/>
      <c r="C10" s="74">
        <v>844</v>
      </c>
      <c r="D10" s="74"/>
      <c r="E10" s="53" t="s">
        <v>68</v>
      </c>
      <c r="F10" s="96">
        <f>F11+F12</f>
        <v>1154206840</v>
      </c>
      <c r="G10" s="96">
        <f>G11+G12</f>
        <v>1121883084</v>
      </c>
      <c r="H10" s="272">
        <f t="shared" si="0"/>
        <v>97.19948323993644</v>
      </c>
    </row>
    <row r="11" spans="1:8" s="1" customFormat="1" ht="24.75" customHeight="1">
      <c r="A11" s="121"/>
      <c r="B11" s="121"/>
      <c r="C11" s="74"/>
      <c r="D11" s="90">
        <v>8441</v>
      </c>
      <c r="E11" s="58" t="s">
        <v>140</v>
      </c>
      <c r="F11" s="110">
        <v>811206840</v>
      </c>
      <c r="G11" s="110">
        <v>780023129</v>
      </c>
      <c r="H11" s="271">
        <f t="shared" si="0"/>
        <v>96.15588658004906</v>
      </c>
    </row>
    <row r="12" spans="1:8" s="1" customFormat="1" ht="12.75" customHeight="1">
      <c r="A12" s="121"/>
      <c r="B12" s="121"/>
      <c r="C12" s="74"/>
      <c r="D12" s="90">
        <v>8442</v>
      </c>
      <c r="E12" s="58" t="s">
        <v>141</v>
      </c>
      <c r="F12" s="110">
        <v>343000000</v>
      </c>
      <c r="G12" s="110">
        <v>341859955</v>
      </c>
      <c r="H12" s="271">
        <f t="shared" si="0"/>
        <v>99.66762536443149</v>
      </c>
    </row>
    <row r="13" spans="1:8" s="1" customFormat="1" ht="12" customHeight="1">
      <c r="A13" s="121"/>
      <c r="B13" s="121"/>
      <c r="C13" s="74"/>
      <c r="D13" s="74"/>
      <c r="E13" s="121"/>
      <c r="F13" s="141"/>
      <c r="G13" s="141"/>
      <c r="H13" s="271"/>
    </row>
    <row r="14" spans="1:8" s="1" customFormat="1" ht="13.5" customHeight="1">
      <c r="A14" s="127">
        <v>5</v>
      </c>
      <c r="B14" s="121"/>
      <c r="C14" s="74"/>
      <c r="D14" s="74"/>
      <c r="E14" s="59" t="s">
        <v>30</v>
      </c>
      <c r="F14" s="78">
        <f>F19</f>
        <v>163890000</v>
      </c>
      <c r="G14" s="78">
        <f>G19+G15</f>
        <v>290277000</v>
      </c>
      <c r="H14" s="272">
        <f t="shared" si="0"/>
        <v>177.1169686985173</v>
      </c>
    </row>
    <row r="15" spans="1:8" s="1" customFormat="1" ht="12.75" customHeight="1">
      <c r="A15" s="121"/>
      <c r="B15" s="121">
        <v>51</v>
      </c>
      <c r="C15" s="260"/>
      <c r="D15" s="74"/>
      <c r="E15" s="52" t="s">
        <v>261</v>
      </c>
      <c r="F15" s="78">
        <f>F16</f>
        <v>0</v>
      </c>
      <c r="G15" s="78">
        <f>G16</f>
        <v>147654200</v>
      </c>
      <c r="H15" s="289" t="s">
        <v>243</v>
      </c>
    </row>
    <row r="16" spans="1:8" s="1" customFormat="1" ht="12.75" customHeight="1">
      <c r="A16" s="121"/>
      <c r="B16" s="121"/>
      <c r="C16" s="74">
        <v>514</v>
      </c>
      <c r="D16" s="74"/>
      <c r="E16" s="52" t="s">
        <v>261</v>
      </c>
      <c r="F16" s="256">
        <f>F17</f>
        <v>0</v>
      </c>
      <c r="G16" s="256">
        <f>G17</f>
        <v>147654200</v>
      </c>
      <c r="H16" s="289" t="s">
        <v>243</v>
      </c>
    </row>
    <row r="17" spans="1:8" s="1" customFormat="1" ht="13.5" customHeight="1">
      <c r="A17" s="121"/>
      <c r="B17" s="121"/>
      <c r="C17" s="74"/>
      <c r="D17" s="90">
        <v>5141</v>
      </c>
      <c r="E17" s="145" t="s">
        <v>268</v>
      </c>
      <c r="F17" s="78">
        <v>0</v>
      </c>
      <c r="G17" s="256">
        <v>147654200</v>
      </c>
      <c r="H17" s="289" t="s">
        <v>243</v>
      </c>
    </row>
    <row r="18" spans="1:8" s="1" customFormat="1" ht="12.75" customHeight="1">
      <c r="A18" s="121"/>
      <c r="B18" s="121"/>
      <c r="C18" s="74"/>
      <c r="D18" s="74"/>
      <c r="E18" s="59"/>
      <c r="F18" s="78"/>
      <c r="G18" s="78"/>
      <c r="H18" s="271"/>
    </row>
    <row r="19" spans="1:8" s="1" customFormat="1" ht="12.75" customHeight="1">
      <c r="A19" s="21"/>
      <c r="B19" s="122">
        <v>54</v>
      </c>
      <c r="C19" s="79"/>
      <c r="D19" s="79"/>
      <c r="E19" s="122" t="s">
        <v>69</v>
      </c>
      <c r="F19" s="96">
        <f>F20</f>
        <v>163890000</v>
      </c>
      <c r="G19" s="96">
        <f>G20</f>
        <v>142622800</v>
      </c>
      <c r="H19" s="272">
        <f t="shared" si="0"/>
        <v>87.02349136616023</v>
      </c>
    </row>
    <row r="20" spans="1:8" s="1" customFormat="1" ht="24" customHeight="1">
      <c r="A20" s="21"/>
      <c r="B20" s="21"/>
      <c r="C20" s="74">
        <v>544</v>
      </c>
      <c r="D20" s="74"/>
      <c r="E20" s="53" t="s">
        <v>70</v>
      </c>
      <c r="F20" s="96">
        <f>F21+F22</f>
        <v>163890000</v>
      </c>
      <c r="G20" s="96">
        <f>G21+G22</f>
        <v>142622800</v>
      </c>
      <c r="H20" s="272">
        <f t="shared" si="0"/>
        <v>87.02349136616023</v>
      </c>
    </row>
    <row r="21" spans="1:8" s="1" customFormat="1" ht="24" customHeight="1">
      <c r="A21" s="21"/>
      <c r="B21" s="21"/>
      <c r="C21" s="74"/>
      <c r="D21" s="90">
        <v>5441</v>
      </c>
      <c r="E21" s="58" t="s">
        <v>142</v>
      </c>
      <c r="F21" s="110">
        <v>104890000</v>
      </c>
      <c r="G21" s="110">
        <v>83628800</v>
      </c>
      <c r="H21" s="271">
        <f t="shared" si="0"/>
        <v>79.7300028601392</v>
      </c>
    </row>
    <row r="22" spans="1:8" s="1" customFormat="1" ht="24" customHeight="1">
      <c r="A22" s="21"/>
      <c r="B22" s="21"/>
      <c r="C22" s="74"/>
      <c r="D22" s="90">
        <v>5442</v>
      </c>
      <c r="E22" s="58" t="s">
        <v>143</v>
      </c>
      <c r="F22" s="110">
        <v>59000000</v>
      </c>
      <c r="G22" s="110">
        <v>58994000</v>
      </c>
      <c r="H22" s="271">
        <f t="shared" si="0"/>
        <v>99.98983050847457</v>
      </c>
    </row>
    <row r="23" spans="1:7" s="1" customFormat="1" ht="12.75">
      <c r="A23" s="21"/>
      <c r="B23" s="21"/>
      <c r="C23" s="79"/>
      <c r="D23" s="79"/>
      <c r="E23" s="21"/>
      <c r="F23" s="21"/>
      <c r="G23" s="21"/>
    </row>
    <row r="24" s="1" customFormat="1" ht="12.75">
      <c r="D24" s="4"/>
    </row>
    <row r="25" s="1" customFormat="1" ht="12.75">
      <c r="D25" s="4"/>
    </row>
    <row r="26" s="1" customFormat="1" ht="12.75">
      <c r="D26" s="4"/>
    </row>
    <row r="27" s="1" customFormat="1" ht="12.75">
      <c r="D27" s="4"/>
    </row>
    <row r="28" s="1" customFormat="1" ht="12.75">
      <c r="D28" s="4"/>
    </row>
    <row r="29" s="1" customFormat="1" ht="12.75">
      <c r="D29" s="4"/>
    </row>
    <row r="30" s="1" customFormat="1" ht="12.75">
      <c r="D30" s="4"/>
    </row>
    <row r="31" s="1" customFormat="1" ht="12.75">
      <c r="D31" s="4"/>
    </row>
    <row r="32" s="1" customFormat="1" ht="12.75">
      <c r="D32" s="4"/>
    </row>
    <row r="33" s="1" customFormat="1" ht="12.75">
      <c r="D33" s="4"/>
    </row>
    <row r="34" s="1" customFormat="1" ht="12.75">
      <c r="D34" s="4"/>
    </row>
    <row r="35" s="1" customFormat="1" ht="12.75">
      <c r="D35" s="4"/>
    </row>
    <row r="36" s="1" customFormat="1" ht="12.75">
      <c r="D36" s="4"/>
    </row>
    <row r="37" s="1" customFormat="1" ht="12.75">
      <c r="D37" s="4"/>
    </row>
    <row r="38" s="1" customFormat="1" ht="12.75">
      <c r="D38" s="4"/>
    </row>
    <row r="39" s="1" customFormat="1" ht="12.75">
      <c r="D39" s="4"/>
    </row>
    <row r="40" s="1" customFormat="1" ht="12.75">
      <c r="D40" s="4"/>
    </row>
    <row r="41" s="1" customFormat="1" ht="12.75">
      <c r="D41" s="4"/>
    </row>
    <row r="42" s="1" customFormat="1" ht="12.75">
      <c r="D42" s="4"/>
    </row>
    <row r="43" s="1" customFormat="1" ht="12.75">
      <c r="D43" s="4"/>
    </row>
    <row r="44" s="1" customFormat="1" ht="12.75">
      <c r="D44" s="4"/>
    </row>
    <row r="45" s="1" customFormat="1" ht="12.75">
      <c r="D45" s="4"/>
    </row>
    <row r="46" s="1" customFormat="1" ht="12.75">
      <c r="D46" s="4"/>
    </row>
    <row r="47" s="1" customFormat="1" ht="12.75">
      <c r="D47" s="4"/>
    </row>
    <row r="48" s="1" customFormat="1" ht="12.75">
      <c r="D48" s="4"/>
    </row>
    <row r="49" s="1" customFormat="1" ht="12.75">
      <c r="D49" s="4"/>
    </row>
    <row r="50" s="1" customFormat="1" ht="12.75">
      <c r="D50" s="4"/>
    </row>
    <row r="51" s="1" customFormat="1" ht="12.75">
      <c r="D51" s="4"/>
    </row>
    <row r="52" s="1" customFormat="1" ht="12.75">
      <c r="D52" s="4"/>
    </row>
    <row r="53" s="1" customFormat="1" ht="12.75">
      <c r="D53" s="4"/>
    </row>
    <row r="54" s="1" customFormat="1" ht="12.75">
      <c r="D54" s="4"/>
    </row>
    <row r="55" s="1" customFormat="1" ht="12.75">
      <c r="D55" s="4"/>
    </row>
    <row r="56" s="1" customFormat="1" ht="12.75">
      <c r="D56" s="4"/>
    </row>
    <row r="57" s="1" customFormat="1" ht="12.75">
      <c r="D57" s="4"/>
    </row>
    <row r="58" s="1" customFormat="1" ht="12.75">
      <c r="D58" s="4"/>
    </row>
    <row r="59" s="1" customFormat="1" ht="12.75">
      <c r="D59" s="4"/>
    </row>
    <row r="60" s="1" customFormat="1" ht="12.75">
      <c r="D60" s="4"/>
    </row>
    <row r="61" s="1" customFormat="1" ht="12.75">
      <c r="D61" s="4"/>
    </row>
    <row r="62" s="1" customFormat="1" ht="12.75">
      <c r="D62" s="4"/>
    </row>
    <row r="63" s="1" customFormat="1" ht="12.75">
      <c r="D63" s="4"/>
    </row>
    <row r="64" s="1" customFormat="1" ht="12.75">
      <c r="D64" s="4"/>
    </row>
    <row r="65" s="1" customFormat="1" ht="12.75">
      <c r="D65" s="4"/>
    </row>
    <row r="66" s="1" customFormat="1" ht="12.75">
      <c r="D66" s="4"/>
    </row>
    <row r="67" s="1" customFormat="1" ht="12.75">
      <c r="D67" s="4"/>
    </row>
    <row r="68" s="1" customFormat="1" ht="12.75">
      <c r="D68" s="4"/>
    </row>
    <row r="69" s="1" customFormat="1" ht="12.75">
      <c r="D69" s="4"/>
    </row>
    <row r="70" s="1" customFormat="1" ht="12.75">
      <c r="D70" s="4"/>
    </row>
    <row r="71" s="1" customFormat="1" ht="12.75">
      <c r="D71" s="4"/>
    </row>
    <row r="72" s="1" customFormat="1" ht="12.75">
      <c r="D72" s="4"/>
    </row>
    <row r="73" s="1" customFormat="1" ht="12.75">
      <c r="D73" s="4"/>
    </row>
    <row r="74" s="1" customFormat="1" ht="12.75">
      <c r="D74" s="4"/>
    </row>
    <row r="75" s="1" customFormat="1" ht="12.75">
      <c r="D75" s="4"/>
    </row>
    <row r="76" s="1" customFormat="1" ht="12.75">
      <c r="D76" s="4"/>
    </row>
    <row r="77" s="1" customFormat="1" ht="12.75">
      <c r="D77" s="4"/>
    </row>
    <row r="78" s="1" customFormat="1" ht="12.75">
      <c r="D78" s="4"/>
    </row>
    <row r="79" s="1" customFormat="1" ht="12.75">
      <c r="D79" s="4"/>
    </row>
    <row r="80" s="1" customFormat="1" ht="12.75">
      <c r="D80" s="4"/>
    </row>
    <row r="81" s="1" customFormat="1" ht="12.75">
      <c r="D81" s="4"/>
    </row>
    <row r="82" s="1" customFormat="1" ht="12.75">
      <c r="D82" s="4"/>
    </row>
    <row r="83" s="1" customFormat="1" ht="12.75">
      <c r="D83" s="4"/>
    </row>
    <row r="84" s="1" customFormat="1" ht="12.75">
      <c r="D84" s="4"/>
    </row>
    <row r="85" s="1" customFormat="1" ht="12.75">
      <c r="D85" s="4"/>
    </row>
    <row r="86" s="1" customFormat="1" ht="12.75">
      <c r="D86" s="4"/>
    </row>
    <row r="87" s="1" customFormat="1" ht="12.75">
      <c r="D87" s="4"/>
    </row>
    <row r="88" s="1" customFormat="1" ht="12.75">
      <c r="D88" s="4"/>
    </row>
    <row r="89" s="1" customFormat="1" ht="12.75">
      <c r="D89" s="4"/>
    </row>
    <row r="90" s="1" customFormat="1" ht="12.75">
      <c r="D90" s="4"/>
    </row>
    <row r="91" s="1" customFormat="1" ht="12.75">
      <c r="D91" s="4"/>
    </row>
    <row r="92" s="1" customFormat="1" ht="12.75">
      <c r="D92" s="4"/>
    </row>
    <row r="93" s="1" customFormat="1" ht="12.75">
      <c r="D93" s="4"/>
    </row>
    <row r="94" s="1" customFormat="1" ht="12.75">
      <c r="D94" s="4"/>
    </row>
    <row r="95" s="1" customFormat="1" ht="12.75">
      <c r="D95" s="4"/>
    </row>
    <row r="96" s="1" customFormat="1" ht="12.75">
      <c r="D96" s="4"/>
    </row>
    <row r="97" s="1" customFormat="1" ht="12.75">
      <c r="D97" s="4"/>
    </row>
    <row r="98" s="1" customFormat="1" ht="12.75">
      <c r="D98" s="4"/>
    </row>
    <row r="99" s="1" customFormat="1" ht="12.75">
      <c r="D99" s="4"/>
    </row>
    <row r="100" s="1" customFormat="1" ht="12.75">
      <c r="D100" s="4"/>
    </row>
    <row r="101" s="1" customFormat="1" ht="12.75">
      <c r="D101" s="4"/>
    </row>
    <row r="102" s="1" customFormat="1" ht="12.75">
      <c r="D102" s="4"/>
    </row>
    <row r="103" s="1" customFormat="1" ht="12.75">
      <c r="D103" s="4"/>
    </row>
    <row r="104" s="1" customFormat="1" ht="12.75">
      <c r="D104" s="4"/>
    </row>
    <row r="105" s="1" customFormat="1" ht="12.75">
      <c r="D105" s="4"/>
    </row>
    <row r="106" s="1" customFormat="1" ht="12.75">
      <c r="D106" s="4"/>
    </row>
    <row r="107" s="1" customFormat="1" ht="12.75">
      <c r="D107" s="4"/>
    </row>
    <row r="108" s="1" customFormat="1" ht="12.75">
      <c r="D108" s="4"/>
    </row>
    <row r="109" s="1" customFormat="1" ht="12.75">
      <c r="D109" s="4"/>
    </row>
    <row r="110" s="1" customFormat="1" ht="12.75">
      <c r="D110" s="4"/>
    </row>
    <row r="111" s="1" customFormat="1" ht="12.75">
      <c r="D111" s="4"/>
    </row>
    <row r="112" s="1" customFormat="1" ht="12.75">
      <c r="D112" s="4"/>
    </row>
    <row r="113" s="1" customFormat="1" ht="12.75">
      <c r="D113" s="4"/>
    </row>
    <row r="114" s="1" customFormat="1" ht="12.75">
      <c r="D114" s="4"/>
    </row>
    <row r="115" s="1" customFormat="1" ht="12.75">
      <c r="D115" s="4"/>
    </row>
    <row r="116" s="1" customFormat="1" ht="12.75">
      <c r="D116" s="4"/>
    </row>
    <row r="117" s="1" customFormat="1" ht="12.75">
      <c r="D117" s="4"/>
    </row>
    <row r="118" s="1" customFormat="1" ht="12.75">
      <c r="D118" s="4"/>
    </row>
    <row r="119" s="1" customFormat="1" ht="12.75">
      <c r="D119" s="4"/>
    </row>
    <row r="120" s="1" customFormat="1" ht="12.75">
      <c r="D120" s="4"/>
    </row>
    <row r="121" s="1" customFormat="1" ht="12.75">
      <c r="D121" s="4"/>
    </row>
    <row r="122" s="1" customFormat="1" ht="12.75">
      <c r="D122" s="4"/>
    </row>
    <row r="123" s="1" customFormat="1" ht="12.75">
      <c r="D123" s="4"/>
    </row>
    <row r="124" s="1" customFormat="1" ht="12.75">
      <c r="D124" s="4"/>
    </row>
    <row r="125" s="1" customFormat="1" ht="12.75">
      <c r="D125" s="4"/>
    </row>
    <row r="126" s="1" customFormat="1" ht="12.75">
      <c r="D126" s="4"/>
    </row>
    <row r="127" s="1" customFormat="1" ht="12.75">
      <c r="D127" s="4"/>
    </row>
    <row r="128" s="1" customFormat="1" ht="12.75">
      <c r="D128" s="4"/>
    </row>
    <row r="129" s="1" customFormat="1" ht="12.75">
      <c r="D129" s="4"/>
    </row>
    <row r="130" s="1" customFormat="1" ht="12.75">
      <c r="D130" s="4"/>
    </row>
    <row r="131" s="1" customFormat="1" ht="12.75">
      <c r="D131" s="4"/>
    </row>
    <row r="132" s="1" customFormat="1" ht="12.75">
      <c r="D132" s="4"/>
    </row>
    <row r="133" s="1" customFormat="1" ht="12.75">
      <c r="D133" s="4"/>
    </row>
    <row r="134" s="1" customFormat="1" ht="12.75">
      <c r="D134" s="4"/>
    </row>
    <row r="135" s="1" customFormat="1" ht="12.75">
      <c r="D135" s="4"/>
    </row>
    <row r="136" s="1" customFormat="1" ht="12.75">
      <c r="D136" s="4"/>
    </row>
    <row r="137" s="1" customFormat="1" ht="12.75">
      <c r="D137" s="4"/>
    </row>
    <row r="138" s="1" customFormat="1" ht="12.75">
      <c r="D138" s="4"/>
    </row>
    <row r="139" s="1" customFormat="1" ht="12.75">
      <c r="D139" s="4"/>
    </row>
    <row r="140" s="1" customFormat="1" ht="12.75">
      <c r="D140" s="4"/>
    </row>
    <row r="141" s="1" customFormat="1" ht="12.75">
      <c r="D141" s="4"/>
    </row>
    <row r="142" s="1" customFormat="1" ht="12.75">
      <c r="D142" s="4"/>
    </row>
    <row r="143" s="1" customFormat="1" ht="12.75">
      <c r="D143" s="4"/>
    </row>
    <row r="144" s="1" customFormat="1" ht="12.75">
      <c r="D144" s="4"/>
    </row>
    <row r="145" s="1" customFormat="1" ht="12.75">
      <c r="D145" s="4"/>
    </row>
    <row r="146" s="1" customFormat="1" ht="12.75">
      <c r="D146" s="4"/>
    </row>
    <row r="147" s="1" customFormat="1" ht="12.75">
      <c r="D147" s="4"/>
    </row>
    <row r="148" s="1" customFormat="1" ht="12.75">
      <c r="D148" s="4"/>
    </row>
    <row r="149" s="1" customFormat="1" ht="12.75">
      <c r="D149" s="4"/>
    </row>
    <row r="150" s="1" customFormat="1" ht="12.75">
      <c r="D150" s="4"/>
    </row>
    <row r="151" s="1" customFormat="1" ht="12.75">
      <c r="D151" s="4"/>
    </row>
    <row r="152" s="1" customFormat="1" ht="12.75">
      <c r="D152" s="4"/>
    </row>
    <row r="153" s="1" customFormat="1" ht="12.75">
      <c r="D153" s="4"/>
    </row>
    <row r="154" s="1" customFormat="1" ht="12.75">
      <c r="D154" s="4"/>
    </row>
    <row r="155" s="1" customFormat="1" ht="12.75">
      <c r="D155" s="4"/>
    </row>
    <row r="156" s="1" customFormat="1" ht="12.75">
      <c r="D156" s="4"/>
    </row>
    <row r="157" s="1" customFormat="1" ht="12.75">
      <c r="D157" s="4"/>
    </row>
    <row r="158" s="1" customFormat="1" ht="12.75">
      <c r="D158" s="4"/>
    </row>
    <row r="159" s="1" customFormat="1" ht="12.75">
      <c r="D159" s="4"/>
    </row>
    <row r="160" s="1" customFormat="1" ht="12.75">
      <c r="D160" s="4"/>
    </row>
    <row r="161" s="1" customFormat="1" ht="12.75">
      <c r="D161" s="4"/>
    </row>
    <row r="162" s="1" customFormat="1" ht="12.75">
      <c r="D162" s="4"/>
    </row>
    <row r="163" s="1" customFormat="1" ht="12.75">
      <c r="D163" s="4"/>
    </row>
    <row r="164" s="1" customFormat="1" ht="12.75">
      <c r="D164" s="4"/>
    </row>
    <row r="165" s="1" customFormat="1" ht="12.75">
      <c r="D165" s="4"/>
    </row>
    <row r="166" s="1" customFormat="1" ht="12.75">
      <c r="D166" s="4"/>
    </row>
    <row r="167" s="1" customFormat="1" ht="12.75">
      <c r="D167" s="4"/>
    </row>
    <row r="168" s="1" customFormat="1" ht="12.75">
      <c r="D168" s="4"/>
    </row>
    <row r="169" s="1" customFormat="1" ht="12.75">
      <c r="D169" s="4"/>
    </row>
    <row r="170" s="1" customFormat="1" ht="12.75">
      <c r="D170" s="4"/>
    </row>
    <row r="171" s="1" customFormat="1" ht="12.75">
      <c r="D171" s="4"/>
    </row>
    <row r="172" s="1" customFormat="1" ht="12.75">
      <c r="D172" s="4"/>
    </row>
    <row r="173" s="1" customFormat="1" ht="12.75">
      <c r="D173" s="4"/>
    </row>
    <row r="174" s="1" customFormat="1" ht="12.75">
      <c r="D174" s="4"/>
    </row>
    <row r="175" s="1" customFormat="1" ht="12.75">
      <c r="D175" s="4"/>
    </row>
    <row r="176" s="1" customFormat="1" ht="12.75">
      <c r="D176" s="4"/>
    </row>
    <row r="177" s="1" customFormat="1" ht="12.75">
      <c r="D177" s="4"/>
    </row>
    <row r="178" s="1" customFormat="1" ht="12.75">
      <c r="D178" s="4"/>
    </row>
    <row r="179" s="1" customFormat="1" ht="12.75">
      <c r="D179" s="4"/>
    </row>
    <row r="180" s="1" customFormat="1" ht="12.75">
      <c r="D180" s="4"/>
    </row>
    <row r="181" s="1" customFormat="1" ht="12.75">
      <c r="D181" s="4"/>
    </row>
    <row r="182" s="1" customFormat="1" ht="12.75">
      <c r="D182" s="4"/>
    </row>
    <row r="183" s="1" customFormat="1" ht="12.75">
      <c r="D183" s="4"/>
    </row>
    <row r="184" s="1" customFormat="1" ht="12.75">
      <c r="D184" s="4"/>
    </row>
    <row r="185" s="1" customFormat="1" ht="12.75">
      <c r="D185" s="4"/>
    </row>
    <row r="186" s="1" customFormat="1" ht="12.75">
      <c r="D186" s="4"/>
    </row>
    <row r="187" s="1" customFormat="1" ht="12.75">
      <c r="D187" s="4"/>
    </row>
    <row r="188" s="1" customFormat="1" ht="12.75">
      <c r="D188" s="4"/>
    </row>
    <row r="189" s="1" customFormat="1" ht="12.75">
      <c r="D189" s="4"/>
    </row>
    <row r="190" s="1" customFormat="1" ht="12.75">
      <c r="D190" s="4"/>
    </row>
    <row r="191" s="1" customFormat="1" ht="12.75">
      <c r="D191" s="4"/>
    </row>
    <row r="192" s="1" customFormat="1" ht="12.75">
      <c r="D192" s="4"/>
    </row>
    <row r="193" s="1" customFormat="1" ht="12.75">
      <c r="D193" s="4"/>
    </row>
    <row r="194" s="1" customFormat="1" ht="12.75">
      <c r="D194" s="4"/>
    </row>
    <row r="195" s="1" customFormat="1" ht="12.75">
      <c r="D195" s="4"/>
    </row>
    <row r="196" s="1" customFormat="1" ht="12.75">
      <c r="D196" s="4"/>
    </row>
    <row r="197" s="1" customFormat="1" ht="12.75">
      <c r="D197" s="4"/>
    </row>
    <row r="198" s="1" customFormat="1" ht="12.75">
      <c r="D198" s="4"/>
    </row>
    <row r="199" s="1" customFormat="1" ht="12.75">
      <c r="D199" s="4"/>
    </row>
    <row r="200" s="1" customFormat="1" ht="12.75">
      <c r="D200" s="4"/>
    </row>
    <row r="201" s="1" customFormat="1" ht="12.75">
      <c r="D201" s="4"/>
    </row>
    <row r="202" s="1" customFormat="1" ht="12.75">
      <c r="D202" s="4"/>
    </row>
    <row r="203" s="1" customFormat="1" ht="12.75">
      <c r="D203" s="4"/>
    </row>
    <row r="204" s="1" customFormat="1" ht="12.75">
      <c r="D204" s="4"/>
    </row>
    <row r="205" s="1" customFormat="1" ht="12.75">
      <c r="D205" s="4"/>
    </row>
    <row r="206" s="1" customFormat="1" ht="12.75">
      <c r="D206" s="4"/>
    </row>
    <row r="207" s="1" customFormat="1" ht="12.75">
      <c r="D207" s="4"/>
    </row>
    <row r="208" s="1" customFormat="1" ht="12.75">
      <c r="D208" s="4"/>
    </row>
    <row r="209" s="1" customFormat="1" ht="12.75">
      <c r="D209" s="4"/>
    </row>
    <row r="210" s="1" customFormat="1" ht="12.75">
      <c r="D210" s="4"/>
    </row>
    <row r="211" s="1" customFormat="1" ht="12.75">
      <c r="D211" s="4"/>
    </row>
    <row r="212" s="1" customFormat="1" ht="12.75">
      <c r="D212" s="4"/>
    </row>
    <row r="213" s="1" customFormat="1" ht="12.75">
      <c r="D213" s="4"/>
    </row>
    <row r="214" s="1" customFormat="1" ht="12.75">
      <c r="D214" s="4"/>
    </row>
    <row r="215" s="1" customFormat="1" ht="12.75">
      <c r="D215" s="4"/>
    </row>
    <row r="216" s="1" customFormat="1" ht="12.75">
      <c r="D216" s="4"/>
    </row>
    <row r="217" s="1" customFormat="1" ht="12.75">
      <c r="D217" s="4"/>
    </row>
  </sheetData>
  <sheetProtection/>
  <mergeCells count="1">
    <mergeCell ref="A1:H1"/>
  </mergeCells>
  <printOptions horizontalCentered="1"/>
  <pageMargins left="0.1968503937007874" right="0.1968503937007874" top="0.4330708661417323" bottom="0.4330708661417323" header="0.5118110236220472" footer="0.31496062992125984"/>
  <pageSetup firstPageNumber="440" useFirstPageNumber="1" horizontalDpi="300" verticalDpi="300" orientation="portrait" paperSize="9" scale="95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632"/>
  <sheetViews>
    <sheetView tabSelected="1" zoomScalePageLayoutView="0" workbookViewId="0" topLeftCell="A88">
      <selection activeCell="G4" sqref="G4"/>
    </sheetView>
  </sheetViews>
  <sheetFormatPr defaultColWidth="9.140625" defaultRowHeight="12.75"/>
  <cols>
    <col min="1" max="1" width="9.57421875" style="1" customWidth="1"/>
    <col min="2" max="2" width="56.7109375" style="1" customWidth="1"/>
    <col min="3" max="4" width="12.421875" style="2" customWidth="1"/>
    <col min="5" max="5" width="8.00390625" style="0" customWidth="1"/>
    <col min="6" max="6" width="15.00390625" style="0" customWidth="1"/>
    <col min="7" max="7" width="15.8515625" style="0" customWidth="1"/>
    <col min="8" max="8" width="13.140625" style="0" hidden="1" customWidth="1"/>
    <col min="9" max="9" width="13.28125" style="0" hidden="1" customWidth="1"/>
    <col min="10" max="10" width="12.57421875" style="0" hidden="1" customWidth="1"/>
    <col min="11" max="11" width="0" style="0" hidden="1" customWidth="1"/>
    <col min="12" max="12" width="13.28125" style="0" customWidth="1"/>
    <col min="13" max="13" width="12.8515625" style="0" customWidth="1"/>
    <col min="14" max="14" width="13.00390625" style="0" customWidth="1"/>
  </cols>
  <sheetData>
    <row r="1" spans="1:5" ht="33.75" customHeight="1">
      <c r="A1" s="295" t="s">
        <v>241</v>
      </c>
      <c r="B1" s="295"/>
      <c r="C1" s="295"/>
      <c r="D1" s="295"/>
      <c r="E1" s="325"/>
    </row>
    <row r="2" spans="1:10" ht="27" customHeight="1">
      <c r="A2" s="152" t="s">
        <v>151</v>
      </c>
      <c r="B2" s="153" t="s">
        <v>152</v>
      </c>
      <c r="C2" s="287" t="s">
        <v>253</v>
      </c>
      <c r="D2" s="287" t="s">
        <v>266</v>
      </c>
      <c r="E2" s="288" t="s">
        <v>264</v>
      </c>
      <c r="F2" s="247"/>
      <c r="H2" s="247"/>
      <c r="I2" s="247"/>
      <c r="J2" s="247"/>
    </row>
    <row r="3" spans="1:10" ht="8.25" customHeight="1">
      <c r="A3" s="257"/>
      <c r="B3" s="258"/>
      <c r="C3" s="259"/>
      <c r="D3" s="259"/>
      <c r="E3" s="247"/>
      <c r="F3" s="247"/>
      <c r="H3" s="247"/>
      <c r="I3" s="247"/>
      <c r="J3" s="247"/>
    </row>
    <row r="4" spans="1:10" ht="18" customHeight="1">
      <c r="A4" s="154" t="s">
        <v>249</v>
      </c>
      <c r="B4" s="155" t="s">
        <v>153</v>
      </c>
      <c r="C4" s="156">
        <f>C5+C55+C62+C68+C103+C117</f>
        <v>2580206840</v>
      </c>
      <c r="D4" s="156">
        <f>D5+D55+D62+D68+D103+D117</f>
        <v>2640377489.86</v>
      </c>
      <c r="E4" s="137">
        <f>D4/C4*100</f>
        <v>102.33200877259902</v>
      </c>
      <c r="F4" s="128"/>
      <c r="G4" s="128"/>
      <c r="H4" s="128" t="e">
        <f>'rashodi-opći dio'!#REF!+'rashodi-opći dio'!#REF!+'račun financiranja'!#REF!</f>
        <v>#REF!</v>
      </c>
      <c r="I4" s="128" t="e">
        <f>'rashodi-opći dio'!#REF!+'rashodi-opći dio'!#REF!+'račun financiranja'!#REF!</f>
        <v>#REF!</v>
      </c>
      <c r="J4" s="128" t="e">
        <f>'rashodi-opći dio'!#REF!+'rashodi-opći dio'!#REF!+'račun financiranja'!#REF!</f>
        <v>#REF!</v>
      </c>
    </row>
    <row r="5" spans="1:10" ht="23.25" customHeight="1">
      <c r="A5" s="157">
        <v>100</v>
      </c>
      <c r="B5" s="158" t="s">
        <v>154</v>
      </c>
      <c r="C5" s="96">
        <f>C7+C38+C44+C48+C51</f>
        <v>269826840</v>
      </c>
      <c r="D5" s="96">
        <f>D7+D38+D44+D48+D51</f>
        <v>266111814</v>
      </c>
      <c r="E5" s="137">
        <f aca="true" t="shared" si="0" ref="E5:E68">D5/C5*100</f>
        <v>98.62318144481105</v>
      </c>
      <c r="F5" s="274"/>
      <c r="G5" s="275"/>
      <c r="H5" s="178" t="e">
        <f>#REF!</f>
        <v>#REF!</v>
      </c>
      <c r="I5" s="178" t="e">
        <f>#REF!</f>
        <v>#REF!</v>
      </c>
      <c r="J5" s="178" t="e">
        <f>#REF!</f>
        <v>#REF!</v>
      </c>
    </row>
    <row r="6" spans="3:10" ht="12.75">
      <c r="C6" s="128"/>
      <c r="D6" s="128"/>
      <c r="E6" s="137"/>
      <c r="F6" s="274"/>
      <c r="G6" s="274"/>
      <c r="H6" s="137" t="e">
        <f>H4-H5</f>
        <v>#REF!</v>
      </c>
      <c r="I6" s="137" t="e">
        <f>I4-I5</f>
        <v>#REF!</v>
      </c>
      <c r="J6" s="137" t="e">
        <f>J4-J5</f>
        <v>#REF!</v>
      </c>
    </row>
    <row r="7" spans="1:10" ht="12.75">
      <c r="A7" s="159" t="s">
        <v>155</v>
      </c>
      <c r="B7" s="160" t="s">
        <v>156</v>
      </c>
      <c r="C7" s="128">
        <f>SUM(C8:C36)</f>
        <v>229026840</v>
      </c>
      <c r="D7" s="128">
        <f>SUM(D8:D36)</f>
        <v>241262360</v>
      </c>
      <c r="E7" s="137">
        <f t="shared" si="0"/>
        <v>105.34239567729267</v>
      </c>
      <c r="F7" s="137"/>
      <c r="H7" s="178"/>
      <c r="I7" s="178"/>
      <c r="J7" s="178"/>
    </row>
    <row r="8" spans="1:8" ht="12.75">
      <c r="A8" s="161">
        <v>3111</v>
      </c>
      <c r="B8" s="162" t="s">
        <v>213</v>
      </c>
      <c r="C8" s="163">
        <f>'rashodi-opći dio'!F7</f>
        <v>77444140</v>
      </c>
      <c r="D8" s="163">
        <f>'rashodi-opći dio'!G7</f>
        <v>78369574</v>
      </c>
      <c r="E8" s="148">
        <f t="shared" si="0"/>
        <v>101.19496969041168</v>
      </c>
      <c r="F8" s="148"/>
      <c r="H8" s="148"/>
    </row>
    <row r="9" spans="1:8" ht="12.75">
      <c r="A9" s="161">
        <v>3121</v>
      </c>
      <c r="B9" s="162" t="s">
        <v>157</v>
      </c>
      <c r="C9" s="163">
        <f>'rashodi-opći dio'!F9</f>
        <v>2318468</v>
      </c>
      <c r="D9" s="163">
        <f>'rashodi-opći dio'!G9</f>
        <v>1828270</v>
      </c>
      <c r="E9" s="148">
        <f t="shared" si="0"/>
        <v>78.85681406860047</v>
      </c>
      <c r="F9" s="148"/>
      <c r="H9" s="148"/>
    </row>
    <row r="10" spans="1:8" ht="12.75">
      <c r="A10" s="161">
        <v>3132</v>
      </c>
      <c r="B10" s="162" t="s">
        <v>214</v>
      </c>
      <c r="C10" s="163">
        <f>'rashodi-opći dio'!F11</f>
        <v>12003842</v>
      </c>
      <c r="D10" s="163">
        <f>'rashodi-opći dio'!G11</f>
        <v>12033085</v>
      </c>
      <c r="E10" s="148">
        <f t="shared" si="0"/>
        <v>100.24361366969008</v>
      </c>
      <c r="F10" s="148"/>
      <c r="H10" s="148"/>
    </row>
    <row r="11" spans="1:8" ht="12.75">
      <c r="A11" s="161">
        <v>3133</v>
      </c>
      <c r="B11" s="162" t="s">
        <v>158</v>
      </c>
      <c r="C11" s="163">
        <f>'rashodi-opći dio'!F12</f>
        <v>1316550</v>
      </c>
      <c r="D11" s="163">
        <f>'rashodi-opći dio'!G12</f>
        <v>1319758</v>
      </c>
      <c r="E11" s="148">
        <f t="shared" si="0"/>
        <v>100.24366716038129</v>
      </c>
      <c r="F11" s="148"/>
      <c r="H11" s="148"/>
    </row>
    <row r="12" spans="1:8" ht="12.75">
      <c r="A12" s="161">
        <v>3211</v>
      </c>
      <c r="B12" s="164" t="s">
        <v>215</v>
      </c>
      <c r="C12" s="163">
        <f>'rashodi-opći dio'!F16</f>
        <v>1515000</v>
      </c>
      <c r="D12" s="163">
        <f>'rashodi-opći dio'!G16</f>
        <v>1196859</v>
      </c>
      <c r="E12" s="148">
        <f t="shared" si="0"/>
        <v>79.00059405940594</v>
      </c>
      <c r="F12" s="148"/>
      <c r="H12" s="148"/>
    </row>
    <row r="13" spans="1:8" ht="12.75">
      <c r="A13" s="161">
        <v>3212</v>
      </c>
      <c r="B13" s="164" t="s">
        <v>216</v>
      </c>
      <c r="C13" s="163">
        <f>'rashodi-opći dio'!F17</f>
        <v>2278400</v>
      </c>
      <c r="D13" s="163">
        <f>'rashodi-opći dio'!G17</f>
        <v>2262578</v>
      </c>
      <c r="E13" s="148">
        <f t="shared" si="0"/>
        <v>99.30556530898876</v>
      </c>
      <c r="F13" s="148"/>
      <c r="H13" s="148"/>
    </row>
    <row r="14" spans="1:8" ht="12.75">
      <c r="A14" s="165" t="s">
        <v>7</v>
      </c>
      <c r="B14" s="166" t="s">
        <v>217</v>
      </c>
      <c r="C14" s="163">
        <f>'rashodi-opći dio'!F18</f>
        <v>836000</v>
      </c>
      <c r="D14" s="163">
        <f>'rashodi-opći dio'!G18</f>
        <v>615280</v>
      </c>
      <c r="E14" s="148">
        <f t="shared" si="0"/>
        <v>73.59808612440192</v>
      </c>
      <c r="F14" s="148"/>
      <c r="H14" s="148"/>
    </row>
    <row r="15" spans="1:8" ht="12.75">
      <c r="A15" s="165">
        <v>3221</v>
      </c>
      <c r="B15" s="162" t="s">
        <v>159</v>
      </c>
      <c r="C15" s="163">
        <f>'rashodi-opći dio'!F20</f>
        <v>2174000</v>
      </c>
      <c r="D15" s="163">
        <f>'rashodi-opći dio'!G20</f>
        <v>1515459</v>
      </c>
      <c r="E15" s="148">
        <f t="shared" si="0"/>
        <v>69.70832566697332</v>
      </c>
      <c r="F15" s="148"/>
      <c r="H15" s="148"/>
    </row>
    <row r="16" spans="1:6" ht="12.75">
      <c r="A16" s="165">
        <v>3223</v>
      </c>
      <c r="B16" s="162" t="s">
        <v>218</v>
      </c>
      <c r="C16" s="163">
        <f>'rashodi-opći dio'!F21</f>
        <v>7303000</v>
      </c>
      <c r="D16" s="163">
        <f>'rashodi-opći dio'!G21</f>
        <v>8451852</v>
      </c>
      <c r="E16" s="148">
        <f t="shared" si="0"/>
        <v>115.73123373955909</v>
      </c>
      <c r="F16" s="148"/>
    </row>
    <row r="17" spans="1:6" ht="12.75">
      <c r="A17" s="165" t="s">
        <v>9</v>
      </c>
      <c r="B17" s="167" t="s">
        <v>160</v>
      </c>
      <c r="C17" s="163">
        <f>'rashodi-opći dio'!F22</f>
        <v>775000</v>
      </c>
      <c r="D17" s="163">
        <f>'rashodi-opći dio'!G22</f>
        <v>600127</v>
      </c>
      <c r="E17" s="148">
        <f t="shared" si="0"/>
        <v>77.43574193548388</v>
      </c>
      <c r="F17" s="148"/>
    </row>
    <row r="18" spans="1:6" ht="12.75">
      <c r="A18" s="168">
        <v>3231</v>
      </c>
      <c r="B18" s="162" t="s">
        <v>219</v>
      </c>
      <c r="C18" s="163">
        <f>'rashodi-opći dio'!F24</f>
        <v>4946700</v>
      </c>
      <c r="D18" s="163">
        <f>'rashodi-opći dio'!G24</f>
        <v>5439884</v>
      </c>
      <c r="E18" s="148">
        <f t="shared" si="0"/>
        <v>109.96995977116057</v>
      </c>
      <c r="F18" s="148"/>
    </row>
    <row r="19" spans="1:6" ht="12.75">
      <c r="A19" s="168">
        <v>3232</v>
      </c>
      <c r="B19" s="167" t="s">
        <v>11</v>
      </c>
      <c r="C19" s="163">
        <f>'rashodi-opći dio'!F25-'rashodi-opći dio'!F26-'rashodi-opći dio'!F28-'rashodi-opći dio'!F29</f>
        <v>11237500</v>
      </c>
      <c r="D19" s="163">
        <f>'rashodi-opći dio'!G25-'rashodi-opći dio'!G26-'rashodi-opći dio'!G28-'rashodi-opći dio'!G29</f>
        <v>9833107</v>
      </c>
      <c r="E19" s="148">
        <f t="shared" si="0"/>
        <v>87.50262068965517</v>
      </c>
      <c r="F19" s="148"/>
    </row>
    <row r="20" spans="1:6" ht="12.75">
      <c r="A20" s="168">
        <v>3233</v>
      </c>
      <c r="B20" s="164" t="s">
        <v>220</v>
      </c>
      <c r="C20" s="163">
        <f>'rashodi-opći dio'!F31</f>
        <v>1600000</v>
      </c>
      <c r="D20" s="163">
        <f>'rashodi-opći dio'!G31</f>
        <v>1021990</v>
      </c>
      <c r="E20" s="148">
        <f t="shared" si="0"/>
        <v>63.87437500000001</v>
      </c>
      <c r="F20" s="148"/>
    </row>
    <row r="21" spans="1:6" ht="12.75">
      <c r="A21" s="168">
        <v>3234</v>
      </c>
      <c r="B21" s="164" t="s">
        <v>161</v>
      </c>
      <c r="C21" s="163">
        <f>'rashodi-opći dio'!F32</f>
        <v>10083000</v>
      </c>
      <c r="D21" s="163">
        <f>'rashodi-opći dio'!G32</f>
        <v>9539001</v>
      </c>
      <c r="E21" s="148">
        <f t="shared" si="0"/>
        <v>94.6047902409997</v>
      </c>
      <c r="F21" s="148"/>
    </row>
    <row r="22" spans="1:6" ht="12.75">
      <c r="A22" s="168">
        <v>3235</v>
      </c>
      <c r="B22" s="164" t="s">
        <v>162</v>
      </c>
      <c r="C22" s="163">
        <f>'rashodi-opći dio'!F33</f>
        <v>1764000</v>
      </c>
      <c r="D22" s="163">
        <f>'rashodi-opći dio'!G33</f>
        <v>1826315</v>
      </c>
      <c r="E22" s="148">
        <f t="shared" si="0"/>
        <v>103.53259637188208</v>
      </c>
      <c r="F22" s="148"/>
    </row>
    <row r="23" spans="1:6" ht="12.75">
      <c r="A23" s="168">
        <v>3236</v>
      </c>
      <c r="B23" s="164" t="s">
        <v>221</v>
      </c>
      <c r="C23" s="163">
        <f>'rashodi-opći dio'!F34</f>
        <v>690000</v>
      </c>
      <c r="D23" s="163">
        <f>'rashodi-opći dio'!G34</f>
        <v>506425</v>
      </c>
      <c r="E23" s="148">
        <f t="shared" si="0"/>
        <v>73.39492753623188</v>
      </c>
      <c r="F23" s="148"/>
    </row>
    <row r="24" spans="1:6" ht="12.75">
      <c r="A24" s="168">
        <v>3237</v>
      </c>
      <c r="B24" s="167" t="s">
        <v>222</v>
      </c>
      <c r="C24" s="163">
        <f>'rashodi-opći dio'!F35-'rashodi-opći dio'!F36</f>
        <v>1130000</v>
      </c>
      <c r="D24" s="163">
        <f>'rashodi-opći dio'!G35-'rashodi-opći dio'!G36</f>
        <v>1174111</v>
      </c>
      <c r="E24" s="148">
        <f t="shared" si="0"/>
        <v>103.90362831858407</v>
      </c>
      <c r="F24" s="148"/>
    </row>
    <row r="25" spans="1:6" ht="12.75">
      <c r="A25" s="168">
        <v>3239</v>
      </c>
      <c r="B25" s="167" t="s">
        <v>223</v>
      </c>
      <c r="C25" s="163">
        <f>'rashodi-opći dio'!F40</f>
        <v>641800</v>
      </c>
      <c r="D25" s="163">
        <f>'rashodi-opći dio'!G40</f>
        <v>383248</v>
      </c>
      <c r="E25" s="148">
        <f t="shared" si="0"/>
        <v>59.71455282019321</v>
      </c>
      <c r="F25" s="148"/>
    </row>
    <row r="26" spans="1:6" ht="12.75">
      <c r="A26" s="168">
        <v>3291</v>
      </c>
      <c r="B26" s="169" t="s">
        <v>224</v>
      </c>
      <c r="C26" s="163">
        <f>'rashodi-opći dio'!F42</f>
        <v>240000</v>
      </c>
      <c r="D26" s="163">
        <f>'rashodi-opći dio'!G42</f>
        <v>209603</v>
      </c>
      <c r="E26" s="148">
        <f t="shared" si="0"/>
        <v>87.33458333333334</v>
      </c>
      <c r="F26" s="148"/>
    </row>
    <row r="27" spans="1:6" ht="12.75">
      <c r="A27" s="168">
        <v>3292</v>
      </c>
      <c r="B27" s="169" t="s">
        <v>225</v>
      </c>
      <c r="C27" s="163">
        <f>'rashodi-opći dio'!F43</f>
        <v>1360000</v>
      </c>
      <c r="D27" s="163">
        <f>'rashodi-opći dio'!G43</f>
        <v>1475592</v>
      </c>
      <c r="E27" s="148">
        <f t="shared" si="0"/>
        <v>108.49941176470588</v>
      </c>
      <c r="F27" s="148"/>
    </row>
    <row r="28" spans="1:6" ht="12.75">
      <c r="A28" s="168">
        <v>3293</v>
      </c>
      <c r="B28" s="169" t="s">
        <v>226</v>
      </c>
      <c r="C28" s="163">
        <f>'rashodi-opći dio'!F44</f>
        <v>400000</v>
      </c>
      <c r="D28" s="163">
        <f>'rashodi-opći dio'!G44</f>
        <v>355664</v>
      </c>
      <c r="E28" s="148">
        <f t="shared" si="0"/>
        <v>88.916</v>
      </c>
      <c r="F28" s="148"/>
    </row>
    <row r="29" spans="1:6" ht="12.75">
      <c r="A29" s="168">
        <v>3294</v>
      </c>
      <c r="B29" s="169" t="s">
        <v>163</v>
      </c>
      <c r="C29" s="163">
        <f>'rashodi-opći dio'!F45</f>
        <v>176000</v>
      </c>
      <c r="D29" s="163">
        <f>'rashodi-opći dio'!G45</f>
        <v>104539</v>
      </c>
      <c r="E29" s="148">
        <f t="shared" si="0"/>
        <v>59.39715909090909</v>
      </c>
      <c r="F29" s="148"/>
    </row>
    <row r="30" spans="1:6" ht="12.75">
      <c r="A30" s="168">
        <v>3299</v>
      </c>
      <c r="B30" s="162" t="s">
        <v>164</v>
      </c>
      <c r="C30" s="163">
        <f>'rashodi-opći dio'!F46</f>
        <v>1038000</v>
      </c>
      <c r="D30" s="163">
        <f>'rashodi-opći dio'!G46</f>
        <v>870064</v>
      </c>
      <c r="E30" s="148">
        <f t="shared" si="0"/>
        <v>83.82119460500962</v>
      </c>
      <c r="F30" s="148"/>
    </row>
    <row r="31" spans="1:6" ht="12.75">
      <c r="A31" s="170">
        <v>3431</v>
      </c>
      <c r="B31" s="171" t="s">
        <v>227</v>
      </c>
      <c r="C31" s="163">
        <f>'rashodi-opći dio'!F54</f>
        <v>390000</v>
      </c>
      <c r="D31" s="163">
        <f>'rashodi-opći dio'!G54</f>
        <v>314035</v>
      </c>
      <c r="E31" s="148">
        <f t="shared" si="0"/>
        <v>80.52179487179487</v>
      </c>
      <c r="F31" s="148"/>
    </row>
    <row r="32" spans="1:6" ht="12.75">
      <c r="A32" s="170">
        <v>3432</v>
      </c>
      <c r="B32" s="171" t="s">
        <v>228</v>
      </c>
      <c r="C32" s="163">
        <f>'rashodi-opći dio'!F55</f>
        <v>20000000</v>
      </c>
      <c r="D32" s="163">
        <f>'rashodi-opći dio'!G55</f>
        <v>5876850</v>
      </c>
      <c r="E32" s="148">
        <f t="shared" si="0"/>
        <v>29.38425</v>
      </c>
      <c r="F32" s="148"/>
    </row>
    <row r="33" spans="1:6" ht="12.75">
      <c r="A33" s="170">
        <v>3433</v>
      </c>
      <c r="B33" s="171" t="s">
        <v>229</v>
      </c>
      <c r="C33" s="163">
        <f>'rashodi-opći dio'!F56</f>
        <v>36875000</v>
      </c>
      <c r="D33" s="163">
        <f>'rashodi-opći dio'!G56</f>
        <v>56715144</v>
      </c>
      <c r="E33" s="148">
        <f t="shared" si="0"/>
        <v>153.80378033898305</v>
      </c>
      <c r="F33" s="148"/>
    </row>
    <row r="34" spans="1:6" ht="12.75">
      <c r="A34" s="170">
        <v>3434</v>
      </c>
      <c r="B34" s="171" t="s">
        <v>230</v>
      </c>
      <c r="C34" s="163">
        <f>'rashodi-opći dio'!F57</f>
        <v>11990440</v>
      </c>
      <c r="D34" s="163">
        <f>'rashodi-opći dio'!G57</f>
        <v>14114637</v>
      </c>
      <c r="E34" s="148">
        <f t="shared" si="0"/>
        <v>117.71575521832393</v>
      </c>
      <c r="F34" s="148"/>
    </row>
    <row r="35" spans="1:6" ht="12.75">
      <c r="A35" s="161">
        <v>3831</v>
      </c>
      <c r="B35" s="164" t="s">
        <v>165</v>
      </c>
      <c r="C35" s="163">
        <f>'rashodi-opći dio'!F70</f>
        <v>14940000</v>
      </c>
      <c r="D35" s="163">
        <f>'rashodi-opći dio'!G70</f>
        <v>17450412</v>
      </c>
      <c r="E35" s="148">
        <f t="shared" si="0"/>
        <v>116.80329317269076</v>
      </c>
      <c r="F35" s="148"/>
    </row>
    <row r="36" spans="1:6" ht="12.75">
      <c r="A36" s="161">
        <v>3859</v>
      </c>
      <c r="B36" s="164" t="s">
        <v>166</v>
      </c>
      <c r="C36" s="163">
        <f>'rashodi-opći dio'!F72</f>
        <v>1560000</v>
      </c>
      <c r="D36" s="163">
        <f>'rashodi-opći dio'!G72</f>
        <v>5858897</v>
      </c>
      <c r="E36" s="148">
        <f t="shared" si="0"/>
        <v>375.5703205128205</v>
      </c>
      <c r="F36" s="148"/>
    </row>
    <row r="37" spans="1:6" ht="12.75">
      <c r="A37" s="165"/>
      <c r="B37" s="167"/>
      <c r="E37" s="138"/>
      <c r="F37" s="138"/>
    </row>
    <row r="38" spans="1:6" ht="12.75">
      <c r="A38" s="172" t="s">
        <v>167</v>
      </c>
      <c r="B38" s="172" t="s">
        <v>168</v>
      </c>
      <c r="C38" s="128">
        <f>SUM(C39:C42)</f>
        <v>7650000</v>
      </c>
      <c r="D38" s="128">
        <f>SUM(D39:D42)</f>
        <v>977950</v>
      </c>
      <c r="E38" s="137">
        <f t="shared" si="0"/>
        <v>12.783660130718955</v>
      </c>
      <c r="F38" s="137"/>
    </row>
    <row r="39" spans="1:6" ht="12.75">
      <c r="A39" s="173" t="s">
        <v>22</v>
      </c>
      <c r="B39" s="174" t="s">
        <v>231</v>
      </c>
      <c r="C39" s="163">
        <f>'rashodi-opći dio'!F87</f>
        <v>2590000</v>
      </c>
      <c r="D39" s="163">
        <f>'rashodi-opći dio'!G87</f>
        <v>586196</v>
      </c>
      <c r="E39" s="148">
        <f t="shared" si="0"/>
        <v>22.633050193050195</v>
      </c>
      <c r="F39" s="148"/>
    </row>
    <row r="40" spans="1:6" ht="12.75">
      <c r="A40" s="165" t="s">
        <v>23</v>
      </c>
      <c r="B40" s="167" t="s">
        <v>232</v>
      </c>
      <c r="C40" s="163">
        <f>'rashodi-opći dio'!F88</f>
        <v>250000</v>
      </c>
      <c r="D40" s="163">
        <f>'rashodi-opći dio'!G88</f>
        <v>15397</v>
      </c>
      <c r="E40" s="148">
        <f t="shared" si="0"/>
        <v>6.158799999999999</v>
      </c>
      <c r="F40" s="148"/>
    </row>
    <row r="41" spans="1:6" ht="12.75">
      <c r="A41" s="161">
        <v>4223</v>
      </c>
      <c r="B41" s="164" t="s">
        <v>233</v>
      </c>
      <c r="C41" s="163">
        <f>'rashodi-opći dio'!F89</f>
        <v>180000</v>
      </c>
      <c r="D41" s="163">
        <f>'rashodi-opći dio'!G89</f>
        <v>85987</v>
      </c>
      <c r="E41" s="148">
        <f t="shared" si="0"/>
        <v>47.77055555555555</v>
      </c>
      <c r="F41" s="148"/>
    </row>
    <row r="42" spans="1:6" ht="12.75">
      <c r="A42" s="165" t="s">
        <v>25</v>
      </c>
      <c r="B42" s="174" t="s">
        <v>234</v>
      </c>
      <c r="C42" s="163">
        <f>'rashodi-opći dio'!F90</f>
        <v>4630000</v>
      </c>
      <c r="D42" s="163">
        <f>'rashodi-opći dio'!G90</f>
        <v>290370</v>
      </c>
      <c r="E42" s="148">
        <f t="shared" si="0"/>
        <v>6.271490280777538</v>
      </c>
      <c r="F42" s="148"/>
    </row>
    <row r="43" spans="1:6" ht="12.75" customHeight="1">
      <c r="A43" s="165"/>
      <c r="B43" s="167"/>
      <c r="E43" s="138"/>
      <c r="F43" s="138"/>
    </row>
    <row r="44" spans="1:6" ht="12.75">
      <c r="A44" s="172" t="s">
        <v>169</v>
      </c>
      <c r="B44" s="172" t="s">
        <v>170</v>
      </c>
      <c r="C44" s="128">
        <f>SUM(C45:C46)</f>
        <v>4900000</v>
      </c>
      <c r="D44" s="128">
        <f>SUM(D45:D46)</f>
        <v>5309025</v>
      </c>
      <c r="E44" s="137">
        <f t="shared" si="0"/>
        <v>108.34744897959183</v>
      </c>
      <c r="F44" s="137"/>
    </row>
    <row r="45" spans="1:6" ht="12.75">
      <c r="A45" s="165" t="s">
        <v>15</v>
      </c>
      <c r="B45" s="166" t="s">
        <v>171</v>
      </c>
      <c r="C45" s="163">
        <f>'rashodi-opći dio'!F79</f>
        <v>2300000</v>
      </c>
      <c r="D45" s="163">
        <f>'rashodi-opći dio'!G79</f>
        <v>1798614</v>
      </c>
      <c r="E45" s="148">
        <f t="shared" si="0"/>
        <v>78.20060869565218</v>
      </c>
      <c r="F45" s="148"/>
    </row>
    <row r="46" spans="1:6" ht="12.75">
      <c r="A46" s="165" t="s">
        <v>66</v>
      </c>
      <c r="B46" s="166" t="s">
        <v>235</v>
      </c>
      <c r="C46" s="163">
        <f>'rashodi-opći dio'!F94</f>
        <v>2600000</v>
      </c>
      <c r="D46" s="163">
        <f>'rashodi-opći dio'!G94</f>
        <v>3510411</v>
      </c>
      <c r="E46" s="148">
        <f t="shared" si="0"/>
        <v>135.0158076923077</v>
      </c>
      <c r="F46" s="148"/>
    </row>
    <row r="47" spans="1:6" ht="12.75">
      <c r="A47" s="165"/>
      <c r="B47" s="167"/>
      <c r="E47" s="138"/>
      <c r="F47" s="138"/>
    </row>
    <row r="48" spans="1:6" ht="12.75">
      <c r="A48" s="172" t="s">
        <v>172</v>
      </c>
      <c r="B48" s="172" t="s">
        <v>173</v>
      </c>
      <c r="C48" s="128">
        <f>C49</f>
        <v>1500000</v>
      </c>
      <c r="D48" s="128">
        <f>D49</f>
        <v>1520647</v>
      </c>
      <c r="E48" s="137">
        <f t="shared" si="0"/>
        <v>101.37646666666666</v>
      </c>
      <c r="F48" s="137"/>
    </row>
    <row r="49" spans="1:12" ht="12.75">
      <c r="A49" s="175" t="s">
        <v>27</v>
      </c>
      <c r="B49" s="167" t="s">
        <v>174</v>
      </c>
      <c r="C49" s="176">
        <f>'rashodi-opći dio'!F92</f>
        <v>1500000</v>
      </c>
      <c r="D49" s="176">
        <f>'rashodi-opći dio'!G92</f>
        <v>1520647</v>
      </c>
      <c r="E49" s="147">
        <f t="shared" si="0"/>
        <v>101.37646666666666</v>
      </c>
      <c r="F49" s="147"/>
      <c r="G49" s="177"/>
      <c r="H49" s="177"/>
      <c r="I49" s="177"/>
      <c r="J49" s="177"/>
      <c r="K49" s="177"/>
      <c r="L49" s="177"/>
    </row>
    <row r="50" spans="1:6" ht="12.75">
      <c r="A50" s="165"/>
      <c r="B50" s="167"/>
      <c r="E50" s="138"/>
      <c r="F50" s="138"/>
    </row>
    <row r="51" spans="1:6" ht="12.75">
      <c r="A51" s="172" t="s">
        <v>175</v>
      </c>
      <c r="B51" s="172" t="s">
        <v>176</v>
      </c>
      <c r="C51" s="128">
        <f>C52+C53</f>
        <v>26750000</v>
      </c>
      <c r="D51" s="128">
        <f>D52+D53</f>
        <v>17041832</v>
      </c>
      <c r="E51" s="137">
        <f t="shared" si="0"/>
        <v>63.7077831775701</v>
      </c>
      <c r="F51" s="137"/>
    </row>
    <row r="52" spans="1:7" ht="12.75">
      <c r="A52" s="165" t="s">
        <v>18</v>
      </c>
      <c r="B52" s="167" t="s">
        <v>236</v>
      </c>
      <c r="C52" s="110">
        <f>'rashodi-opći dio'!F83</f>
        <v>11000000</v>
      </c>
      <c r="D52" s="110">
        <f>'rashodi-opći dio'!G83</f>
        <v>7252123</v>
      </c>
      <c r="E52" s="138">
        <f t="shared" si="0"/>
        <v>65.92839090909091</v>
      </c>
      <c r="F52" s="138"/>
      <c r="G52" s="178"/>
    </row>
    <row r="53" spans="1:6" ht="12.75">
      <c r="A53" s="165">
        <v>4214</v>
      </c>
      <c r="B53" s="166" t="s">
        <v>177</v>
      </c>
      <c r="C53" s="110">
        <f>'rashodi-opći dio'!F85</f>
        <v>15750000</v>
      </c>
      <c r="D53" s="110">
        <f>'rashodi-opći dio'!G85</f>
        <v>9789709</v>
      </c>
      <c r="E53" s="138">
        <f t="shared" si="0"/>
        <v>62.156882539682535</v>
      </c>
      <c r="F53" s="138"/>
    </row>
    <row r="54" spans="1:6" ht="12.75">
      <c r="A54" s="165"/>
      <c r="B54" s="167"/>
      <c r="E54" s="138"/>
      <c r="F54" s="138"/>
    </row>
    <row r="55" spans="1:6" s="179" customFormat="1" ht="12.75">
      <c r="A55" s="95">
        <v>101</v>
      </c>
      <c r="B55" s="77" t="s">
        <v>178</v>
      </c>
      <c r="C55" s="96">
        <f>C57</f>
        <v>331990000</v>
      </c>
      <c r="D55" s="96">
        <f>D57</f>
        <v>406113272</v>
      </c>
      <c r="E55" s="137">
        <f t="shared" si="0"/>
        <v>122.32695924576042</v>
      </c>
      <c r="F55" s="137"/>
    </row>
    <row r="56" spans="1:6" ht="12.75">
      <c r="A56" s="165"/>
      <c r="B56" s="167"/>
      <c r="E56" s="138"/>
      <c r="F56" s="138"/>
    </row>
    <row r="57" spans="1:6" ht="24.75" customHeight="1">
      <c r="A57" s="159" t="s">
        <v>179</v>
      </c>
      <c r="B57" s="160" t="s">
        <v>180</v>
      </c>
      <c r="C57" s="128">
        <f>C58+C59</f>
        <v>331990000</v>
      </c>
      <c r="D57" s="128">
        <f>D58+D59+D60</f>
        <v>406113272</v>
      </c>
      <c r="E57" s="137">
        <f t="shared" si="0"/>
        <v>122.32695924576042</v>
      </c>
      <c r="F57" s="137"/>
    </row>
    <row r="58" spans="1:6" ht="25.5">
      <c r="A58" s="180" t="s">
        <v>59</v>
      </c>
      <c r="B58" s="181" t="s">
        <v>181</v>
      </c>
      <c r="C58" s="163">
        <f>'rashodi-opći dio'!F51</f>
        <v>227100000</v>
      </c>
      <c r="D58" s="163">
        <f>'rashodi-opći dio'!G51</f>
        <v>174830272</v>
      </c>
      <c r="E58" s="148">
        <f t="shared" si="0"/>
        <v>76.9838273888155</v>
      </c>
      <c r="F58" s="148"/>
    </row>
    <row r="59" spans="1:6" ht="25.5">
      <c r="A59" s="182">
        <v>5441</v>
      </c>
      <c r="B59" s="73" t="s">
        <v>182</v>
      </c>
      <c r="C59" s="163">
        <f>'račun financiranja'!F21</f>
        <v>104890000</v>
      </c>
      <c r="D59" s="163">
        <f>'račun financiranja'!G21</f>
        <v>83628800</v>
      </c>
      <c r="E59" s="148">
        <f t="shared" si="0"/>
        <v>79.7300028601392</v>
      </c>
      <c r="F59" s="148"/>
    </row>
    <row r="60" spans="1:6" ht="12.75">
      <c r="A60" s="290">
        <v>5141</v>
      </c>
      <c r="B60" s="145" t="s">
        <v>268</v>
      </c>
      <c r="C60" s="256">
        <v>0</v>
      </c>
      <c r="D60" s="256">
        <v>147654200</v>
      </c>
      <c r="E60" s="289" t="s">
        <v>243</v>
      </c>
      <c r="F60" s="148"/>
    </row>
    <row r="61" spans="1:6" ht="11.25" customHeight="1">
      <c r="A61" s="165"/>
      <c r="B61" s="167"/>
      <c r="E61" s="138"/>
      <c r="F61" s="138"/>
    </row>
    <row r="62" spans="1:6" s="179" customFormat="1" ht="12.75">
      <c r="A62" s="95">
        <v>102</v>
      </c>
      <c r="B62" s="77" t="s">
        <v>183</v>
      </c>
      <c r="C62" s="96">
        <f>C64</f>
        <v>111890000</v>
      </c>
      <c r="D62" s="96">
        <f>D64</f>
        <v>106559757</v>
      </c>
      <c r="E62" s="137">
        <f t="shared" si="0"/>
        <v>95.23617570828492</v>
      </c>
      <c r="F62" s="137"/>
    </row>
    <row r="63" spans="1:6" ht="8.25" customHeight="1">
      <c r="A63" s="165"/>
      <c r="B63" s="167"/>
      <c r="E63" s="138"/>
      <c r="F63" s="138"/>
    </row>
    <row r="64" spans="1:6" ht="24.75" customHeight="1">
      <c r="A64" s="159" t="s">
        <v>184</v>
      </c>
      <c r="B64" s="160" t="s">
        <v>185</v>
      </c>
      <c r="C64" s="128">
        <f>C65+C66</f>
        <v>111890000</v>
      </c>
      <c r="D64" s="128">
        <f>D65+D66</f>
        <v>106559757</v>
      </c>
      <c r="E64" s="137">
        <f t="shared" si="0"/>
        <v>95.23617570828492</v>
      </c>
      <c r="F64" s="137"/>
    </row>
    <row r="65" spans="1:6" ht="25.5">
      <c r="A65" s="180" t="s">
        <v>59</v>
      </c>
      <c r="B65" s="181" t="s">
        <v>237</v>
      </c>
      <c r="C65" s="163">
        <f>'rashodi-opći dio'!F52</f>
        <v>52890000</v>
      </c>
      <c r="D65" s="163">
        <f>'rashodi-opći dio'!G52</f>
        <v>47565757</v>
      </c>
      <c r="E65" s="138">
        <f t="shared" si="0"/>
        <v>89.93336547551523</v>
      </c>
      <c r="F65" s="138"/>
    </row>
    <row r="66" spans="1:14" ht="25.5">
      <c r="A66" s="182">
        <v>5442</v>
      </c>
      <c r="B66" s="73" t="s">
        <v>186</v>
      </c>
      <c r="C66" s="163">
        <f>'račun financiranja'!F22</f>
        <v>59000000</v>
      </c>
      <c r="D66" s="163">
        <f>'račun financiranja'!G22</f>
        <v>58994000</v>
      </c>
      <c r="E66" s="138">
        <f t="shared" si="0"/>
        <v>99.98983050847457</v>
      </c>
      <c r="F66" s="285"/>
      <c r="G66" s="5"/>
      <c r="H66" s="5"/>
      <c r="I66" s="5"/>
      <c r="J66" s="5"/>
      <c r="K66" s="5"/>
      <c r="L66" s="5"/>
      <c r="M66" s="5"/>
      <c r="N66" s="286"/>
    </row>
    <row r="67" spans="1:6" ht="12" customHeight="1">
      <c r="A67" s="182"/>
      <c r="B67" s="73"/>
      <c r="C67" s="183"/>
      <c r="D67" s="183"/>
      <c r="E67" s="138"/>
      <c r="F67" s="138"/>
    </row>
    <row r="68" spans="1:14" s="179" customFormat="1" ht="12.75">
      <c r="A68" s="95">
        <v>103</v>
      </c>
      <c r="B68" s="77" t="s">
        <v>187</v>
      </c>
      <c r="C68" s="96">
        <f>C70+C74+C79+C83+C87+C91+C95+C99</f>
        <v>1197800000</v>
      </c>
      <c r="D68" s="96">
        <f>D70+D74+D79+D83+D87+D91+D95+D99</f>
        <v>1127656560.8600001</v>
      </c>
      <c r="E68" s="226">
        <f t="shared" si="0"/>
        <v>94.14397736349976</v>
      </c>
      <c r="F68" s="284"/>
      <c r="G68" s="284"/>
      <c r="L68" s="284"/>
      <c r="M68" s="284"/>
      <c r="N68" s="284"/>
    </row>
    <row r="69" spans="1:14" s="227" customFormat="1" ht="12" customHeight="1">
      <c r="A69" s="87"/>
      <c r="B69" s="87"/>
      <c r="C69" s="88"/>
      <c r="D69" s="88"/>
      <c r="E69" s="226"/>
      <c r="F69" s="229"/>
      <c r="G69" s="273"/>
      <c r="L69" s="273"/>
      <c r="M69" s="273"/>
      <c r="N69" s="273"/>
    </row>
    <row r="70" spans="1:14" s="179" customFormat="1" ht="12.75">
      <c r="A70" s="77" t="s">
        <v>175</v>
      </c>
      <c r="B70" s="122" t="s">
        <v>188</v>
      </c>
      <c r="C70" s="96">
        <f>C71+C72</f>
        <v>47700000</v>
      </c>
      <c r="D70" s="96">
        <f>D71+D72</f>
        <v>46325106.57000001</v>
      </c>
      <c r="E70" s="226">
        <f aca="true" t="shared" si="1" ref="E70:E120">D70/C70*100</f>
        <v>97.117623836478</v>
      </c>
      <c r="F70" s="229"/>
      <c r="G70" s="243"/>
      <c r="L70" s="243"/>
      <c r="M70" s="273"/>
      <c r="N70" s="243"/>
    </row>
    <row r="71" spans="1:14" s="179" customFormat="1" ht="12.75">
      <c r="A71" s="228">
        <v>4111</v>
      </c>
      <c r="B71" s="81" t="s">
        <v>52</v>
      </c>
      <c r="C71" s="190">
        <v>6000000</v>
      </c>
      <c r="D71" s="190">
        <v>5734665.48</v>
      </c>
      <c r="E71" s="230">
        <f t="shared" si="1"/>
        <v>95.57775800000002</v>
      </c>
      <c r="F71" s="229"/>
      <c r="G71" s="96"/>
      <c r="H71" s="96"/>
      <c r="I71" s="96"/>
      <c r="L71" s="243"/>
      <c r="N71" s="243"/>
    </row>
    <row r="72" spans="1:9" s="179" customFormat="1" ht="12.75">
      <c r="A72" s="231">
        <v>4213</v>
      </c>
      <c r="B72" s="81" t="s">
        <v>20</v>
      </c>
      <c r="C72" s="190">
        <v>41700000</v>
      </c>
      <c r="D72" s="190">
        <v>40590441.09</v>
      </c>
      <c r="E72" s="232">
        <f t="shared" si="1"/>
        <v>97.33918726618705</v>
      </c>
      <c r="F72" s="232"/>
      <c r="G72" s="96"/>
      <c r="H72" s="96"/>
      <c r="I72" s="96"/>
    </row>
    <row r="73" spans="1:9" s="179" customFormat="1" ht="12.75">
      <c r="A73" s="231"/>
      <c r="B73" s="97"/>
      <c r="C73" s="135"/>
      <c r="D73" s="135"/>
      <c r="E73" s="230"/>
      <c r="F73" s="230"/>
      <c r="G73" s="96"/>
      <c r="H73" s="96"/>
      <c r="I73" s="96"/>
    </row>
    <row r="74" spans="1:6" s="179" customFormat="1" ht="12.75">
      <c r="A74" s="77" t="s">
        <v>189</v>
      </c>
      <c r="B74" s="122" t="s">
        <v>190</v>
      </c>
      <c r="C74" s="96">
        <f>C75+C77+C76</f>
        <v>251050000</v>
      </c>
      <c r="D74" s="96">
        <f>D75+D77+D76</f>
        <v>342567702.68</v>
      </c>
      <c r="E74" s="233">
        <f t="shared" si="1"/>
        <v>136.45397437960568</v>
      </c>
      <c r="F74" s="233"/>
    </row>
    <row r="75" spans="1:6" ht="12.75">
      <c r="A75" s="161">
        <v>4111</v>
      </c>
      <c r="B75" s="162" t="s">
        <v>52</v>
      </c>
      <c r="C75" s="186">
        <v>45000000</v>
      </c>
      <c r="D75" s="186">
        <v>52451680.9</v>
      </c>
      <c r="E75" s="147">
        <f t="shared" si="1"/>
        <v>116.55929088888888</v>
      </c>
      <c r="F75" s="147"/>
    </row>
    <row r="76" spans="1:9" ht="12.75">
      <c r="A76" s="165">
        <v>4213</v>
      </c>
      <c r="B76" s="162" t="s">
        <v>20</v>
      </c>
      <c r="C76" s="186">
        <v>173050000</v>
      </c>
      <c r="D76" s="186">
        <v>284247613.19</v>
      </c>
      <c r="E76" s="223">
        <f t="shared" si="1"/>
        <v>164.25750545507077</v>
      </c>
      <c r="F76" s="223"/>
      <c r="G76" s="178"/>
      <c r="H76" s="178"/>
      <c r="I76" s="178"/>
    </row>
    <row r="77" spans="1:6" ht="12.75">
      <c r="A77" s="165">
        <v>4213</v>
      </c>
      <c r="B77" s="169" t="s">
        <v>191</v>
      </c>
      <c r="C77" s="163">
        <v>33000000</v>
      </c>
      <c r="D77" s="163">
        <v>5868408.59</v>
      </c>
      <c r="E77" s="147">
        <f t="shared" si="1"/>
        <v>17.783056333333334</v>
      </c>
      <c r="F77" s="147"/>
    </row>
    <row r="78" spans="1:6" ht="12.75">
      <c r="A78" s="165"/>
      <c r="B78" s="169"/>
      <c r="C78" s="163"/>
      <c r="D78" s="163"/>
      <c r="E78" s="148"/>
      <c r="F78" s="148"/>
    </row>
    <row r="79" spans="1:6" s="179" customFormat="1" ht="12.75">
      <c r="A79" s="77" t="s">
        <v>192</v>
      </c>
      <c r="B79" s="122" t="s">
        <v>193</v>
      </c>
      <c r="C79" s="96">
        <f>C80+C81</f>
        <v>315290000</v>
      </c>
      <c r="D79" s="96">
        <f>D80+D81</f>
        <v>313009811.47</v>
      </c>
      <c r="E79" s="233">
        <f t="shared" si="1"/>
        <v>99.2767964318564</v>
      </c>
      <c r="F79" s="233"/>
    </row>
    <row r="80" spans="1:6" s="179" customFormat="1" ht="12.75">
      <c r="A80" s="228">
        <v>4111</v>
      </c>
      <c r="B80" s="81" t="s">
        <v>52</v>
      </c>
      <c r="C80" s="224">
        <v>75000000</v>
      </c>
      <c r="D80" s="224">
        <v>70106310.18</v>
      </c>
      <c r="E80" s="230">
        <f t="shared" si="1"/>
        <v>93.47508024000001</v>
      </c>
      <c r="F80" s="230"/>
    </row>
    <row r="81" spans="1:6" s="179" customFormat="1" ht="12.75">
      <c r="A81" s="231">
        <v>4213</v>
      </c>
      <c r="B81" s="81" t="s">
        <v>20</v>
      </c>
      <c r="C81" s="224">
        <v>240290000</v>
      </c>
      <c r="D81" s="224">
        <v>242903501.29</v>
      </c>
      <c r="E81" s="232">
        <f t="shared" si="1"/>
        <v>101.08764463356776</v>
      </c>
      <c r="F81" s="232"/>
    </row>
    <row r="82" spans="1:6" s="179" customFormat="1" ht="12.75">
      <c r="A82" s="231"/>
      <c r="B82" s="97"/>
      <c r="C82" s="110"/>
      <c r="D82" s="110"/>
      <c r="E82" s="234"/>
      <c r="F82" s="234"/>
    </row>
    <row r="83" spans="1:6" s="179" customFormat="1" ht="12.75">
      <c r="A83" s="77" t="s">
        <v>194</v>
      </c>
      <c r="B83" s="122" t="s">
        <v>195</v>
      </c>
      <c r="C83" s="96">
        <f>C84+C85</f>
        <v>186810000</v>
      </c>
      <c r="D83" s="96">
        <f>D84+D85</f>
        <v>66943082.21</v>
      </c>
      <c r="E83" s="233">
        <f t="shared" si="1"/>
        <v>35.834849424549006</v>
      </c>
      <c r="F83" s="233"/>
    </row>
    <row r="84" spans="1:9" ht="12.75">
      <c r="A84" s="161">
        <v>4111</v>
      </c>
      <c r="B84" s="162" t="s">
        <v>52</v>
      </c>
      <c r="C84" s="163">
        <v>15000000</v>
      </c>
      <c r="D84" s="163">
        <v>2519622.65</v>
      </c>
      <c r="E84" s="147">
        <f t="shared" si="1"/>
        <v>16.797484333333333</v>
      </c>
      <c r="F84" s="147"/>
      <c r="G84" s="178"/>
      <c r="H84" s="178"/>
      <c r="I84" s="178"/>
    </row>
    <row r="85" spans="1:9" ht="12.75">
      <c r="A85" s="165">
        <v>4213</v>
      </c>
      <c r="B85" s="162" t="s">
        <v>20</v>
      </c>
      <c r="C85" s="163">
        <v>171810000</v>
      </c>
      <c r="D85" s="163">
        <v>64423459.56</v>
      </c>
      <c r="E85" s="223">
        <f t="shared" si="1"/>
        <v>37.49692076130609</v>
      </c>
      <c r="F85" s="223"/>
      <c r="G85" s="178"/>
      <c r="H85" s="178"/>
      <c r="I85" s="178"/>
    </row>
    <row r="86" spans="1:9" ht="12.75">
      <c r="A86" s="165"/>
      <c r="B86" s="169"/>
      <c r="C86" s="163"/>
      <c r="D86" s="163"/>
      <c r="E86" s="148"/>
      <c r="F86" s="148"/>
      <c r="G86" s="178"/>
      <c r="H86" s="178"/>
      <c r="I86" s="178"/>
    </row>
    <row r="87" spans="1:9" s="179" customFormat="1" ht="12.75">
      <c r="A87" s="77" t="s">
        <v>196</v>
      </c>
      <c r="B87" s="122" t="s">
        <v>197</v>
      </c>
      <c r="C87" s="96">
        <f>C88+C89</f>
        <v>12000000</v>
      </c>
      <c r="D87" s="96">
        <f>D88+D89</f>
        <v>13916583.99</v>
      </c>
      <c r="E87" s="233">
        <f t="shared" si="1"/>
        <v>115.97153325000001</v>
      </c>
      <c r="F87" s="233"/>
      <c r="G87" s="243"/>
      <c r="H87" s="243"/>
      <c r="I87" s="243"/>
    </row>
    <row r="88" spans="1:9" s="179" customFormat="1" ht="12.75">
      <c r="A88" s="228">
        <v>4111</v>
      </c>
      <c r="B88" s="81" t="s">
        <v>52</v>
      </c>
      <c r="C88" s="110">
        <v>2000000</v>
      </c>
      <c r="D88" s="110">
        <v>0</v>
      </c>
      <c r="E88" s="230">
        <f t="shared" si="1"/>
        <v>0</v>
      </c>
      <c r="F88" s="230"/>
      <c r="G88" s="248"/>
      <c r="H88" s="248"/>
      <c r="I88" s="248"/>
    </row>
    <row r="89" spans="1:6" s="179" customFormat="1" ht="12.75">
      <c r="A89" s="231">
        <v>4213</v>
      </c>
      <c r="B89" s="81" t="s">
        <v>20</v>
      </c>
      <c r="C89" s="110">
        <v>10000000</v>
      </c>
      <c r="D89" s="110">
        <v>13916583.99</v>
      </c>
      <c r="E89" s="232">
        <f t="shared" si="1"/>
        <v>139.1658399</v>
      </c>
      <c r="F89" s="232"/>
    </row>
    <row r="90" spans="1:6" s="179" customFormat="1" ht="12.75">
      <c r="A90" s="231"/>
      <c r="B90" s="97"/>
      <c r="C90" s="110"/>
      <c r="D90" s="110"/>
      <c r="E90" s="234"/>
      <c r="F90" s="234"/>
    </row>
    <row r="91" spans="1:6" s="179" customFormat="1" ht="12.75">
      <c r="A91" s="77" t="s">
        <v>198</v>
      </c>
      <c r="B91" s="122" t="s">
        <v>199</v>
      </c>
      <c r="C91" s="96">
        <f>C92+C93</f>
        <v>5000000</v>
      </c>
      <c r="D91" s="96">
        <f>D92+D93</f>
        <v>636300</v>
      </c>
      <c r="E91" s="233">
        <f t="shared" si="1"/>
        <v>12.726</v>
      </c>
      <c r="F91" s="233"/>
    </row>
    <row r="92" spans="1:6" s="179" customFormat="1" ht="12.75">
      <c r="A92" s="228">
        <v>4111</v>
      </c>
      <c r="B92" s="81" t="s">
        <v>52</v>
      </c>
      <c r="C92" s="110">
        <v>1000000</v>
      </c>
      <c r="D92" s="110">
        <v>0</v>
      </c>
      <c r="E92" s="230">
        <f t="shared" si="1"/>
        <v>0</v>
      </c>
      <c r="F92" s="230"/>
    </row>
    <row r="93" spans="1:6" s="179" customFormat="1" ht="12.75">
      <c r="A93" s="231">
        <v>4213</v>
      </c>
      <c r="B93" s="81" t="s">
        <v>20</v>
      </c>
      <c r="C93" s="110">
        <v>4000000</v>
      </c>
      <c r="D93" s="110">
        <v>636300</v>
      </c>
      <c r="E93" s="232">
        <f t="shared" si="1"/>
        <v>15.907499999999999</v>
      </c>
      <c r="F93" s="232"/>
    </row>
    <row r="94" spans="1:6" s="179" customFormat="1" ht="12.75">
      <c r="A94" s="231"/>
      <c r="B94" s="97"/>
      <c r="C94" s="110"/>
      <c r="D94" s="110"/>
      <c r="E94" s="234"/>
      <c r="F94" s="234"/>
    </row>
    <row r="95" spans="1:6" s="179" customFormat="1" ht="12.75">
      <c r="A95" s="77" t="s">
        <v>200</v>
      </c>
      <c r="B95" s="122" t="s">
        <v>201</v>
      </c>
      <c r="C95" s="96">
        <f>C96+C97</f>
        <v>19950000</v>
      </c>
      <c r="D95" s="96">
        <f>D96+D97</f>
        <v>9460728.71</v>
      </c>
      <c r="E95" s="233">
        <f t="shared" si="1"/>
        <v>47.42219904761905</v>
      </c>
      <c r="F95" s="233"/>
    </row>
    <row r="96" spans="1:6" ht="12.75">
      <c r="A96" s="161">
        <v>4111</v>
      </c>
      <c r="B96" s="162" t="s">
        <v>52</v>
      </c>
      <c r="C96" s="163">
        <v>6000000</v>
      </c>
      <c r="D96" s="163">
        <v>3615525.24</v>
      </c>
      <c r="E96" s="147">
        <f t="shared" si="1"/>
        <v>60.258754</v>
      </c>
      <c r="F96" s="147"/>
    </row>
    <row r="97" spans="1:6" ht="12.75">
      <c r="A97" s="165">
        <v>4213</v>
      </c>
      <c r="B97" s="162" t="s">
        <v>20</v>
      </c>
      <c r="C97" s="163">
        <v>13950000</v>
      </c>
      <c r="D97" s="163">
        <v>5845203.47</v>
      </c>
      <c r="E97" s="223">
        <f t="shared" si="1"/>
        <v>41.90110014336918</v>
      </c>
      <c r="F97" s="223"/>
    </row>
    <row r="98" spans="1:6" ht="12.75">
      <c r="A98" s="165"/>
      <c r="B98" s="162"/>
      <c r="C98" s="163"/>
      <c r="D98" s="163"/>
      <c r="E98" s="223"/>
      <c r="F98" s="223"/>
    </row>
    <row r="99" spans="1:6" s="179" customFormat="1" ht="12.75">
      <c r="A99" s="268" t="s">
        <v>254</v>
      </c>
      <c r="B99" s="13" t="s">
        <v>208</v>
      </c>
      <c r="C99" s="96">
        <f>C100+C101</f>
        <v>360000000</v>
      </c>
      <c r="D99" s="96">
        <f>D100+D101</f>
        <v>334797245.22999996</v>
      </c>
      <c r="E99" s="233">
        <f t="shared" si="1"/>
        <v>92.99923478611109</v>
      </c>
      <c r="F99" s="233"/>
    </row>
    <row r="100" spans="1:6" ht="12.75">
      <c r="A100" s="269">
        <v>4111</v>
      </c>
      <c r="B100" s="134" t="s">
        <v>52</v>
      </c>
      <c r="C100" s="163"/>
      <c r="D100" s="163">
        <v>24617775.7</v>
      </c>
      <c r="E100" s="289" t="s">
        <v>243</v>
      </c>
      <c r="F100" s="147"/>
    </row>
    <row r="101" spans="1:6" ht="12.75">
      <c r="A101" s="267">
        <v>4213</v>
      </c>
      <c r="B101" s="134" t="s">
        <v>20</v>
      </c>
      <c r="C101" s="163">
        <v>360000000</v>
      </c>
      <c r="D101" s="163">
        <v>310179469.53</v>
      </c>
      <c r="E101" s="223">
        <f t="shared" si="1"/>
        <v>86.16096375833332</v>
      </c>
      <c r="F101" s="223"/>
    </row>
    <row r="102" spans="5:6" ht="12.75">
      <c r="E102" s="147"/>
      <c r="F102" s="147"/>
    </row>
    <row r="103" spans="1:6" s="179" customFormat="1" ht="12.75">
      <c r="A103" s="95">
        <v>104</v>
      </c>
      <c r="B103" s="77" t="s">
        <v>202</v>
      </c>
      <c r="C103" s="96">
        <f>C105+C108+C111+C114</f>
        <v>428700000</v>
      </c>
      <c r="D103" s="96">
        <f>D105+D108+D111+D114</f>
        <v>528428388</v>
      </c>
      <c r="E103" s="149">
        <f t="shared" si="1"/>
        <v>123.26297830650805</v>
      </c>
      <c r="F103" s="149"/>
    </row>
    <row r="104" spans="5:6" ht="12.75">
      <c r="E104" s="147"/>
      <c r="F104" s="147"/>
    </row>
    <row r="105" spans="1:6" ht="12.75">
      <c r="A105" s="172" t="s">
        <v>203</v>
      </c>
      <c r="B105" s="13" t="s">
        <v>204</v>
      </c>
      <c r="C105" s="187">
        <f>C106</f>
        <v>300000000</v>
      </c>
      <c r="D105" s="187">
        <f>D106</f>
        <v>321722161</v>
      </c>
      <c r="E105" s="149">
        <f t="shared" si="1"/>
        <v>107.24072033333334</v>
      </c>
      <c r="F105" s="149"/>
    </row>
    <row r="106" spans="1:6" ht="12.75">
      <c r="A106" s="188">
        <v>3232</v>
      </c>
      <c r="B106" s="189" t="s">
        <v>11</v>
      </c>
      <c r="C106" s="184">
        <f>'rashodi-opći dio'!F26</f>
        <v>300000000</v>
      </c>
      <c r="D106" s="184">
        <f>'rashodi-opći dio'!G26</f>
        <v>321722161</v>
      </c>
      <c r="E106" s="147">
        <f t="shared" si="1"/>
        <v>107.24072033333334</v>
      </c>
      <c r="F106" s="147"/>
    </row>
    <row r="107" spans="5:6" ht="12.75">
      <c r="E107" s="147"/>
      <c r="F107" s="147"/>
    </row>
    <row r="108" spans="1:6" ht="12.75">
      <c r="A108" s="172" t="s">
        <v>205</v>
      </c>
      <c r="B108" s="13" t="s">
        <v>206</v>
      </c>
      <c r="C108" s="187">
        <f>C109</f>
        <v>126000000</v>
      </c>
      <c r="D108" s="187">
        <f>D109</f>
        <v>203746528</v>
      </c>
      <c r="E108" s="149">
        <f t="shared" si="1"/>
        <v>161.70359365079366</v>
      </c>
      <c r="F108" s="149"/>
    </row>
    <row r="109" spans="1:6" ht="12.75">
      <c r="A109" s="188">
        <v>3232</v>
      </c>
      <c r="B109" s="189" t="s">
        <v>11</v>
      </c>
      <c r="C109" s="184">
        <f>'rashodi-opći dio'!F28</f>
        <v>126000000</v>
      </c>
      <c r="D109" s="184">
        <f>'rashodi-opći dio'!G28</f>
        <v>203746528</v>
      </c>
      <c r="E109" s="147">
        <f t="shared" si="1"/>
        <v>161.70359365079366</v>
      </c>
      <c r="F109" s="147"/>
    </row>
    <row r="110" spans="1:6" ht="12.75">
      <c r="A110" s="169"/>
      <c r="B110" s="185"/>
      <c r="E110" s="147"/>
      <c r="F110" s="147"/>
    </row>
    <row r="111" spans="1:6" ht="12.75" hidden="1">
      <c r="A111" s="172" t="s">
        <v>207</v>
      </c>
      <c r="B111" s="13" t="s">
        <v>208</v>
      </c>
      <c r="C111" s="187">
        <f>C112</f>
        <v>0</v>
      </c>
      <c r="D111" s="187">
        <f>D112</f>
        <v>0</v>
      </c>
      <c r="E111" s="149" t="e">
        <f t="shared" si="1"/>
        <v>#DIV/0!</v>
      </c>
      <c r="F111" s="149"/>
    </row>
    <row r="112" spans="1:6" ht="12.75" hidden="1">
      <c r="A112" s="188">
        <v>3232</v>
      </c>
      <c r="B112" s="189" t="s">
        <v>11</v>
      </c>
      <c r="C112" s="184">
        <f>'rashodi-opći dio'!F29</f>
        <v>0</v>
      </c>
      <c r="D112" s="184">
        <f>'rashodi-opći dio'!G29</f>
        <v>0</v>
      </c>
      <c r="E112" s="147" t="e">
        <f t="shared" si="1"/>
        <v>#DIV/0!</v>
      </c>
      <c r="F112" s="147"/>
    </row>
    <row r="113" spans="1:6" ht="12.75" hidden="1">
      <c r="A113" s="188"/>
      <c r="B113" s="189"/>
      <c r="C113" s="187"/>
      <c r="D113" s="187"/>
      <c r="E113" s="147"/>
      <c r="F113" s="147"/>
    </row>
    <row r="114" spans="1:6" ht="12.75">
      <c r="A114" s="172" t="s">
        <v>209</v>
      </c>
      <c r="B114" s="13" t="s">
        <v>210</v>
      </c>
      <c r="C114" s="187">
        <f>C115</f>
        <v>2700000</v>
      </c>
      <c r="D114" s="187">
        <f>D115</f>
        <v>2959699</v>
      </c>
      <c r="E114" s="223">
        <f t="shared" si="1"/>
        <v>109.61848148148148</v>
      </c>
      <c r="F114" s="223"/>
    </row>
    <row r="115" spans="1:6" ht="12.75">
      <c r="A115" s="191">
        <v>3237</v>
      </c>
      <c r="B115" s="98" t="s">
        <v>113</v>
      </c>
      <c r="C115" s="184">
        <f>'rashodi-opći dio'!F36</f>
        <v>2700000</v>
      </c>
      <c r="D115" s="184">
        <f>'rashodi-opći dio'!G36</f>
        <v>2959699</v>
      </c>
      <c r="E115" s="223">
        <f t="shared" si="1"/>
        <v>109.61848148148148</v>
      </c>
      <c r="F115" s="223"/>
    </row>
    <row r="116" spans="5:6" ht="12.75">
      <c r="E116" s="147"/>
      <c r="F116" s="147"/>
    </row>
    <row r="117" spans="1:6" s="179" customFormat="1" ht="12.75">
      <c r="A117" s="95">
        <v>105</v>
      </c>
      <c r="B117" s="77" t="s">
        <v>250</v>
      </c>
      <c r="C117" s="96">
        <f>C119+C122</f>
        <v>240000000</v>
      </c>
      <c r="D117" s="96">
        <f>D119+D122</f>
        <v>205507698</v>
      </c>
      <c r="E117" s="149">
        <f t="shared" si="1"/>
        <v>85.6282075</v>
      </c>
      <c r="F117" s="149"/>
    </row>
    <row r="118" spans="1:6" s="179" customFormat="1" ht="10.5" customHeight="1">
      <c r="A118" s="95"/>
      <c r="B118" s="77"/>
      <c r="C118" s="96"/>
      <c r="D118" s="96"/>
      <c r="E118" s="149"/>
      <c r="F118" s="149"/>
    </row>
    <row r="119" spans="1:6" s="179" customFormat="1" ht="12.75">
      <c r="A119" s="172" t="s">
        <v>251</v>
      </c>
      <c r="B119" s="77" t="s">
        <v>211</v>
      </c>
      <c r="C119" s="96">
        <f>C120</f>
        <v>240000000</v>
      </c>
      <c r="D119" s="96">
        <f>D120</f>
        <v>205000000</v>
      </c>
      <c r="E119" s="149">
        <f t="shared" si="1"/>
        <v>85.41666666666666</v>
      </c>
      <c r="F119" s="149"/>
    </row>
    <row r="120" spans="1:6" ht="12.75">
      <c r="A120" s="161">
        <v>3821</v>
      </c>
      <c r="B120" s="164" t="s">
        <v>212</v>
      </c>
      <c r="C120" s="186">
        <f>'rashodi-opći dio'!F68</f>
        <v>240000000</v>
      </c>
      <c r="D120" s="186">
        <f>'rashodi-opći dio'!G68</f>
        <v>205000000</v>
      </c>
      <c r="E120" s="148">
        <f t="shared" si="1"/>
        <v>85.41666666666666</v>
      </c>
      <c r="F120" s="148"/>
    </row>
    <row r="121" spans="1:6" ht="12.75">
      <c r="A121" s="161"/>
      <c r="B121" s="164"/>
      <c r="C121" s="186"/>
      <c r="D121" s="186"/>
      <c r="E121" s="148"/>
      <c r="F121" s="148"/>
    </row>
    <row r="122" spans="1:6" s="179" customFormat="1" ht="12.75">
      <c r="A122" s="172" t="s">
        <v>252</v>
      </c>
      <c r="B122" s="244" t="s">
        <v>244</v>
      </c>
      <c r="C122" s="139">
        <f>C123</f>
        <v>0</v>
      </c>
      <c r="D122" s="139">
        <f>D123</f>
        <v>507698</v>
      </c>
      <c r="E122" s="289" t="s">
        <v>243</v>
      </c>
      <c r="F122" s="149"/>
    </row>
    <row r="123" spans="1:6" ht="12.75">
      <c r="A123" s="245">
        <v>3632</v>
      </c>
      <c r="B123" s="246" t="s">
        <v>240</v>
      </c>
      <c r="C123" s="184">
        <f>'rashodi-opći dio'!F61</f>
        <v>0</v>
      </c>
      <c r="D123" s="184">
        <f>'rashodi-opći dio'!G61</f>
        <v>507698</v>
      </c>
      <c r="E123" s="289" t="s">
        <v>243</v>
      </c>
      <c r="F123" s="147"/>
    </row>
    <row r="124" spans="1:6" ht="12.75">
      <c r="A124" s="192"/>
      <c r="E124" s="151"/>
      <c r="F124" s="151"/>
    </row>
    <row r="125" spans="1:6" ht="12.75">
      <c r="A125" s="195"/>
      <c r="B125" s="196"/>
      <c r="C125" s="197"/>
      <c r="D125" s="197"/>
      <c r="E125" s="151"/>
      <c r="F125" s="151"/>
    </row>
    <row r="126" spans="1:6" ht="12.75">
      <c r="A126" s="193"/>
      <c r="B126" s="193"/>
      <c r="C126" s="194"/>
      <c r="D126" s="194"/>
      <c r="E126" s="151"/>
      <c r="F126" s="151"/>
    </row>
    <row r="127" spans="1:4" ht="12.75">
      <c r="A127" s="198"/>
      <c r="B127" s="196"/>
      <c r="C127" s="197"/>
      <c r="D127" s="197"/>
    </row>
    <row r="128" ht="12.75">
      <c r="A128" s="192"/>
    </row>
    <row r="129" spans="2:4" ht="12.75">
      <c r="B129" s="193"/>
      <c r="C129" s="196"/>
      <c r="D129" s="196"/>
    </row>
    <row r="130" ht="12.75">
      <c r="A130" s="192"/>
    </row>
    <row r="131" spans="2:4" ht="12.75">
      <c r="B131" s="199"/>
      <c r="C131" s="200"/>
      <c r="D131" s="200"/>
    </row>
    <row r="132" spans="2:4" ht="12.75">
      <c r="B132" s="199"/>
      <c r="C132" s="200"/>
      <c r="D132" s="200"/>
    </row>
    <row r="133" spans="2:4" ht="12.75">
      <c r="B133" s="199"/>
      <c r="C133" s="200"/>
      <c r="D133" s="200"/>
    </row>
    <row r="134" spans="1:4" ht="12.75">
      <c r="A134" s="193"/>
      <c r="B134" s="201"/>
      <c r="C134" s="19"/>
      <c r="D134" s="19"/>
    </row>
    <row r="135" spans="1:4" ht="12.75">
      <c r="A135" s="202"/>
      <c r="B135" s="199"/>
      <c r="C135" s="200"/>
      <c r="D135" s="200"/>
    </row>
    <row r="136" spans="1:4" ht="12.75">
      <c r="A136" s="201"/>
      <c r="B136" s="193"/>
      <c r="C136" s="194"/>
      <c r="D136" s="194"/>
    </row>
    <row r="137" ht="12.75">
      <c r="A137" s="192"/>
    </row>
    <row r="138" spans="2:4" ht="12.75">
      <c r="B138" s="193"/>
      <c r="C138" s="194"/>
      <c r="D138" s="194"/>
    </row>
    <row r="139" ht="12.75">
      <c r="A139" s="192"/>
    </row>
    <row r="140" spans="2:4" ht="12.75">
      <c r="B140" s="193"/>
      <c r="C140" s="194"/>
      <c r="D140" s="194"/>
    </row>
    <row r="141" ht="12.75">
      <c r="A141" s="193"/>
    </row>
    <row r="142" spans="1:4" ht="12.75">
      <c r="A142" s="202"/>
      <c r="B142" s="199"/>
      <c r="C142" s="200"/>
      <c r="D142" s="200"/>
    </row>
    <row r="143" spans="2:4" ht="12.75">
      <c r="B143" s="202"/>
      <c r="C143" s="203"/>
      <c r="D143" s="203"/>
    </row>
    <row r="144" spans="1:4" ht="12.75">
      <c r="A144" s="192"/>
      <c r="B144" s="202"/>
      <c r="C144" s="203"/>
      <c r="D144" s="203"/>
    </row>
    <row r="146" spans="1:4" ht="12.75">
      <c r="A146" s="192"/>
      <c r="B146" s="193"/>
      <c r="C146" s="194"/>
      <c r="D146" s="194"/>
    </row>
    <row r="148" spans="1:4" ht="12.75">
      <c r="A148" s="193"/>
      <c r="B148" s="193"/>
      <c r="C148" s="194"/>
      <c r="D148" s="194"/>
    </row>
    <row r="149" ht="12.75">
      <c r="A149" s="202"/>
    </row>
    <row r="150" spans="2:4" ht="12.75">
      <c r="B150" s="199"/>
      <c r="C150" s="200"/>
      <c r="D150" s="200"/>
    </row>
    <row r="151" spans="1:4" ht="12.75">
      <c r="A151" s="192"/>
      <c r="B151" s="202"/>
      <c r="C151" s="203"/>
      <c r="D151" s="203"/>
    </row>
    <row r="153" spans="1:4" ht="12.75">
      <c r="A153" s="192"/>
      <c r="B153" s="193"/>
      <c r="C153" s="194"/>
      <c r="D153" s="194"/>
    </row>
    <row r="155" spans="1:4" ht="12.75">
      <c r="A155" s="193"/>
      <c r="B155" s="193"/>
      <c r="C155" s="194"/>
      <c r="D155" s="194"/>
    </row>
    <row r="156" ht="12.75">
      <c r="A156" s="202"/>
    </row>
    <row r="157" spans="2:4" ht="12.75">
      <c r="B157" s="199"/>
      <c r="C157" s="200"/>
      <c r="D157" s="200"/>
    </row>
    <row r="158" spans="1:4" ht="12.75">
      <c r="A158" s="192"/>
      <c r="B158" s="202"/>
      <c r="C158" s="203"/>
      <c r="D158" s="203"/>
    </row>
    <row r="160" spans="1:4" ht="12.75">
      <c r="A160" s="192"/>
      <c r="B160" s="193"/>
      <c r="C160" s="194"/>
      <c r="D160" s="194"/>
    </row>
    <row r="162" spans="1:4" ht="12.75">
      <c r="A162" s="192"/>
      <c r="B162" s="193"/>
      <c r="C162" s="194"/>
      <c r="D162" s="194"/>
    </row>
    <row r="164" spans="1:4" ht="12.75">
      <c r="A164" s="192"/>
      <c r="B164" s="199"/>
      <c r="C164" s="200"/>
      <c r="D164" s="200"/>
    </row>
    <row r="165" spans="2:4" ht="12.75">
      <c r="B165" s="202"/>
      <c r="C165" s="203"/>
      <c r="D165" s="203"/>
    </row>
    <row r="167" spans="1:4" ht="12.75">
      <c r="A167" s="204"/>
      <c r="B167" s="193"/>
      <c r="C167" s="194"/>
      <c r="D167" s="194"/>
    </row>
    <row r="169" spans="1:4" ht="12.75">
      <c r="A169" s="204"/>
      <c r="B169" s="193"/>
      <c r="C169" s="194"/>
      <c r="D169" s="194"/>
    </row>
    <row r="171" spans="1:4" ht="12.75">
      <c r="A171" s="204"/>
      <c r="B171" s="199"/>
      <c r="C171" s="200"/>
      <c r="D171" s="200"/>
    </row>
    <row r="172" spans="1:4" ht="12.75">
      <c r="A172" s="202"/>
      <c r="B172" s="202"/>
      <c r="C172" s="203"/>
      <c r="D172" s="203"/>
    </row>
    <row r="174" spans="1:4" ht="12.75">
      <c r="A174" s="192"/>
      <c r="B174" s="193"/>
      <c r="C174" s="194"/>
      <c r="D174" s="194"/>
    </row>
    <row r="176" spans="1:4" ht="12.75">
      <c r="A176" s="204"/>
      <c r="B176" s="193"/>
      <c r="C176" s="194"/>
      <c r="D176" s="194"/>
    </row>
    <row r="177" ht="12.75">
      <c r="A177" s="202"/>
    </row>
    <row r="178" spans="2:4" ht="12.75">
      <c r="B178" s="199"/>
      <c r="C178" s="200"/>
      <c r="D178" s="200"/>
    </row>
    <row r="179" spans="1:4" ht="12.75">
      <c r="A179" s="192"/>
      <c r="B179" s="202"/>
      <c r="C179" s="203"/>
      <c r="D179" s="203"/>
    </row>
    <row r="181" spans="1:4" ht="12.75">
      <c r="A181" s="192"/>
      <c r="B181" s="193"/>
      <c r="C181" s="194"/>
      <c r="D181" s="194"/>
    </row>
    <row r="183" spans="1:4" ht="12.75">
      <c r="A183" s="192"/>
      <c r="B183" s="193"/>
      <c r="C183" s="194"/>
      <c r="D183" s="194"/>
    </row>
    <row r="185" spans="2:4" ht="12.75">
      <c r="B185" s="199"/>
      <c r="C185" s="200"/>
      <c r="D185" s="200"/>
    </row>
    <row r="186" spans="1:4" ht="12.75">
      <c r="A186" s="204"/>
      <c r="B186" s="202"/>
      <c r="C186" s="203"/>
      <c r="D186" s="203"/>
    </row>
    <row r="188" spans="1:4" ht="12.75">
      <c r="A188" s="205"/>
      <c r="B188" s="193"/>
      <c r="C188" s="194"/>
      <c r="D188" s="194"/>
    </row>
    <row r="190" spans="1:4" ht="12.75">
      <c r="A190" s="205"/>
      <c r="B190" s="193"/>
      <c r="C190" s="194"/>
      <c r="D190" s="194"/>
    </row>
    <row r="191" ht="12.75">
      <c r="A191" s="206"/>
    </row>
    <row r="192" spans="1:4" ht="12.75">
      <c r="A192" s="202"/>
      <c r="B192" s="199"/>
      <c r="C192" s="200"/>
      <c r="D192" s="200"/>
    </row>
    <row r="193" spans="1:4" ht="12.75">
      <c r="A193" s="192"/>
      <c r="B193" s="202"/>
      <c r="C193" s="203"/>
      <c r="D193" s="203"/>
    </row>
    <row r="194" ht="12.75">
      <c r="A194" s="202"/>
    </row>
    <row r="195" spans="1:4" ht="12.75">
      <c r="A195" s="205"/>
      <c r="B195" s="193"/>
      <c r="C195" s="194"/>
      <c r="D195" s="194"/>
    </row>
    <row r="196" ht="12.75">
      <c r="A196" s="206"/>
    </row>
    <row r="197" spans="1:4" ht="12.75">
      <c r="A197" s="206"/>
      <c r="B197" s="193"/>
      <c r="C197" s="194"/>
      <c r="D197" s="194"/>
    </row>
    <row r="198" ht="12.75">
      <c r="A198" s="192"/>
    </row>
    <row r="199" spans="2:4" ht="12.75">
      <c r="B199" s="199"/>
      <c r="C199" s="200"/>
      <c r="D199" s="200"/>
    </row>
    <row r="200" spans="1:4" ht="12.75">
      <c r="A200" s="206"/>
      <c r="B200" s="202"/>
      <c r="C200" s="203"/>
      <c r="D200" s="203"/>
    </row>
    <row r="201" spans="1:4" ht="12.75">
      <c r="A201" s="207"/>
      <c r="B201" s="202"/>
      <c r="C201" s="203"/>
      <c r="D201" s="203"/>
    </row>
    <row r="202" spans="1:4" ht="12.75">
      <c r="A202" s="208"/>
      <c r="B202" s="193"/>
      <c r="C202" s="194"/>
      <c r="D202" s="194"/>
    </row>
    <row r="204" spans="1:4" ht="12.75">
      <c r="A204" s="192"/>
      <c r="B204" s="193"/>
      <c r="C204" s="194"/>
      <c r="D204" s="194"/>
    </row>
    <row r="205" ht="12.75">
      <c r="A205" s="206"/>
    </row>
    <row r="206" spans="1:4" ht="12.75">
      <c r="A206" s="207"/>
      <c r="B206" s="199"/>
      <c r="C206" s="200"/>
      <c r="D206" s="200"/>
    </row>
    <row r="207" spans="1:4" ht="12.75">
      <c r="A207" s="209"/>
      <c r="B207" s="202"/>
      <c r="C207" s="203"/>
      <c r="D207" s="203"/>
    </row>
    <row r="208" spans="1:4" ht="12.75">
      <c r="A208" s="209"/>
      <c r="B208" s="202"/>
      <c r="C208" s="203"/>
      <c r="D208" s="203"/>
    </row>
    <row r="209" ht="12.75">
      <c r="A209" s="192"/>
    </row>
    <row r="210" spans="1:4" ht="12.75">
      <c r="A210" s="206"/>
      <c r="B210" s="193"/>
      <c r="C210" s="194"/>
      <c r="D210" s="194"/>
    </row>
    <row r="211" ht="12.75">
      <c r="A211" s="207"/>
    </row>
    <row r="212" spans="1:4" ht="12.75">
      <c r="A212" s="209"/>
      <c r="B212" s="193"/>
      <c r="C212" s="194"/>
      <c r="D212" s="194"/>
    </row>
    <row r="213" ht="12.75">
      <c r="A213" s="209"/>
    </row>
    <row r="214" spans="1:4" ht="12.75">
      <c r="A214" s="192"/>
      <c r="B214" s="199"/>
      <c r="C214" s="200"/>
      <c r="D214" s="200"/>
    </row>
    <row r="215" spans="1:4" ht="12.75">
      <c r="A215" s="206"/>
      <c r="B215" s="202"/>
      <c r="C215" s="203"/>
      <c r="D215" s="203"/>
    </row>
    <row r="216" ht="12.75">
      <c r="A216" s="207"/>
    </row>
    <row r="217" spans="1:4" ht="12.75">
      <c r="A217" s="209"/>
      <c r="B217" s="193"/>
      <c r="C217" s="194"/>
      <c r="D217" s="194"/>
    </row>
    <row r="218" ht="12.75">
      <c r="A218" s="207"/>
    </row>
    <row r="219" spans="1:4" ht="12.75">
      <c r="A219" s="192"/>
      <c r="B219" s="193"/>
      <c r="C219" s="194"/>
      <c r="D219" s="194"/>
    </row>
    <row r="220" ht="12.75">
      <c r="A220" s="207"/>
    </row>
    <row r="221" spans="1:4" ht="12.75">
      <c r="A221" s="207"/>
      <c r="B221" s="199"/>
      <c r="C221" s="200"/>
      <c r="D221" s="200"/>
    </row>
    <row r="222" spans="1:4" ht="12.75">
      <c r="A222" s="209"/>
      <c r="B222" s="202"/>
      <c r="C222" s="203"/>
      <c r="D222" s="203"/>
    </row>
    <row r="223" ht="12.75">
      <c r="A223" s="207"/>
    </row>
    <row r="224" spans="1:4" ht="12.75">
      <c r="A224" s="207"/>
      <c r="B224" s="193"/>
      <c r="C224" s="194"/>
      <c r="D224" s="194"/>
    </row>
    <row r="225" ht="12.75">
      <c r="A225" s="209"/>
    </row>
    <row r="226" spans="1:4" ht="12.75">
      <c r="A226" s="207"/>
      <c r="B226" s="193"/>
      <c r="C226" s="194"/>
      <c r="D226" s="194"/>
    </row>
    <row r="227" ht="12.75">
      <c r="A227" s="207"/>
    </row>
    <row r="228" spans="1:4" ht="12.75">
      <c r="A228" s="209"/>
      <c r="B228" s="199"/>
      <c r="C228" s="200"/>
      <c r="D228" s="200"/>
    </row>
    <row r="229" spans="1:4" ht="12.75">
      <c r="A229" s="209"/>
      <c r="B229" s="202"/>
      <c r="C229" s="203"/>
      <c r="D229" s="203"/>
    </row>
    <row r="230" ht="12.75">
      <c r="A230" s="209"/>
    </row>
    <row r="231" spans="1:4" ht="12.75">
      <c r="A231" s="207"/>
      <c r="B231" s="193"/>
      <c r="C231" s="194"/>
      <c r="D231" s="194"/>
    </row>
    <row r="232" ht="12.75">
      <c r="A232" s="207"/>
    </row>
    <row r="233" spans="1:4" ht="12.75">
      <c r="A233" s="209"/>
      <c r="B233" s="193"/>
      <c r="C233" s="194"/>
      <c r="D233" s="194"/>
    </row>
    <row r="234" ht="12.75">
      <c r="A234" s="207"/>
    </row>
    <row r="235" spans="1:4" ht="12.75">
      <c r="A235" s="207"/>
      <c r="B235" s="199"/>
      <c r="C235" s="200"/>
      <c r="D235" s="200"/>
    </row>
    <row r="236" spans="1:4" ht="12.75">
      <c r="A236" s="209"/>
      <c r="B236" s="202"/>
      <c r="C236" s="203"/>
      <c r="D236" s="203"/>
    </row>
    <row r="237" ht="12.75">
      <c r="A237" s="207"/>
    </row>
    <row r="238" spans="1:4" ht="12.75">
      <c r="A238" s="207"/>
      <c r="B238" s="193"/>
      <c r="C238" s="194"/>
      <c r="D238" s="194"/>
    </row>
    <row r="239" ht="12.75">
      <c r="A239" s="209"/>
    </row>
    <row r="240" spans="1:4" ht="12.75">
      <c r="A240" s="207"/>
      <c r="B240" s="193"/>
      <c r="C240" s="194"/>
      <c r="D240" s="194"/>
    </row>
    <row r="241" ht="12.75">
      <c r="A241" s="207"/>
    </row>
    <row r="242" spans="1:4" ht="12.75">
      <c r="A242" s="209"/>
      <c r="B242" s="199"/>
      <c r="C242" s="200"/>
      <c r="D242" s="200"/>
    </row>
    <row r="243" spans="1:4" ht="12.75">
      <c r="A243" s="207"/>
      <c r="B243" s="202"/>
      <c r="C243" s="203"/>
      <c r="D243" s="203"/>
    </row>
    <row r="244" ht="12.75">
      <c r="A244" s="207"/>
    </row>
    <row r="245" spans="1:4" ht="12.75">
      <c r="A245" s="209"/>
      <c r="B245" s="193"/>
      <c r="C245" s="194"/>
      <c r="D245" s="194"/>
    </row>
    <row r="246" ht="12.75">
      <c r="A246" s="207"/>
    </row>
    <row r="247" spans="1:4" ht="12.75">
      <c r="A247" s="207"/>
      <c r="B247" s="193"/>
      <c r="C247" s="194"/>
      <c r="D247" s="194"/>
    </row>
    <row r="248" ht="12.75">
      <c r="A248" s="209"/>
    </row>
    <row r="249" spans="1:4" ht="12.75">
      <c r="A249" s="207"/>
      <c r="B249" s="199"/>
      <c r="C249" s="200"/>
      <c r="D249" s="200"/>
    </row>
    <row r="250" spans="1:4" ht="12.75">
      <c r="A250" s="207"/>
      <c r="B250" s="202"/>
      <c r="C250" s="203"/>
      <c r="D250" s="203"/>
    </row>
    <row r="251" ht="12.75">
      <c r="A251" s="209"/>
    </row>
    <row r="252" spans="1:4" ht="12.75">
      <c r="A252" s="207"/>
      <c r="B252" s="193"/>
      <c r="C252" s="194"/>
      <c r="D252" s="194"/>
    </row>
    <row r="253" ht="12.75">
      <c r="A253" s="207"/>
    </row>
    <row r="254" spans="1:4" ht="12.75">
      <c r="A254" s="209"/>
      <c r="B254" s="193"/>
      <c r="C254" s="194"/>
      <c r="D254" s="194"/>
    </row>
    <row r="255" ht="12.75">
      <c r="A255" s="207"/>
    </row>
    <row r="256" spans="1:4" ht="12.75">
      <c r="A256" s="207"/>
      <c r="B256" s="199"/>
      <c r="C256" s="200"/>
      <c r="D256" s="200"/>
    </row>
    <row r="257" spans="1:4" ht="12.75">
      <c r="A257" s="209"/>
      <c r="B257" s="202"/>
      <c r="C257" s="203"/>
      <c r="D257" s="203"/>
    </row>
    <row r="258" ht="12.75">
      <c r="A258" s="207"/>
    </row>
    <row r="259" spans="1:4" ht="12.75">
      <c r="A259" s="207"/>
      <c r="B259" s="193"/>
      <c r="C259" s="194"/>
      <c r="D259" s="194"/>
    </row>
    <row r="260" ht="12.75">
      <c r="A260" s="209"/>
    </row>
    <row r="261" spans="2:4" ht="12.75">
      <c r="B261" s="193"/>
      <c r="C261" s="194"/>
      <c r="D261" s="194"/>
    </row>
    <row r="262" ht="12.75">
      <c r="A262" s="207"/>
    </row>
    <row r="263" spans="1:4" ht="12.75">
      <c r="A263" s="209"/>
      <c r="B263" s="199"/>
      <c r="C263" s="200"/>
      <c r="D263" s="200"/>
    </row>
    <row r="264" spans="1:4" ht="12.75">
      <c r="A264" s="209"/>
      <c r="B264" s="202"/>
      <c r="C264" s="203"/>
      <c r="D264" s="203"/>
    </row>
    <row r="265" ht="12.75">
      <c r="A265" s="207"/>
    </row>
    <row r="266" spans="1:4" ht="12.75">
      <c r="A266" s="209"/>
      <c r="B266" s="193"/>
      <c r="C266" s="194"/>
      <c r="D266" s="194"/>
    </row>
    <row r="267" ht="12.75">
      <c r="A267" s="209"/>
    </row>
    <row r="268" spans="1:4" ht="12.75">
      <c r="A268" s="192"/>
      <c r="B268" s="193"/>
      <c r="C268" s="194"/>
      <c r="D268" s="194"/>
    </row>
    <row r="269" spans="1:4" ht="12.75">
      <c r="A269" s="209"/>
      <c r="B269" s="193"/>
      <c r="C269" s="194"/>
      <c r="D269" s="194"/>
    </row>
    <row r="270" spans="1:4" ht="12.75">
      <c r="A270" s="207"/>
      <c r="B270" s="210"/>
      <c r="C270" s="211"/>
      <c r="D270" s="211"/>
    </row>
    <row r="271" spans="1:4" ht="12.75">
      <c r="A271" s="207"/>
      <c r="B271" s="202"/>
      <c r="C271" s="203"/>
      <c r="D271" s="203"/>
    </row>
    <row r="272" ht="12.75">
      <c r="A272" s="207"/>
    </row>
    <row r="273" spans="1:4" ht="12.75">
      <c r="A273" s="207"/>
      <c r="B273" s="207"/>
      <c r="C273" s="212"/>
      <c r="D273" s="212"/>
    </row>
    <row r="274" ht="12.75">
      <c r="A274" s="209"/>
    </row>
    <row r="275" spans="1:4" ht="12.75">
      <c r="A275" s="207"/>
      <c r="B275" s="207"/>
      <c r="C275" s="212"/>
      <c r="D275" s="212"/>
    </row>
    <row r="276" ht="12.75">
      <c r="A276" s="207"/>
    </row>
    <row r="277" spans="1:4" ht="12.75">
      <c r="A277" s="209"/>
      <c r="B277" s="199"/>
      <c r="C277" s="200"/>
      <c r="D277" s="200"/>
    </row>
    <row r="278" spans="1:4" ht="12.75">
      <c r="A278" s="207"/>
      <c r="B278" s="202"/>
      <c r="C278" s="203"/>
      <c r="D278" s="203"/>
    </row>
    <row r="279" ht="12.75">
      <c r="A279" s="207"/>
    </row>
    <row r="280" spans="1:4" ht="12.75">
      <c r="A280" s="209"/>
      <c r="B280" s="193"/>
      <c r="C280" s="194"/>
      <c r="D280" s="194"/>
    </row>
    <row r="281" ht="12.75">
      <c r="A281" s="207"/>
    </row>
    <row r="282" spans="1:4" ht="12.75">
      <c r="A282" s="207"/>
      <c r="B282" s="193"/>
      <c r="C282" s="194"/>
      <c r="D282" s="194"/>
    </row>
    <row r="283" ht="12.75">
      <c r="A283" s="209"/>
    </row>
    <row r="284" spans="1:4" ht="12.75">
      <c r="A284" s="207"/>
      <c r="B284" s="199"/>
      <c r="C284" s="200"/>
      <c r="D284" s="200"/>
    </row>
    <row r="285" spans="1:4" ht="12.75">
      <c r="A285" s="207"/>
      <c r="B285" s="202"/>
      <c r="C285" s="203"/>
      <c r="D285" s="203"/>
    </row>
    <row r="286" ht="12.75">
      <c r="A286" s="209"/>
    </row>
    <row r="287" spans="1:4" ht="12.75">
      <c r="A287" s="207"/>
      <c r="B287" s="193"/>
      <c r="C287" s="194"/>
      <c r="D287" s="194"/>
    </row>
    <row r="288" ht="12.75">
      <c r="A288" s="207"/>
    </row>
    <row r="289" spans="1:4" ht="12.75">
      <c r="A289" s="209"/>
      <c r="B289" s="193"/>
      <c r="C289" s="194"/>
      <c r="D289" s="194"/>
    </row>
    <row r="290" ht="12.75">
      <c r="A290" s="207"/>
    </row>
    <row r="291" spans="1:4" ht="12.75">
      <c r="A291" s="207"/>
      <c r="B291" s="199"/>
      <c r="C291" s="200"/>
      <c r="D291" s="200"/>
    </row>
    <row r="292" spans="1:4" ht="12.75">
      <c r="A292" s="209"/>
      <c r="B292" s="202"/>
      <c r="C292" s="203"/>
      <c r="D292" s="203"/>
    </row>
    <row r="293" ht="12.75">
      <c r="A293" s="209"/>
    </row>
    <row r="294" spans="1:4" ht="12.75">
      <c r="A294" s="209"/>
      <c r="B294" s="193"/>
      <c r="C294" s="194"/>
      <c r="D294" s="194"/>
    </row>
    <row r="295" ht="12.75">
      <c r="A295" s="207"/>
    </row>
    <row r="296" spans="1:4" ht="12.75">
      <c r="A296" s="207"/>
      <c r="B296" s="193"/>
      <c r="C296" s="194"/>
      <c r="D296" s="194"/>
    </row>
    <row r="297" ht="12.75">
      <c r="A297" s="209"/>
    </row>
    <row r="298" spans="1:4" ht="12.75">
      <c r="A298" s="207"/>
      <c r="B298" s="199"/>
      <c r="C298" s="200"/>
      <c r="D298" s="200"/>
    </row>
    <row r="299" spans="1:4" ht="12.75">
      <c r="A299" s="207"/>
      <c r="B299" s="202"/>
      <c r="C299" s="203"/>
      <c r="D299" s="203"/>
    </row>
    <row r="300" ht="12.75">
      <c r="A300" s="209"/>
    </row>
    <row r="301" spans="1:4" ht="12.75">
      <c r="A301" s="209"/>
      <c r="B301" s="193"/>
      <c r="C301" s="194"/>
      <c r="D301" s="194"/>
    </row>
    <row r="302" ht="12.75">
      <c r="A302" s="209"/>
    </row>
    <row r="303" spans="1:4" ht="12.75">
      <c r="A303" s="209"/>
      <c r="B303" s="193"/>
      <c r="C303" s="194"/>
      <c r="D303" s="194"/>
    </row>
    <row r="304" ht="12.75">
      <c r="A304" s="209"/>
    </row>
    <row r="305" spans="1:4" ht="12.75">
      <c r="A305" s="209"/>
      <c r="B305" s="193"/>
      <c r="C305" s="194"/>
      <c r="D305" s="194"/>
    </row>
    <row r="306" ht="12.75">
      <c r="A306" s="207"/>
    </row>
    <row r="307" spans="1:4" ht="12.75">
      <c r="A307" s="207"/>
      <c r="B307" s="193"/>
      <c r="C307" s="194"/>
      <c r="D307" s="194"/>
    </row>
    <row r="308" ht="12.75">
      <c r="A308" s="210"/>
    </row>
    <row r="309" ht="12.75">
      <c r="A309" s="209"/>
    </row>
    <row r="310" spans="1:4" ht="12.75">
      <c r="A310" s="209"/>
      <c r="B310" s="193"/>
      <c r="C310" s="194"/>
      <c r="D310" s="194"/>
    </row>
    <row r="311" ht="12.75">
      <c r="A311" s="209"/>
    </row>
    <row r="312" spans="1:4" ht="12.75">
      <c r="A312" s="209"/>
      <c r="B312" s="193"/>
      <c r="C312" s="194"/>
      <c r="D312" s="194"/>
    </row>
    <row r="313" ht="12.75">
      <c r="A313" s="209"/>
    </row>
    <row r="314" spans="1:4" ht="12.75">
      <c r="A314" s="207"/>
      <c r="B314" s="199"/>
      <c r="C314" s="200"/>
      <c r="D314" s="200"/>
    </row>
    <row r="315" spans="1:4" ht="12.75">
      <c r="A315" s="207"/>
      <c r="B315" s="202"/>
      <c r="C315" s="203"/>
      <c r="D315" s="203"/>
    </row>
    <row r="316" ht="12.75">
      <c r="A316" s="209"/>
    </row>
    <row r="317" spans="2:4" ht="12.75">
      <c r="B317" s="193"/>
      <c r="C317" s="194"/>
      <c r="D317" s="194"/>
    </row>
    <row r="318" ht="12.75">
      <c r="A318" s="207"/>
    </row>
    <row r="319" spans="1:4" ht="12.75">
      <c r="A319" s="209"/>
      <c r="B319" s="199"/>
      <c r="C319" s="200"/>
      <c r="D319" s="200"/>
    </row>
    <row r="320" spans="1:4" ht="12.75">
      <c r="A320" s="209"/>
      <c r="B320" s="202"/>
      <c r="C320" s="203"/>
      <c r="D320" s="203"/>
    </row>
    <row r="321" ht="12.75">
      <c r="A321" s="207"/>
    </row>
    <row r="322" spans="1:4" ht="12.75">
      <c r="A322" s="209"/>
      <c r="B322" s="193"/>
      <c r="C322" s="194"/>
      <c r="D322" s="194"/>
    </row>
    <row r="324" spans="1:4" ht="12.75">
      <c r="A324" s="213"/>
      <c r="B324" s="193"/>
      <c r="C324" s="194"/>
      <c r="D324" s="194"/>
    </row>
    <row r="326" spans="1:4" ht="12.75">
      <c r="A326" s="207"/>
      <c r="B326" s="193"/>
      <c r="C326" s="194"/>
      <c r="D326" s="194"/>
    </row>
    <row r="327" ht="12.75">
      <c r="A327" s="207"/>
    </row>
    <row r="328" ht="12.75">
      <c r="A328" s="207"/>
    </row>
    <row r="329" spans="1:4" ht="12.75">
      <c r="A329" s="209"/>
      <c r="B329" s="193"/>
      <c r="C329" s="194"/>
      <c r="D329" s="194"/>
    </row>
    <row r="330" ht="12.75">
      <c r="A330" s="209"/>
    </row>
    <row r="331" spans="1:4" ht="12.75">
      <c r="A331" s="207"/>
      <c r="B331" s="207"/>
      <c r="C331" s="212"/>
      <c r="D331" s="212"/>
    </row>
    <row r="332" ht="12.75">
      <c r="A332" s="207"/>
    </row>
    <row r="333" spans="1:4" ht="12.75">
      <c r="A333" s="209"/>
      <c r="B333" s="210"/>
      <c r="C333" s="211"/>
      <c r="D333" s="211"/>
    </row>
    <row r="334" spans="1:4" ht="12.75">
      <c r="A334" s="209"/>
      <c r="B334" s="202"/>
      <c r="C334" s="203"/>
      <c r="D334" s="203"/>
    </row>
    <row r="335" spans="1:4" ht="12.75">
      <c r="A335" s="209"/>
      <c r="B335" s="202"/>
      <c r="C335" s="203"/>
      <c r="D335" s="203"/>
    </row>
    <row r="336" spans="1:4" ht="12.75">
      <c r="A336" s="209"/>
      <c r="B336" s="193"/>
      <c r="C336" s="194"/>
      <c r="D336" s="194"/>
    </row>
    <row r="337" spans="1:4" ht="12.75">
      <c r="A337" s="209"/>
      <c r="B337" s="202"/>
      <c r="C337" s="203"/>
      <c r="D337" s="203"/>
    </row>
    <row r="338" spans="1:4" ht="12.75">
      <c r="A338" s="207"/>
      <c r="B338" s="210"/>
      <c r="C338" s="211"/>
      <c r="D338" s="211"/>
    </row>
    <row r="339" spans="1:4" ht="12.75">
      <c r="A339" s="207"/>
      <c r="B339" s="206"/>
      <c r="C339" s="214"/>
      <c r="D339" s="214"/>
    </row>
    <row r="340" spans="1:4" ht="12.75">
      <c r="A340" s="209"/>
      <c r="B340" s="206"/>
      <c r="C340" s="214"/>
      <c r="D340" s="214"/>
    </row>
    <row r="341" spans="1:4" ht="12.75">
      <c r="A341" s="209"/>
      <c r="B341" s="193"/>
      <c r="C341" s="194"/>
      <c r="D341" s="194"/>
    </row>
    <row r="342" ht="12.75">
      <c r="A342" s="209"/>
    </row>
    <row r="343" ht="12.75">
      <c r="A343" s="209"/>
    </row>
    <row r="344" ht="12.75">
      <c r="A344" s="209"/>
    </row>
    <row r="345" spans="1:4" ht="12.75">
      <c r="A345" s="192"/>
      <c r="B345" s="215"/>
      <c r="C345" s="215"/>
      <c r="D345" s="215"/>
    </row>
    <row r="346" spans="1:2" ht="12.75">
      <c r="A346" s="209"/>
      <c r="B346" s="2"/>
    </row>
    <row r="347" spans="1:4" ht="12.75">
      <c r="A347" s="207"/>
      <c r="B347" s="207"/>
      <c r="C347" s="212"/>
      <c r="D347" s="212"/>
    </row>
    <row r="348" ht="12.75">
      <c r="A348" s="207"/>
    </row>
    <row r="349" ht="12.75">
      <c r="A349" s="207"/>
    </row>
    <row r="350" spans="1:2" ht="12.75">
      <c r="A350" s="209"/>
      <c r="B350" s="2"/>
    </row>
    <row r="351" spans="1:2" ht="12.75">
      <c r="A351" s="209"/>
      <c r="B351" s="2"/>
    </row>
    <row r="352" spans="1:4" ht="12.75">
      <c r="A352" s="207"/>
      <c r="B352" s="207"/>
      <c r="C352" s="212"/>
      <c r="D352" s="212"/>
    </row>
    <row r="353" ht="12.75">
      <c r="A353" s="209"/>
    </row>
    <row r="354" ht="12.75">
      <c r="A354" s="207"/>
    </row>
    <row r="355" spans="1:2" ht="12.75">
      <c r="A355" s="207"/>
      <c r="B355" s="2"/>
    </row>
    <row r="356" spans="1:2" ht="12.75">
      <c r="A356" s="209"/>
      <c r="B356" s="2"/>
    </row>
    <row r="357" spans="1:4" ht="12.75">
      <c r="A357" s="209"/>
      <c r="B357" s="207"/>
      <c r="C357" s="212"/>
      <c r="D357" s="212"/>
    </row>
    <row r="358" ht="12.75">
      <c r="A358" s="207"/>
    </row>
    <row r="359" ht="12.75">
      <c r="A359" s="207"/>
    </row>
    <row r="360" spans="1:2" ht="12.75">
      <c r="A360" s="209"/>
      <c r="B360" s="2"/>
    </row>
    <row r="361" ht="12.75">
      <c r="A361" s="206"/>
    </row>
    <row r="362" spans="2:4" ht="12.75">
      <c r="B362" s="207"/>
      <c r="C362" s="212"/>
      <c r="D362" s="212"/>
    </row>
    <row r="363" ht="12.75">
      <c r="A363" s="192"/>
    </row>
    <row r="365" spans="1:2" ht="12.75">
      <c r="A365" s="192"/>
      <c r="B365" s="2"/>
    </row>
    <row r="368" spans="1:2" ht="12.75">
      <c r="A368" s="204"/>
      <c r="B368" s="2"/>
    </row>
    <row r="370" ht="12.75">
      <c r="A370" s="204"/>
    </row>
    <row r="371" ht="12.75">
      <c r="B371" s="2"/>
    </row>
    <row r="372" spans="1:2" ht="12.75">
      <c r="A372" s="193"/>
      <c r="B372" s="2"/>
    </row>
    <row r="373" spans="1:2" ht="12.75">
      <c r="A373" s="202"/>
      <c r="B373" s="2"/>
    </row>
    <row r="375" ht="12.75">
      <c r="A375" s="192"/>
    </row>
    <row r="376" spans="2:4" ht="12.75">
      <c r="B376" s="174"/>
      <c r="C376" s="174"/>
      <c r="D376" s="174"/>
    </row>
    <row r="377" ht="12.75">
      <c r="A377" s="192"/>
    </row>
    <row r="379" spans="1:2" ht="12.75">
      <c r="A379" s="193"/>
      <c r="B379" s="2"/>
    </row>
    <row r="380" ht="12.75">
      <c r="A380" s="202"/>
    </row>
    <row r="382" spans="1:2" ht="12.75">
      <c r="A382" s="192"/>
      <c r="B382" s="2"/>
    </row>
    <row r="384" ht="12.75">
      <c r="A384" s="192"/>
    </row>
    <row r="385" ht="12.75">
      <c r="B385" s="2"/>
    </row>
    <row r="386" ht="12.75">
      <c r="A386" s="193"/>
    </row>
    <row r="387" ht="12.75">
      <c r="A387" s="202"/>
    </row>
    <row r="388" ht="12.75">
      <c r="B388" s="2"/>
    </row>
    <row r="389" ht="12.75">
      <c r="A389" s="192"/>
    </row>
    <row r="391" spans="1:2" ht="12.75">
      <c r="A391" s="192"/>
      <c r="B391" s="2"/>
    </row>
    <row r="393" ht="12.75">
      <c r="A393" s="193"/>
    </row>
    <row r="394" spans="1:2" ht="12.75">
      <c r="A394" s="202"/>
      <c r="B394" s="2"/>
    </row>
    <row r="395" ht="12.75">
      <c r="A395" s="202"/>
    </row>
    <row r="396" ht="12.75">
      <c r="A396" s="202"/>
    </row>
    <row r="397" spans="1:2" ht="12.75">
      <c r="A397" s="202"/>
      <c r="B397" s="2"/>
    </row>
    <row r="398" ht="12.75">
      <c r="A398" s="202"/>
    </row>
    <row r="400" spans="1:2" ht="12.75">
      <c r="A400" s="192"/>
      <c r="B400" s="2"/>
    </row>
    <row r="402" ht="12.75">
      <c r="A402" s="192"/>
    </row>
    <row r="403" ht="12.75">
      <c r="B403" s="2"/>
    </row>
    <row r="404" spans="1:2" ht="12.75">
      <c r="A404" s="193"/>
      <c r="B404" s="2"/>
    </row>
    <row r="405" ht="12.75">
      <c r="A405" s="202"/>
    </row>
    <row r="406" spans="1:2" ht="12.75">
      <c r="A406" s="202"/>
      <c r="B406" s="2"/>
    </row>
    <row r="407" ht="12.75">
      <c r="B407" s="2"/>
    </row>
    <row r="408" ht="12.75">
      <c r="A408" s="192"/>
    </row>
    <row r="409" ht="12.75">
      <c r="B409" s="2"/>
    </row>
    <row r="410" spans="1:2" ht="12.75">
      <c r="A410" s="192"/>
      <c r="B410" s="2"/>
    </row>
    <row r="411" spans="2:4" ht="12.75">
      <c r="B411" s="207"/>
      <c r="C411" s="212"/>
      <c r="D411" s="212"/>
    </row>
    <row r="412" spans="1:2" ht="12.75">
      <c r="A412" s="193"/>
      <c r="B412" s="2"/>
    </row>
    <row r="413" ht="12.75">
      <c r="A413" s="202"/>
    </row>
    <row r="414" spans="1:4" ht="12.75">
      <c r="A414" s="202"/>
      <c r="B414" s="207"/>
      <c r="C414" s="212"/>
      <c r="D414" s="212"/>
    </row>
    <row r="415" spans="2:4" ht="12.75">
      <c r="B415" s="207"/>
      <c r="C415" s="212"/>
      <c r="D415" s="212"/>
    </row>
    <row r="416" ht="12.75">
      <c r="A416" s="192"/>
    </row>
    <row r="417" ht="12.75">
      <c r="B417" s="2"/>
    </row>
    <row r="418" spans="1:4" ht="12.75">
      <c r="A418" s="192"/>
      <c r="B418" s="207"/>
      <c r="C418" s="212"/>
      <c r="D418" s="212"/>
    </row>
    <row r="420" spans="1:2" ht="12.75">
      <c r="A420" s="193"/>
      <c r="B420" s="2"/>
    </row>
    <row r="421" spans="1:4" ht="12.75">
      <c r="A421" s="202"/>
      <c r="B421" s="207"/>
      <c r="C421" s="212"/>
      <c r="D421" s="212"/>
    </row>
    <row r="422" ht="12.75">
      <c r="A422" s="202"/>
    </row>
    <row r="423" spans="1:2" ht="12.75">
      <c r="A423" s="202"/>
      <c r="B423" s="2"/>
    </row>
    <row r="424" spans="1:4" ht="12.75">
      <c r="A424" s="202"/>
      <c r="B424" s="207"/>
      <c r="C424" s="212"/>
      <c r="D424" s="212"/>
    </row>
    <row r="425" ht="12.75">
      <c r="A425" s="202"/>
    </row>
    <row r="426" spans="1:2" ht="12.75">
      <c r="A426" s="202"/>
      <c r="B426" s="2"/>
    </row>
    <row r="427" ht="12.75">
      <c r="A427" s="202"/>
    </row>
    <row r="428" ht="12.75">
      <c r="A428" s="202"/>
    </row>
    <row r="429" spans="1:2" ht="12.75">
      <c r="A429" s="202"/>
      <c r="B429" s="2"/>
    </row>
    <row r="430" ht="12.75">
      <c r="A430" s="202"/>
    </row>
    <row r="432" spans="1:2" ht="12.75">
      <c r="A432" s="192"/>
      <c r="B432" s="2"/>
    </row>
    <row r="434" spans="1:4" ht="12.75">
      <c r="A434" s="192"/>
      <c r="B434" s="209"/>
      <c r="C434" s="174"/>
      <c r="D434" s="174"/>
    </row>
    <row r="435" ht="12.75">
      <c r="B435" s="2"/>
    </row>
    <row r="436" spans="1:2" ht="12.75">
      <c r="A436" s="193"/>
      <c r="B436" s="2"/>
    </row>
    <row r="437" spans="1:2" ht="12.75">
      <c r="A437" s="202"/>
      <c r="B437" s="2"/>
    </row>
    <row r="438" ht="12.75">
      <c r="A438" s="202"/>
    </row>
    <row r="439" ht="12.75">
      <c r="A439" s="202"/>
    </row>
    <row r="440" spans="1:2" ht="12.75">
      <c r="A440" s="202"/>
      <c r="B440" s="2"/>
    </row>
    <row r="441" ht="12.75">
      <c r="A441" s="202"/>
    </row>
    <row r="442" ht="12.75">
      <c r="A442" s="202"/>
    </row>
    <row r="443" ht="12.75">
      <c r="B443" s="2"/>
    </row>
    <row r="444" spans="1:2" ht="12.75">
      <c r="A444" s="192"/>
      <c r="B444" s="2"/>
    </row>
    <row r="445" ht="12.75">
      <c r="B445" s="2"/>
    </row>
    <row r="446" spans="1:2" ht="12.75">
      <c r="A446" s="192"/>
      <c r="B446" s="2"/>
    </row>
    <row r="447" ht="12.75">
      <c r="B447" s="2"/>
    </row>
    <row r="448" spans="1:2" ht="12.75">
      <c r="A448" s="193"/>
      <c r="B448" s="2"/>
    </row>
    <row r="449" ht="12.75">
      <c r="A449" s="202"/>
    </row>
    <row r="450" spans="1:2" ht="12.75">
      <c r="A450" s="202"/>
      <c r="B450" s="2"/>
    </row>
    <row r="451" spans="1:2" ht="12.75">
      <c r="A451" s="202"/>
      <c r="B451" s="2"/>
    </row>
    <row r="452" ht="12.75">
      <c r="B452" s="2"/>
    </row>
    <row r="453" ht="12.75">
      <c r="B453" s="2"/>
    </row>
    <row r="454" spans="1:2" ht="12.75">
      <c r="A454" s="192"/>
      <c r="B454" s="2"/>
    </row>
    <row r="455" ht="12.75">
      <c r="B455" s="2"/>
    </row>
    <row r="456" spans="1:2" ht="12.75">
      <c r="A456" s="192"/>
      <c r="B456" s="2"/>
    </row>
    <row r="458" ht="12.75">
      <c r="A458" s="193"/>
    </row>
    <row r="459" spans="1:2" ht="12.75">
      <c r="A459" s="202"/>
      <c r="B459" s="2"/>
    </row>
    <row r="460" ht="12.75">
      <c r="B460" s="2"/>
    </row>
    <row r="461" spans="1:2" ht="12.75">
      <c r="A461" s="192"/>
      <c r="B461" s="2"/>
    </row>
    <row r="462" ht="12.75">
      <c r="B462" s="2"/>
    </row>
    <row r="463" spans="1:2" ht="12.75">
      <c r="A463" s="192"/>
      <c r="B463" s="2"/>
    </row>
    <row r="464" ht="12.75">
      <c r="B464" s="2"/>
    </row>
    <row r="465" spans="1:2" ht="12.75">
      <c r="A465" s="193"/>
      <c r="B465" s="2"/>
    </row>
    <row r="466" spans="1:2" ht="12.75">
      <c r="A466" s="202"/>
      <c r="B466" s="2"/>
    </row>
    <row r="467" spans="1:4" ht="12.75">
      <c r="A467" s="202"/>
      <c r="B467" s="207"/>
      <c r="C467" s="212"/>
      <c r="D467" s="212"/>
    </row>
    <row r="468" ht="12.75">
      <c r="B468" s="2"/>
    </row>
    <row r="469" spans="1:4" ht="12.75">
      <c r="A469" s="192"/>
      <c r="B469" s="207"/>
      <c r="C469" s="212"/>
      <c r="D469" s="212"/>
    </row>
    <row r="471" ht="12.75">
      <c r="A471" s="192"/>
    </row>
    <row r="472" ht="12.75">
      <c r="B472" s="2"/>
    </row>
    <row r="473" spans="1:2" ht="12.75">
      <c r="A473" s="193"/>
      <c r="B473" s="2"/>
    </row>
    <row r="474" ht="12.75">
      <c r="A474" s="202"/>
    </row>
    <row r="475" ht="12.75">
      <c r="A475" s="202"/>
    </row>
    <row r="476" spans="1:2" ht="12.75">
      <c r="A476" s="202"/>
      <c r="B476" s="2"/>
    </row>
    <row r="477" spans="1:2" ht="12.75">
      <c r="A477" s="202"/>
      <c r="B477" s="2"/>
    </row>
    <row r="478" spans="1:2" ht="12.75">
      <c r="A478" s="202"/>
      <c r="B478" s="2"/>
    </row>
    <row r="479" spans="1:2" ht="12.75">
      <c r="A479" s="202"/>
      <c r="B479" s="2"/>
    </row>
    <row r="480" spans="1:2" ht="12.75">
      <c r="A480" s="202"/>
      <c r="B480" s="2"/>
    </row>
    <row r="481" ht="12.75">
      <c r="A481" s="202"/>
    </row>
    <row r="482" ht="12.75">
      <c r="A482" s="202"/>
    </row>
    <row r="483" spans="1:2" ht="12.75">
      <c r="A483" s="202"/>
      <c r="B483" s="2"/>
    </row>
    <row r="484" spans="1:2" ht="12.75">
      <c r="A484" s="202"/>
      <c r="B484" s="2"/>
    </row>
    <row r="485" ht="12.75">
      <c r="B485" s="2"/>
    </row>
    <row r="486" ht="12.75">
      <c r="B486" s="2"/>
    </row>
    <row r="487" spans="1:2" ht="12.75">
      <c r="A487" s="192"/>
      <c r="B487" s="2"/>
    </row>
    <row r="488" spans="2:4" ht="12.75">
      <c r="B488" s="207"/>
      <c r="C488" s="212"/>
      <c r="D488" s="212"/>
    </row>
    <row r="489" spans="1:2" ht="12.75">
      <c r="A489" s="192"/>
      <c r="B489" s="2"/>
    </row>
    <row r="490" spans="2:4" ht="12.75">
      <c r="B490" s="207"/>
      <c r="C490" s="212"/>
      <c r="D490" s="212"/>
    </row>
    <row r="493" ht="12.75">
      <c r="B493" s="2"/>
    </row>
    <row r="494" ht="12.75">
      <c r="B494" s="2"/>
    </row>
    <row r="496" ht="12.75">
      <c r="B496" s="2"/>
    </row>
    <row r="499" ht="12.75">
      <c r="B499" s="2"/>
    </row>
    <row r="500" ht="12.75">
      <c r="B500" s="2"/>
    </row>
    <row r="503" ht="12.75">
      <c r="B503" s="2"/>
    </row>
    <row r="506" spans="2:4" ht="12.75">
      <c r="B506" s="207"/>
      <c r="C506" s="212"/>
      <c r="D506" s="212"/>
    </row>
    <row r="508" spans="2:4" ht="12.75">
      <c r="B508" s="193"/>
      <c r="C508" s="194"/>
      <c r="D508" s="194"/>
    </row>
    <row r="511" spans="2:4" ht="12.75">
      <c r="B511" s="193"/>
      <c r="C511" s="194"/>
      <c r="D511" s="194"/>
    </row>
    <row r="513" spans="2:4" ht="12.75">
      <c r="B513" s="193"/>
      <c r="C513" s="194"/>
      <c r="D513" s="194"/>
    </row>
    <row r="515" spans="2:4" ht="12.75">
      <c r="B515" s="199"/>
      <c r="C515" s="200"/>
      <c r="D515" s="200"/>
    </row>
    <row r="516" spans="2:4" ht="12.75">
      <c r="B516" s="202"/>
      <c r="C516" s="203"/>
      <c r="D516" s="203"/>
    </row>
    <row r="518" spans="2:4" ht="12.75">
      <c r="B518" s="193"/>
      <c r="C518" s="194"/>
      <c r="D518" s="194"/>
    </row>
    <row r="520" spans="2:4" ht="12.75">
      <c r="B520" s="193"/>
      <c r="C520" s="194"/>
      <c r="D520" s="194"/>
    </row>
    <row r="522" spans="2:4" ht="12.75">
      <c r="B522" s="199"/>
      <c r="C522" s="200"/>
      <c r="D522" s="200"/>
    </row>
    <row r="523" spans="2:4" ht="12.75">
      <c r="B523" s="202"/>
      <c r="C523" s="203"/>
      <c r="D523" s="203"/>
    </row>
    <row r="525" spans="2:4" ht="12.75">
      <c r="B525" s="193"/>
      <c r="C525" s="194"/>
      <c r="D525" s="194"/>
    </row>
    <row r="527" spans="2:4" ht="12.75">
      <c r="B527" s="193"/>
      <c r="C527" s="194"/>
      <c r="D527" s="194"/>
    </row>
    <row r="529" spans="2:4" ht="12.75">
      <c r="B529" s="199"/>
      <c r="C529" s="200"/>
      <c r="D529" s="200"/>
    </row>
    <row r="530" spans="2:4" ht="12.75">
      <c r="B530" s="202"/>
      <c r="C530" s="203"/>
      <c r="D530" s="203"/>
    </row>
    <row r="532" spans="2:4" ht="12.75">
      <c r="B532" s="193"/>
      <c r="C532" s="194"/>
      <c r="D532" s="194"/>
    </row>
    <row r="534" spans="2:4" ht="12.75">
      <c r="B534" s="193"/>
      <c r="C534" s="194"/>
      <c r="D534" s="194"/>
    </row>
    <row r="536" spans="2:4" ht="12.75">
      <c r="B536" s="199"/>
      <c r="C536" s="200"/>
      <c r="D536" s="200"/>
    </row>
    <row r="537" spans="2:4" ht="12.75">
      <c r="B537" s="202"/>
      <c r="C537" s="203"/>
      <c r="D537" s="203"/>
    </row>
    <row r="538" spans="2:4" ht="12.75">
      <c r="B538" s="202"/>
      <c r="C538" s="203"/>
      <c r="D538" s="203"/>
    </row>
    <row r="539" spans="2:4" ht="12.75">
      <c r="B539" s="202"/>
      <c r="C539" s="203"/>
      <c r="D539" s="203"/>
    </row>
    <row r="540" spans="2:4" ht="12.75">
      <c r="B540" s="202"/>
      <c r="C540" s="203"/>
      <c r="D540" s="203"/>
    </row>
    <row r="541" spans="2:4" ht="12.75">
      <c r="B541" s="202"/>
      <c r="C541" s="203"/>
      <c r="D541" s="203"/>
    </row>
    <row r="543" spans="2:4" ht="12.75">
      <c r="B543" s="193"/>
      <c r="C543" s="194"/>
      <c r="D543" s="194"/>
    </row>
    <row r="545" spans="2:4" ht="12.75">
      <c r="B545" s="193"/>
      <c r="C545" s="194"/>
      <c r="D545" s="194"/>
    </row>
    <row r="547" spans="2:4" ht="12.75">
      <c r="B547" s="199"/>
      <c r="C547" s="200"/>
      <c r="D547" s="200"/>
    </row>
    <row r="548" spans="2:4" ht="12.75">
      <c r="B548" s="202"/>
      <c r="C548" s="203"/>
      <c r="D548" s="203"/>
    </row>
    <row r="549" spans="2:4" ht="12.75">
      <c r="B549" s="202"/>
      <c r="C549" s="203"/>
      <c r="D549" s="203"/>
    </row>
    <row r="551" spans="2:4" ht="12.75">
      <c r="B551" s="193"/>
      <c r="C551" s="194"/>
      <c r="D551" s="194"/>
    </row>
    <row r="553" spans="2:4" ht="12.75">
      <c r="B553" s="193"/>
      <c r="C553" s="194"/>
      <c r="D553" s="194"/>
    </row>
    <row r="555" spans="2:4" ht="12.75">
      <c r="B555" s="199"/>
      <c r="C555" s="200"/>
      <c r="D555" s="200"/>
    </row>
    <row r="556" spans="2:4" ht="12.75">
      <c r="B556" s="202"/>
      <c r="C556" s="203"/>
      <c r="D556" s="203"/>
    </row>
    <row r="557" spans="2:4" ht="12.75">
      <c r="B557" s="202"/>
      <c r="C557" s="203"/>
      <c r="D557" s="203"/>
    </row>
    <row r="559" spans="2:4" ht="12.75">
      <c r="B559" s="193"/>
      <c r="C559" s="194"/>
      <c r="D559" s="194"/>
    </row>
    <row r="561" spans="2:4" ht="12.75">
      <c r="B561" s="193"/>
      <c r="C561" s="194"/>
      <c r="D561" s="194"/>
    </row>
    <row r="563" spans="2:4" ht="12.75">
      <c r="B563" s="199"/>
      <c r="C563" s="200"/>
      <c r="D563" s="200"/>
    </row>
    <row r="564" spans="2:4" ht="12.75">
      <c r="B564" s="202"/>
      <c r="C564" s="203"/>
      <c r="D564" s="203"/>
    </row>
    <row r="565" spans="2:4" ht="12.75">
      <c r="B565" s="202"/>
      <c r="C565" s="203"/>
      <c r="D565" s="203"/>
    </row>
    <row r="566" spans="2:4" ht="12.75">
      <c r="B566" s="202"/>
      <c r="C566" s="203"/>
      <c r="D566" s="203"/>
    </row>
    <row r="567" spans="2:4" ht="12.75">
      <c r="B567" s="202"/>
      <c r="C567" s="203"/>
      <c r="D567" s="203"/>
    </row>
    <row r="568" spans="2:4" ht="12.75">
      <c r="B568" s="202"/>
      <c r="C568" s="203"/>
      <c r="D568" s="203"/>
    </row>
    <row r="569" spans="2:4" ht="12.75">
      <c r="B569" s="202"/>
      <c r="C569" s="203"/>
      <c r="D569" s="203"/>
    </row>
    <row r="570" spans="2:4" ht="12.75">
      <c r="B570" s="202"/>
      <c r="C570" s="203"/>
      <c r="D570" s="203"/>
    </row>
    <row r="571" spans="2:4" ht="12.75">
      <c r="B571" s="202"/>
      <c r="C571" s="203"/>
      <c r="D571" s="203"/>
    </row>
    <row r="572" spans="2:4" ht="12.75">
      <c r="B572" s="202"/>
      <c r="C572" s="203"/>
      <c r="D572" s="203"/>
    </row>
    <row r="573" spans="2:4" ht="12.75">
      <c r="B573" s="202"/>
      <c r="C573" s="203"/>
      <c r="D573" s="203"/>
    </row>
    <row r="575" spans="2:4" ht="12.75">
      <c r="B575" s="193"/>
      <c r="C575" s="194"/>
      <c r="D575" s="194"/>
    </row>
    <row r="577" spans="2:4" ht="12.75">
      <c r="B577" s="193"/>
      <c r="C577" s="194"/>
      <c r="D577" s="194"/>
    </row>
    <row r="579" spans="2:4" ht="12.75">
      <c r="B579" s="199"/>
      <c r="C579" s="200"/>
      <c r="D579" s="200"/>
    </row>
    <row r="580" spans="2:4" ht="12.75">
      <c r="B580" s="202"/>
      <c r="C580" s="203"/>
      <c r="D580" s="203"/>
    </row>
    <row r="581" spans="2:4" ht="12.75">
      <c r="B581" s="202"/>
      <c r="C581" s="203"/>
      <c r="D581" s="203"/>
    </row>
    <row r="582" spans="2:4" ht="12.75">
      <c r="B582" s="202"/>
      <c r="C582" s="203"/>
      <c r="D582" s="203"/>
    </row>
    <row r="583" spans="2:4" ht="12.75">
      <c r="B583" s="202"/>
      <c r="C583" s="203"/>
      <c r="D583" s="203"/>
    </row>
    <row r="584" spans="2:4" ht="12.75">
      <c r="B584" s="202"/>
      <c r="C584" s="203"/>
      <c r="D584" s="203"/>
    </row>
    <row r="585" spans="2:4" ht="12.75">
      <c r="B585" s="202"/>
      <c r="C585" s="203"/>
      <c r="D585" s="203"/>
    </row>
    <row r="587" spans="2:4" ht="12.75">
      <c r="B587" s="193"/>
      <c r="C587" s="194"/>
      <c r="D587" s="194"/>
    </row>
    <row r="589" spans="2:4" ht="12.75">
      <c r="B589" s="193"/>
      <c r="C589" s="194"/>
      <c r="D589" s="194"/>
    </row>
    <row r="591" spans="2:4" ht="12.75">
      <c r="B591" s="199"/>
      <c r="C591" s="200"/>
      <c r="D591" s="200"/>
    </row>
    <row r="592" spans="2:4" ht="12.75">
      <c r="B592" s="202"/>
      <c r="C592" s="203"/>
      <c r="D592" s="203"/>
    </row>
    <row r="593" spans="2:4" ht="12.75">
      <c r="B593" s="202"/>
      <c r="C593" s="203"/>
      <c r="D593" s="203"/>
    </row>
    <row r="594" spans="2:4" ht="12.75">
      <c r="B594" s="202"/>
      <c r="C594" s="203"/>
      <c r="D594" s="203"/>
    </row>
    <row r="597" spans="2:4" ht="12.75">
      <c r="B597" s="193"/>
      <c r="C597" s="194"/>
      <c r="D597" s="194"/>
    </row>
    <row r="599" spans="2:4" ht="12.75">
      <c r="B599" s="193"/>
      <c r="C599" s="194"/>
      <c r="D599" s="194"/>
    </row>
    <row r="601" spans="2:4" ht="12.75">
      <c r="B601" s="199"/>
      <c r="C601" s="200"/>
      <c r="D601" s="200"/>
    </row>
    <row r="602" spans="2:4" ht="12.75">
      <c r="B602" s="202"/>
      <c r="C602" s="203"/>
      <c r="D602" s="203"/>
    </row>
    <row r="604" spans="2:4" ht="12.75">
      <c r="B604" s="193"/>
      <c r="C604" s="194"/>
      <c r="D604" s="194"/>
    </row>
    <row r="606" spans="2:4" ht="12.75">
      <c r="B606" s="193"/>
      <c r="C606" s="194"/>
      <c r="D606" s="194"/>
    </row>
    <row r="608" spans="2:4" ht="12.75">
      <c r="B608" s="199"/>
      <c r="C608" s="200"/>
      <c r="D608" s="200"/>
    </row>
    <row r="609" spans="2:4" ht="12.75">
      <c r="B609" s="202"/>
      <c r="C609" s="203"/>
      <c r="D609" s="203"/>
    </row>
    <row r="610" spans="2:4" ht="12.75">
      <c r="B610" s="202"/>
      <c r="C610" s="203"/>
      <c r="D610" s="203"/>
    </row>
    <row r="612" spans="2:4" ht="12.75">
      <c r="B612" s="193"/>
      <c r="C612" s="194"/>
      <c r="D612" s="194"/>
    </row>
    <row r="614" spans="2:4" ht="12.75">
      <c r="B614" s="193"/>
      <c r="C614" s="194"/>
      <c r="D614" s="194"/>
    </row>
    <row r="616" spans="2:4" ht="12.75">
      <c r="B616" s="199"/>
      <c r="C616" s="200"/>
      <c r="D616" s="200"/>
    </row>
    <row r="617" spans="2:4" ht="12.75">
      <c r="B617" s="202"/>
      <c r="C617" s="203"/>
      <c r="D617" s="203"/>
    </row>
    <row r="618" spans="2:4" ht="12.75">
      <c r="B618" s="202"/>
      <c r="C618" s="203"/>
      <c r="D618" s="203"/>
    </row>
    <row r="619" spans="2:4" ht="12.75">
      <c r="B619" s="202"/>
      <c r="C619" s="203"/>
      <c r="D619" s="203"/>
    </row>
    <row r="620" spans="2:4" ht="12.75">
      <c r="B620" s="202"/>
      <c r="C620" s="203"/>
      <c r="D620" s="203"/>
    </row>
    <row r="621" spans="2:4" ht="12.75">
      <c r="B621" s="202"/>
      <c r="C621" s="203"/>
      <c r="D621" s="203"/>
    </row>
    <row r="622" spans="2:4" ht="12.75">
      <c r="B622" s="202"/>
      <c r="C622" s="203"/>
      <c r="D622" s="203"/>
    </row>
    <row r="623" spans="2:4" ht="12.75">
      <c r="B623" s="202"/>
      <c r="C623" s="203"/>
      <c r="D623" s="203"/>
    </row>
    <row r="624" spans="2:4" ht="12.75">
      <c r="B624" s="202"/>
      <c r="C624" s="203"/>
      <c r="D624" s="203"/>
    </row>
    <row r="625" spans="2:4" ht="12.75">
      <c r="B625" s="202"/>
      <c r="C625" s="203"/>
      <c r="D625" s="203"/>
    </row>
    <row r="626" spans="2:4" ht="12.75">
      <c r="B626" s="202"/>
      <c r="C626" s="203"/>
      <c r="D626" s="203"/>
    </row>
    <row r="627" spans="2:4" ht="12.75">
      <c r="B627" s="202"/>
      <c r="C627" s="203"/>
      <c r="D627" s="203"/>
    </row>
    <row r="630" spans="2:4" ht="12.75">
      <c r="B630" s="193"/>
      <c r="C630" s="194"/>
      <c r="D630" s="194"/>
    </row>
    <row r="632" spans="2:4" ht="12.75">
      <c r="B632" s="193"/>
      <c r="C632" s="194"/>
      <c r="D632" s="194"/>
    </row>
  </sheetData>
  <sheetProtection/>
  <mergeCells count="1">
    <mergeCell ref="A1:E1"/>
  </mergeCells>
  <printOptions horizontalCentered="1"/>
  <pageMargins left="0.1968503937007874" right="0.1968503937007874" top="0.4330708661417323" bottom="0.7086614173228347" header="0.5118110236220472" footer="0.31496062992125984"/>
  <pageSetup firstPageNumber="441" useFirstPageNumber="1" horizontalDpi="600" verticalDpi="600" orientation="portrait" paperSize="9" scale="9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mfkor</cp:lastModifiedBy>
  <cp:lastPrinted>2010-05-03T11:03:49Z</cp:lastPrinted>
  <dcterms:created xsi:type="dcterms:W3CDTF">2001-11-29T15:00:47Z</dcterms:created>
  <dcterms:modified xsi:type="dcterms:W3CDTF">2010-05-03T11:03:50Z</dcterms:modified>
  <cp:category/>
  <cp:version/>
  <cp:contentType/>
  <cp:contentStatus/>
</cp:coreProperties>
</file>