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38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'bilanca'!$A$3:$I$23</definedName>
    <definedName name="_xlnm.Print_Area" localSheetId="4">'posebni dio'!$A$1:$E$62</definedName>
    <definedName name="_xlnm.Print_Area" localSheetId="1">'prihodi'!$A$1:$H$20</definedName>
    <definedName name="_xlnm.Print_Area" localSheetId="3">'račun financiranja'!$A$1:$H$26</definedName>
    <definedName name="_xlnm.Print_Area" localSheetId="2">'rashodi-opći dio'!$A$1:$H$63</definedName>
  </definedNames>
  <calcPr fullCalcOnLoad="1"/>
</workbook>
</file>

<file path=xl/sharedStrings.xml><?xml version="1.0" encoding="utf-8"?>
<sst xmlns="http://schemas.openxmlformats.org/spreadsheetml/2006/main" count="236" uniqueCount="144">
  <si>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</si>
  <si>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</si>
  <si>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</si>
  <si>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</si>
  <si>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</si>
  <si>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</si>
  <si>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</si>
  <si>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</si>
  <si>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</si>
  <si>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</si>
  <si>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</si>
  <si>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</si>
  <si>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</si>
  <si>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</si>
  <si>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</si>
  <si>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</si>
  <si>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 xml:space="preserve">Kamate za primljene zajmove </t>
  </si>
  <si>
    <t>Financijski rashodi</t>
  </si>
  <si>
    <t>Rashodi za nabavu proizvedene dugotrajne imovine</t>
  </si>
  <si>
    <t>Građevinski objekti</t>
  </si>
  <si>
    <t>4212</t>
  </si>
  <si>
    <t xml:space="preserve">Poslovni objekti 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</si>
  <si>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</si>
  <si>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</si>
  <si>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</si>
  <si>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</si>
  <si>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</si>
  <si>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</si>
  <si>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</si>
  <si>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</si>
  <si>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</si>
  <si>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</si>
  <si>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</si>
  <si>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</si>
  <si>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</si>
  <si>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</si>
  <si>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pozitivnih tečajnih razlika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</si>
  <si>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</si>
  <si>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</si>
  <si>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</si>
  <si>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</si>
  <si>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</si>
  <si>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</si>
  <si>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</si>
  <si>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</si>
  <si>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</si>
  <si>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</si>
  <si>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</si>
  <si>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</si>
  <si>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</si>
  <si>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</si>
  <si>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</si>
  <si>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</si>
  <si>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</si>
  <si>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</si>
  <si>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</si>
  <si>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</si>
  <si>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</si>
  <si>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</si>
  <si>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</si>
  <si>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</si>
  <si>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</si>
  <si>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</si>
  <si>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</si>
  <si>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</si>
  <si>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</si>
  <si>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</si>
  <si>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</si>
  <si>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</si>
  <si>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</si>
  <si>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</si>
  <si>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</si>
  <si>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</si>
  <si>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RASHODI ZA NABAVU NEFINANCIJSKE IMOVINE</t>
  </si>
  <si>
    <t xml:space="preserve">                                  NETO FINANCIRANJE</t>
  </si>
  <si>
    <t>Izdaci za otplatu glavnice primljenih zajmova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</si>
  <si>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</si>
  <si>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</si>
  <si>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 xml:space="preserve">Otplata glavnice primljenih zajmova od inozemnih banaka i ostalih financijskih institucija </t>
  </si>
  <si>
    <t>NETO FINANCIRANJE</t>
  </si>
  <si>
    <t>Naziv rashoda</t>
  </si>
  <si>
    <t>Kamate za primljene zajmove od banaka i ostalih financijskih institucija izvan javnog sektora</t>
  </si>
  <si>
    <t>Ostali financijski rashodi</t>
  </si>
  <si>
    <t>Bankarske usluge i usluge platnog prometa</t>
  </si>
  <si>
    <t>Negativne tečajne razlike i valutna klauzula</t>
  </si>
  <si>
    <t>Zatezne kamate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</si>
  <si>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</si>
  <si>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</si>
  <si>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</si>
  <si>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</si>
  <si>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</si>
  <si>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</si>
  <si>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</si>
  <si>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SERVISIRANJE UNUTARNJEG DUGA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</si>
  <si>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</si>
  <si>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</si>
  <si>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</si>
  <si>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</si>
  <si>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</si>
  <si>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</si>
  <si>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</si>
  <si>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</si>
  <si>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</si>
  <si>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</si>
  <si>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</si>
  <si>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</si>
  <si>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</si>
  <si>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ADMINISTRATIVNO UPRAVLJANJE I OPREMANJE</t>
  </si>
  <si>
    <t>HRVATSKI FOND ZA PRIVATIZACIJU</t>
  </si>
  <si>
    <t>A1001</t>
  </si>
  <si>
    <t xml:space="preserve">Indeks                        </t>
  </si>
  <si>
    <t>Indeks</t>
  </si>
  <si>
    <t>Primljene otplate (povrati) glavnice danih zajmova</t>
  </si>
  <si>
    <t>Primici (povrati) glavnice zajmova danih trgovačkim društvima, obrtnicima, malim i srednjim poduzetnicima izvan javnog sektora</t>
  </si>
  <si>
    <t>Povrat zajmova danih tuzemnim trgovačkim društvima, obrtnicima, malim i srednjim poduzetnicima izvan javnog sektora</t>
  </si>
  <si>
    <t>Izdaci za dane zajmove</t>
  </si>
  <si>
    <t>Izdaci za dane zajmove trgovačkim društvima, obrtnicima, malom i srednjem poduzetništvu izvan javnog sektora</t>
  </si>
  <si>
    <t>Dani zajmovi tuzemnim trgovačkim društvima, obrtnicima, malom i srednjem poduzetništvu izvan javnog sektora</t>
  </si>
  <si>
    <t>Izdaci za dionice i udjele u glavnici</t>
  </si>
  <si>
    <t>Dionice i udjeli u glavnici trgovačkih društava izvan javnog sektora</t>
  </si>
  <si>
    <t>DANI ZAJMOVI</t>
  </si>
  <si>
    <t>Dani zajmovi tuzemnin trgovačkim društvima, obrtnicima, malom i srednjem poduzetništvu izvan javnog sektora</t>
  </si>
  <si>
    <t>DIONICE I UDJELE U GLAVNICI</t>
  </si>
  <si>
    <t>Komunikacijska oprema</t>
  </si>
  <si>
    <t>Uređaji, strojevi i oprema za ostale namjene</t>
  </si>
  <si>
    <t>Primici od zaduživanja</t>
  </si>
  <si>
    <t>Primljeni zajmovi od banaka i ostalih financijskih insttucija izvan javnog sektora</t>
  </si>
  <si>
    <t>Primljeni zajmovi od tuzemnih banaka i o stalih financijskih institucija izvan javnog sektora</t>
  </si>
  <si>
    <t>Prihodi od prodaje neproizvedene imovine</t>
  </si>
  <si>
    <t>Prihodi od materijalne imovine - prirodnih bogatstva</t>
  </si>
  <si>
    <t>Zemljište</t>
  </si>
  <si>
    <t>Plan                                      za 2009.</t>
  </si>
  <si>
    <t>Rashodi za nabavu neproizvedene dugotrajne imovine</t>
  </si>
  <si>
    <t>Nematerijalna imovina</t>
  </si>
  <si>
    <t>4123</t>
  </si>
  <si>
    <t>Licence</t>
  </si>
  <si>
    <t>Ostali nespomenuti financijski rashodi</t>
  </si>
  <si>
    <t>Oprema za održavanje i zaštitu</t>
  </si>
  <si>
    <t>Primljeni zajmovi od inozemnih banaka i ostalih financijskih institucija izvan javnog sektora</t>
  </si>
  <si>
    <t>Ceste, željeznice i slični građevinski objekti</t>
  </si>
  <si>
    <t>Ostvarenje                      2009.</t>
  </si>
  <si>
    <t>-</t>
  </si>
  <si>
    <t>05</t>
  </si>
  <si>
    <t>OSTVARENJE FINANCIJSKOG PLANA HRVATSKOG FONDA ZA PRIVATIZACIJU ZA 2009.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</si>
</sst>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</numFmts>
  <fonts count="3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Bookman Old Style"/>
      <family val="1"/>
    </font>
    <font>
      <sz val="10"/>
      <name val="Bookman Old Style"/>
      <family val="1"/>
    </font>
    <font>
      <sz val="10"/>
      <name val="MS Sans Serif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MS Sans Serif"/>
      <family val="0"/>
    </font>
    <font>
      <sz val="12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9.85"/>
      <name val="Times New Roman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9.85"/>
      <name val="Bookman Old Style"/>
      <family val="1"/>
    </font>
    <font>
      <sz val="9.85"/>
      <name val="Bookman Old Style"/>
      <family val="1"/>
    </font>
    <font>
      <i/>
      <sz val="9.85"/>
      <name val="Bookman Old Style"/>
      <family val="1"/>
    </font>
    <font>
      <b/>
      <i/>
      <sz val="9.85"/>
      <name val="Bookman Old Style"/>
      <family val="1"/>
    </font>
    <font>
      <i/>
      <sz val="10"/>
      <name val="Bookman Old Style"/>
      <family val="1"/>
    </font>
    <font>
      <sz val="9.85"/>
      <name val="Times New Roman"/>
      <family val="1"/>
    </font>
    <font>
      <i/>
      <sz val="9.85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4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8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1" xfId="0" applyFont="1" applyBorder="1" applyAlignment="1" quotePrefix="1">
      <alignment horizontal="left" vertical="center" wrapText="1"/>
    </xf>
    <xf numFmtId="0" fontId="12" fillId="0" borderId="2" xfId="0" applyFont="1" applyBorder="1" applyAlignment="1" quotePrefix="1">
      <alignment horizontal="left" vertical="center" wrapText="1"/>
    </xf>
    <xf numFmtId="0" fontId="12" fillId="0" borderId="2" xfId="0" applyFont="1" applyBorder="1" applyAlignment="1" quotePrefix="1">
      <alignment horizontal="center" vertical="center" wrapText="1"/>
    </xf>
    <xf numFmtId="0" fontId="12" fillId="0" borderId="2" xfId="0" applyNumberFormat="1" applyFont="1" applyFill="1" applyBorder="1" applyAlignment="1" applyProtection="1" quotePrefix="1">
      <alignment horizontal="left" vertical="center" wrapText="1"/>
      <protection/>
    </xf>
    <xf numFmtId="0" fontId="12" fillId="0" borderId="2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 quotePrefix="1">
      <alignment horizontal="left" wrapText="1"/>
      <protection/>
    </xf>
    <xf numFmtId="0" fontId="10" fillId="0" borderId="4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 quotePrefix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8" fillId="2" borderId="2" xfId="0" applyFont="1" applyFill="1" applyBorder="1" applyAlignment="1" quotePrefix="1">
      <alignment horizontal="left" vertical="center" wrapText="1"/>
    </xf>
    <xf numFmtId="0" fontId="18" fillId="2" borderId="2" xfId="0" applyFont="1" applyFill="1" applyBorder="1" applyAlignment="1" quotePrefix="1">
      <alignment horizontal="center" vertical="center" wrapText="1"/>
    </xf>
    <xf numFmtId="0" fontId="13" fillId="2" borderId="2" xfId="0" applyNumberFormat="1" applyFont="1" applyFill="1" applyBorder="1" applyAlignment="1" applyProtection="1" quotePrefix="1">
      <alignment horizontal="center" vertical="center" wrapText="1"/>
      <protection/>
    </xf>
    <xf numFmtId="0" fontId="13" fillId="0" borderId="2" xfId="0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wrapText="1"/>
      <protection/>
    </xf>
    <xf numFmtId="0" fontId="13" fillId="0" borderId="5" xfId="0" applyNumberFormat="1" applyFont="1" applyFill="1" applyBorder="1" applyAlignment="1" applyProtection="1">
      <alignment wrapText="1"/>
      <protection/>
    </xf>
    <xf numFmtId="0" fontId="8" fillId="0" borderId="5" xfId="0" applyNumberFormat="1" applyFont="1" applyFill="1" applyBorder="1" applyAlignment="1" applyProtection="1">
      <alignment wrapText="1"/>
      <protection/>
    </xf>
    <xf numFmtId="0" fontId="8" fillId="0" borderId="5" xfId="0" applyNumberFormat="1" applyFont="1" applyFill="1" applyBorder="1" applyAlignment="1" applyProtection="1">
      <alignment horizontal="center" wrapText="1"/>
      <protection/>
    </xf>
    <xf numFmtId="0" fontId="13" fillId="0" borderId="5" xfId="0" applyNumberFormat="1" applyFont="1" applyFill="1" applyBorder="1" applyAlignment="1" applyProtection="1" quotePrefix="1">
      <alignment horizontal="left" wrapText="1"/>
      <protection/>
    </xf>
    <xf numFmtId="3" fontId="13" fillId="0" borderId="5" xfId="0" applyNumberFormat="1" applyFont="1" applyFill="1" applyBorder="1" applyAlignment="1" applyProtection="1">
      <alignment wrapText="1"/>
      <protection/>
    </xf>
    <xf numFmtId="4" fontId="13" fillId="0" borderId="5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3" fontId="13" fillId="0" borderId="0" xfId="0" applyNumberFormat="1" applyFont="1" applyFill="1" applyBorder="1" applyAlignment="1" applyProtection="1">
      <alignment wrapText="1"/>
      <protection/>
    </xf>
    <xf numFmtId="4" fontId="13" fillId="0" borderId="0" xfId="0" applyNumberFormat="1" applyFont="1" applyFill="1" applyBorder="1" applyAlignment="1" applyProtection="1">
      <alignment wrapText="1"/>
      <protection/>
    </xf>
    <xf numFmtId="3" fontId="8" fillId="0" borderId="0" xfId="0" applyNumberFormat="1" applyFont="1" applyFill="1" applyBorder="1" applyAlignment="1" applyProtection="1">
      <alignment wrapText="1"/>
      <protection/>
    </xf>
    <xf numFmtId="4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quotePrefix="1">
      <alignment horizontal="left" vertical="center"/>
    </xf>
    <xf numFmtId="0" fontId="2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 quotePrefix="1">
      <alignment horizontal="left" vertical="center" wrapText="1"/>
    </xf>
    <xf numFmtId="0" fontId="19" fillId="0" borderId="0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quotePrefix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 quotePrefix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/>
      <protection/>
    </xf>
    <xf numFmtId="3" fontId="26" fillId="0" borderId="0" xfId="0" applyNumberFormat="1" applyFont="1" applyFill="1" applyBorder="1" applyAlignment="1" applyProtection="1">
      <alignment wrapText="1"/>
      <protection/>
    </xf>
    <xf numFmtId="0" fontId="22" fillId="0" borderId="0" xfId="0" applyFont="1" applyBorder="1" applyAlignment="1" quotePrefix="1">
      <alignment horizontal="center" vertical="center" wrapText="1"/>
    </xf>
    <xf numFmtId="0" fontId="19" fillId="0" borderId="0" xfId="0" applyNumberFormat="1" applyFont="1" applyFill="1" applyBorder="1" applyAlignment="1" applyProtection="1" quotePrefix="1">
      <alignment horizontal="left" vertical="center"/>
      <protection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3" fontId="6" fillId="0" borderId="0" xfId="0" applyNumberFormat="1" applyFont="1" applyFill="1" applyBorder="1" applyAlignment="1" applyProtection="1" quotePrefix="1">
      <alignment horizontal="left" wrapText="1"/>
      <protection/>
    </xf>
    <xf numFmtId="3" fontId="19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 wrapText="1"/>
      <protection/>
    </xf>
    <xf numFmtId="3" fontId="19" fillId="0" borderId="0" xfId="0" applyNumberFormat="1" applyFont="1" applyFill="1" applyBorder="1" applyAlignment="1" applyProtection="1">
      <alignment wrapText="1"/>
      <protection/>
    </xf>
    <xf numFmtId="3" fontId="6" fillId="0" borderId="0" xfId="0" applyNumberFormat="1" applyFont="1" applyFill="1" applyBorder="1" applyAlignment="1" applyProtection="1">
      <alignment horizontal="left" wrapText="1"/>
      <protection/>
    </xf>
    <xf numFmtId="0" fontId="22" fillId="0" borderId="2" xfId="0" applyFont="1" applyBorder="1" applyAlignment="1" quotePrefix="1">
      <alignment horizontal="left" vertical="center" wrapText="1"/>
    </xf>
    <xf numFmtId="0" fontId="22" fillId="0" borderId="2" xfId="0" applyFont="1" applyBorder="1" applyAlignment="1" quotePrefix="1">
      <alignment horizontal="center" vertical="center" wrapText="1"/>
    </xf>
    <xf numFmtId="0" fontId="19" fillId="0" borderId="2" xfId="0" applyNumberFormat="1" applyFont="1" applyFill="1" applyBorder="1" applyAlignment="1" applyProtection="1" quotePrefix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 quotePrefix="1">
      <alignment horizontal="left" wrapText="1"/>
      <protection/>
    </xf>
    <xf numFmtId="0" fontId="18" fillId="2" borderId="0" xfId="0" applyFont="1" applyFill="1" applyBorder="1" applyAlignment="1" quotePrefix="1">
      <alignment horizontal="center" vertical="center" wrapText="1"/>
    </xf>
    <xf numFmtId="0" fontId="13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3" fontId="6" fillId="2" borderId="0" xfId="0" applyNumberFormat="1" applyFont="1" applyFill="1" applyBorder="1" applyAlignment="1" applyProtection="1">
      <alignment wrapText="1"/>
      <protection/>
    </xf>
    <xf numFmtId="4" fontId="6" fillId="2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 quotePrefix="1">
      <alignment wrapText="1"/>
    </xf>
    <xf numFmtId="3" fontId="13" fillId="0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center" wrapText="1"/>
    </xf>
    <xf numFmtId="4" fontId="8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 quotePrefix="1">
      <alignment horizontal="right" vertical="top"/>
    </xf>
    <xf numFmtId="0" fontId="1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 wrapText="1"/>
    </xf>
    <xf numFmtId="3" fontId="27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top"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 quotePrefix="1">
      <alignment horizontal="right" vertical="top"/>
      <protection/>
    </xf>
    <xf numFmtId="3" fontId="8" fillId="0" borderId="0" xfId="0" applyNumberFormat="1" applyFont="1" applyFill="1" applyBorder="1" applyAlignment="1" applyProtection="1" quotePrefix="1">
      <alignment horizontal="left" wrapText="1"/>
      <protection/>
    </xf>
    <xf numFmtId="3" fontId="8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3" fillId="2" borderId="2" xfId="0" applyNumberFormat="1" applyFont="1" applyFill="1" applyBorder="1" applyAlignment="1" applyProtection="1" quotePrefix="1">
      <alignment horizontal="left" vertical="center" wrapText="1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3" fontId="13" fillId="0" borderId="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172" fontId="29" fillId="2" borderId="2" xfId="0" applyFont="1" applyFill="1" applyBorder="1" applyAlignment="1">
      <alignment horizontal="left" vertical="center" wrapText="1"/>
    </xf>
    <xf numFmtId="0" fontId="29" fillId="2" borderId="2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 quotePrefix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8" fillId="0" borderId="0" xfId="0" applyNumberFormat="1" applyFont="1" applyFill="1" applyBorder="1" applyAlignment="1" applyProtection="1" quotePrefix="1">
      <alignment horizontal="center"/>
      <protection/>
    </xf>
    <xf numFmtId="0" fontId="18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3" fontId="18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3" fontId="27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8" fillId="0" borderId="6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 quotePrefix="1">
      <alignment horizontal="left" vertical="center" wrapText="1"/>
    </xf>
    <xf numFmtId="0" fontId="28" fillId="0" borderId="0" xfId="0" applyFont="1" applyAlignment="1" quotePrefix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18" fillId="0" borderId="0" xfId="0" applyFont="1" applyAlignment="1" quotePrefix="1">
      <alignment horizontal="left" vertical="center" wrapText="1"/>
    </xf>
    <xf numFmtId="0" fontId="18" fillId="0" borderId="6" xfId="0" applyFont="1" applyAlignment="1" quotePrefix="1">
      <alignment horizontal="left" vertical="center"/>
    </xf>
    <xf numFmtId="0" fontId="28" fillId="0" borderId="0" xfId="0" applyFont="1" applyAlignment="1" quotePrefix="1">
      <alignment horizontal="left" vertical="center" wrapText="1"/>
    </xf>
    <xf numFmtId="0" fontId="30" fillId="0" borderId="0" xfId="0" applyNumberFormat="1" applyFont="1" applyFill="1" applyBorder="1" applyAlignment="1" applyProtection="1" quotePrefix="1">
      <alignment horizontal="left"/>
      <protection/>
    </xf>
    <xf numFmtId="3" fontId="30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27" fillId="0" borderId="0" xfId="0" applyFont="1" applyAlignment="1" quotePrefix="1">
      <alignment horizontal="left" vertical="center"/>
    </xf>
    <xf numFmtId="0" fontId="18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12" fillId="0" borderId="1" xfId="0" applyFont="1" applyBorder="1" applyAlignment="1" quotePrefix="1">
      <alignment horizontal="left"/>
    </xf>
    <xf numFmtId="0" fontId="12" fillId="0" borderId="1" xfId="0" applyNumberFormat="1" applyFont="1" applyFill="1" applyBorder="1" applyAlignment="1" applyProtection="1">
      <alignment horizontal="left"/>
      <protection/>
    </xf>
    <xf numFmtId="0" fontId="14" fillId="0" borderId="2" xfId="0" applyNumberFormat="1" applyFont="1" applyFill="1" applyBorder="1" applyAlignment="1" applyProtection="1">
      <alignment/>
      <protection/>
    </xf>
    <xf numFmtId="0" fontId="15" fillId="0" borderId="2" xfId="0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0" fontId="12" fillId="0" borderId="1" xfId="0" applyNumberFormat="1" applyFont="1" applyFill="1" applyBorder="1" applyAlignment="1" applyProtection="1" quotePrefix="1">
      <alignment horizontal="left"/>
      <protection/>
    </xf>
    <xf numFmtId="0" fontId="15" fillId="0" borderId="2" xfId="0" applyNumberFormat="1" applyFont="1" applyFill="1" applyBorder="1" applyAlignment="1" applyProtection="1">
      <alignment/>
      <protection/>
    </xf>
    <xf numFmtId="3" fontId="12" fillId="0" borderId="3" xfId="0" applyNumberFormat="1" applyFont="1" applyFill="1" applyBorder="1" applyAlignment="1" applyProtection="1">
      <alignment/>
      <protection/>
    </xf>
    <xf numFmtId="0" fontId="12" fillId="0" borderId="2" xfId="0" applyFont="1" applyBorder="1" applyAlignment="1" quotePrefix="1">
      <alignment horizontal="left"/>
    </xf>
    <xf numFmtId="0" fontId="12" fillId="0" borderId="2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/>
      <protection/>
    </xf>
    <xf numFmtId="3" fontId="12" fillId="0" borderId="2" xfId="0" applyNumberFormat="1" applyFont="1" applyFill="1" applyBorder="1" applyAlignment="1" applyProtection="1">
      <alignment/>
      <protection/>
    </xf>
    <xf numFmtId="4" fontId="12" fillId="0" borderId="2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 applyProtection="1" quotePrefix="1">
      <alignment horizontal="right" wrapText="1"/>
      <protection/>
    </xf>
    <xf numFmtId="0" fontId="27" fillId="0" borderId="0" xfId="0" applyFont="1" applyBorder="1" applyAlignment="1">
      <alignment horizontal="center" vertical="top"/>
    </xf>
    <xf numFmtId="0" fontId="18" fillId="0" borderId="0" xfId="0" applyFont="1" applyBorder="1" applyAlignment="1" quotePrefix="1">
      <alignment horizontal="left"/>
    </xf>
    <xf numFmtId="4" fontId="13" fillId="0" borderId="0" xfId="0" applyNumberFormat="1" applyFont="1" applyFill="1" applyBorder="1" applyAlignment="1" applyProtection="1" quotePrefix="1">
      <alignment horizontal="right"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Border="1" applyAlignment="1" quotePrefix="1">
      <alignment horizontal="center"/>
    </xf>
    <xf numFmtId="0" fontId="27" fillId="0" borderId="0" xfId="0" applyFont="1" applyBorder="1" applyAlignment="1" quotePrefix="1">
      <alignment horizontal="left"/>
    </xf>
    <xf numFmtId="0" fontId="8" fillId="0" borderId="0" xfId="0" applyNumberFormat="1" applyFont="1" applyFill="1" applyBorder="1" applyAlignment="1" applyProtection="1">
      <alignment horizontal="center"/>
      <protection/>
    </xf>
    <xf numFmtId="4" fontId="12" fillId="0" borderId="3" xfId="0" applyNumberFormat="1" applyFont="1" applyBorder="1" applyAlignment="1" quotePrefix="1">
      <alignment horizontal="right"/>
    </xf>
    <xf numFmtId="0" fontId="9" fillId="0" borderId="4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0" xfId="0" applyNumberFormat="1" applyFont="1" applyFill="1" applyBorder="1" applyAlignment="1" applyProtection="1" quotePrefix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172" fontId="5" fillId="0" borderId="0" xfId="0" applyFont="1" applyAlignment="1" quotePrefix="1">
      <alignment horizontal="left" vertical="center" wrapText="1"/>
    </xf>
    <xf numFmtId="0" fontId="6" fillId="0" borderId="0" xfId="0" applyNumberFormat="1" applyFont="1" applyFill="1" applyBorder="1" applyAlignment="1" applyProtection="1">
      <alignment wrapText="1"/>
      <protection/>
    </xf>
    <xf numFmtId="172" fontId="9" fillId="0" borderId="0" xfId="0" applyFont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 quotePrefix="1">
      <alignment horizontal="left" wrapText="1"/>
      <protection/>
    </xf>
    <xf numFmtId="0" fontId="16" fillId="0" borderId="4" xfId="0" applyNumberFormat="1" applyFont="1" applyFill="1" applyBorder="1" applyAlignment="1" applyProtection="1">
      <alignment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3">
      <selection activeCell="I23" sqref="I23"/>
    </sheetView>
  </sheetViews>
  <sheetFormatPr defaultColWidth="9.140625" defaultRowHeight="12.75"/>
  <cols>
    <col min="1" max="2" width="4.28125" style="2" customWidth="1"/>
    <col min="3" max="3" width="5.57421875" style="2" customWidth="1"/>
    <col min="4" max="4" width="5.28125" style="25" customWidth="1"/>
    <col min="5" max="5" width="43.7109375" style="2" customWidth="1"/>
    <col min="6" max="6" width="13.57421875" style="2" hidden="1" customWidth="1"/>
    <col min="7" max="7" width="14.140625" style="2" customWidth="1"/>
    <col min="8" max="8" width="13.57421875" style="2" customWidth="1"/>
    <col min="9" max="9" width="7.8515625" style="3" customWidth="1"/>
    <col min="10" max="16384" width="11.421875" style="2" customWidth="1"/>
  </cols>
  <sheetData>
    <row r="1" spans="1:6" ht="12.75" customHeight="1" hidden="1">
      <c r="A1" s="200" t="s">
        <v>0</v>
      </c>
      <c r="B1" s="201"/>
      <c r="C1" s="201"/>
      <c r="D1" s="201"/>
      <c r="E1" s="201"/>
      <c r="F1" s="201"/>
    </row>
    <row r="2" spans="1:6" ht="27.75" customHeight="1" hidden="1">
      <c r="A2" s="201"/>
      <c r="B2" s="201"/>
      <c r="C2" s="201"/>
      <c r="D2" s="201"/>
      <c r="E2" s="201"/>
      <c r="F2" s="201"/>
    </row>
    <row r="3" spans="1:13" ht="27.75" customHeight="1">
      <c r="A3" s="202" t="s">
        <v>143</v>
      </c>
      <c r="B3" s="203"/>
      <c r="C3" s="203"/>
      <c r="D3" s="203"/>
      <c r="E3" s="203"/>
      <c r="F3" s="203"/>
      <c r="G3" s="203"/>
      <c r="H3" s="203"/>
      <c r="I3" s="203"/>
      <c r="J3" s="5"/>
      <c r="K3" s="5"/>
      <c r="L3" s="5"/>
      <c r="M3" s="4"/>
    </row>
    <row r="4" spans="1:13" ht="24" customHeight="1">
      <c r="A4" s="203"/>
      <c r="B4" s="203"/>
      <c r="C4" s="203"/>
      <c r="D4" s="203"/>
      <c r="E4" s="203"/>
      <c r="F4" s="203"/>
      <c r="G4" s="203"/>
      <c r="H4" s="203"/>
      <c r="I4" s="203"/>
      <c r="J4" s="5"/>
      <c r="K4" s="5"/>
      <c r="L4" s="5"/>
      <c r="M4" s="4"/>
    </row>
    <row r="5" spans="1:9" s="6" customFormat="1" ht="27.75" customHeight="1">
      <c r="A5" s="204" t="s">
        <v>100</v>
      </c>
      <c r="B5" s="205"/>
      <c r="C5" s="205"/>
      <c r="D5" s="205"/>
      <c r="E5" s="205"/>
      <c r="F5" s="206"/>
      <c r="G5" s="206"/>
      <c r="H5" s="207"/>
      <c r="I5" s="207"/>
    </row>
    <row r="6" spans="1:9" ht="24" customHeight="1">
      <c r="A6" s="204" t="s">
        <v>6</v>
      </c>
      <c r="B6" s="205"/>
      <c r="C6" s="205"/>
      <c r="D6" s="205"/>
      <c r="E6" s="205"/>
      <c r="F6" s="206"/>
      <c r="G6" s="206"/>
      <c r="H6" s="207"/>
      <c r="I6" s="207"/>
    </row>
    <row r="7" spans="1:7" ht="18.75" customHeight="1">
      <c r="A7" s="7"/>
      <c r="B7" s="8"/>
      <c r="C7" s="8"/>
      <c r="D7" s="8"/>
      <c r="E7" s="8"/>
      <c r="F7" s="5"/>
      <c r="G7" s="9"/>
    </row>
    <row r="8" spans="1:9" s="1" customFormat="1" ht="27.75" customHeight="1">
      <c r="A8" s="10"/>
      <c r="B8" s="11"/>
      <c r="C8" s="11"/>
      <c r="D8" s="12"/>
      <c r="E8" s="13"/>
      <c r="F8" s="14"/>
      <c r="G8" s="15" t="s">
        <v>131</v>
      </c>
      <c r="H8" s="15" t="s">
        <v>140</v>
      </c>
      <c r="I8" s="16" t="s">
        <v>111</v>
      </c>
    </row>
    <row r="9" spans="1:9" ht="22.5" customHeight="1">
      <c r="A9" s="170" t="s">
        <v>31</v>
      </c>
      <c r="B9" s="171"/>
      <c r="C9" s="171"/>
      <c r="D9" s="171"/>
      <c r="E9" s="168"/>
      <c r="F9" s="172"/>
      <c r="G9" s="173">
        <f>prihodi!F4</f>
        <v>49536000</v>
      </c>
      <c r="H9" s="173">
        <f>prihodi!G4</f>
        <v>33540080</v>
      </c>
      <c r="I9" s="174">
        <f>H9/G9*100</f>
        <v>67.70849483204134</v>
      </c>
    </row>
    <row r="10" spans="1:9" ht="22.5" customHeight="1">
      <c r="A10" s="169" t="s">
        <v>28</v>
      </c>
      <c r="B10" s="168"/>
      <c r="C10" s="168"/>
      <c r="D10" s="168"/>
      <c r="E10" s="168"/>
      <c r="F10" s="172"/>
      <c r="G10" s="173">
        <f>prihodi!F14</f>
        <v>70000000</v>
      </c>
      <c r="H10" s="173">
        <f>prihodi!G14</f>
        <v>15369923</v>
      </c>
      <c r="I10" s="174">
        <f>H10/G10*100</f>
        <v>21.95703285714286</v>
      </c>
    </row>
    <row r="11" spans="1:9" ht="22.5" customHeight="1">
      <c r="A11" s="175" t="s">
        <v>104</v>
      </c>
      <c r="B11" s="171"/>
      <c r="C11" s="171"/>
      <c r="D11" s="171"/>
      <c r="E11" s="168"/>
      <c r="F11" s="176"/>
      <c r="G11" s="177">
        <f>'rashodi-opći dio'!F4</f>
        <v>95930800</v>
      </c>
      <c r="H11" s="177">
        <f>'rashodi-opći dio'!G4</f>
        <v>81840701</v>
      </c>
      <c r="I11" s="174">
        <f>H11/G11*100</f>
        <v>85.31222610465043</v>
      </c>
    </row>
    <row r="12" spans="1:9" ht="22.5" customHeight="1">
      <c r="A12" s="169" t="s">
        <v>29</v>
      </c>
      <c r="B12" s="168"/>
      <c r="C12" s="168"/>
      <c r="D12" s="168"/>
      <c r="E12" s="168"/>
      <c r="F12" s="176"/>
      <c r="G12" s="177">
        <f>'rashodi-opći dio'!F50</f>
        <v>3000000</v>
      </c>
      <c r="H12" s="177">
        <f>'rashodi-opći dio'!G50</f>
        <v>838921</v>
      </c>
      <c r="I12" s="174">
        <f>H12/G12*100</f>
        <v>27.964033333333333</v>
      </c>
    </row>
    <row r="13" spans="1:9" ht="22.5" customHeight="1">
      <c r="A13" s="175" t="s">
        <v>30</v>
      </c>
      <c r="B13" s="171"/>
      <c r="C13" s="171"/>
      <c r="D13" s="171"/>
      <c r="E13" s="171"/>
      <c r="F13" s="176"/>
      <c r="G13" s="177">
        <f>G9+G10-G11-G12</f>
        <v>20605200</v>
      </c>
      <c r="H13" s="177">
        <f>H9+H10-H11-H12</f>
        <v>-33769619</v>
      </c>
      <c r="I13" s="174">
        <f>H13/G13*100</f>
        <v>-163.88881932716012</v>
      </c>
    </row>
    <row r="14" spans="1:7" ht="18.75">
      <c r="A14" s="17"/>
      <c r="B14" s="8"/>
      <c r="C14" s="8"/>
      <c r="D14" s="8"/>
      <c r="E14" s="5"/>
      <c r="F14" s="5"/>
      <c r="G14" s="9"/>
    </row>
    <row r="15" spans="1:9" s="18" customFormat="1" ht="18.75">
      <c r="A15" s="196" t="s">
        <v>39</v>
      </c>
      <c r="B15" s="197"/>
      <c r="C15" s="197"/>
      <c r="D15" s="197"/>
      <c r="E15" s="197"/>
      <c r="F15" s="198"/>
      <c r="G15" s="198"/>
      <c r="H15" s="199"/>
      <c r="I15" s="199"/>
    </row>
    <row r="16" spans="1:9" s="18" customFormat="1" ht="18.75">
      <c r="A16" s="19"/>
      <c r="B16" s="20"/>
      <c r="C16" s="20"/>
      <c r="D16" s="20"/>
      <c r="E16" s="20"/>
      <c r="F16" s="21"/>
      <c r="G16" s="21"/>
      <c r="I16" s="22"/>
    </row>
    <row r="17" spans="1:9" s="23" customFormat="1" ht="27.75" customHeight="1">
      <c r="A17" s="10"/>
      <c r="B17" s="11"/>
      <c r="C17" s="11"/>
      <c r="D17" s="12"/>
      <c r="E17" s="13"/>
      <c r="F17" s="14"/>
      <c r="G17" s="15" t="s">
        <v>131</v>
      </c>
      <c r="H17" s="15" t="s">
        <v>140</v>
      </c>
      <c r="I17" s="16" t="s">
        <v>111</v>
      </c>
    </row>
    <row r="18" spans="1:9" s="18" customFormat="1" ht="22.5" customHeight="1">
      <c r="A18" s="170" t="s">
        <v>25</v>
      </c>
      <c r="B18" s="171"/>
      <c r="C18" s="171"/>
      <c r="D18" s="171"/>
      <c r="E18" s="171"/>
      <c r="F18" s="172"/>
      <c r="G18" s="173">
        <f>'račun financiranja'!F4</f>
        <v>330000000</v>
      </c>
      <c r="H18" s="173">
        <f>'račun financiranja'!G4</f>
        <v>291490196</v>
      </c>
      <c r="I18" s="174">
        <f>H18/G18*100</f>
        <v>88.33036242424242</v>
      </c>
    </row>
    <row r="19" spans="1:9" s="18" customFormat="1" ht="22.5" customHeight="1">
      <c r="A19" s="170" t="s">
        <v>27</v>
      </c>
      <c r="B19" s="171"/>
      <c r="C19" s="171"/>
      <c r="D19" s="171"/>
      <c r="E19" s="171"/>
      <c r="F19" s="172"/>
      <c r="G19" s="173">
        <f>'račun financiranja'!F16</f>
        <v>350605200</v>
      </c>
      <c r="H19" s="173">
        <f>'račun financiranja'!G16</f>
        <v>241443025</v>
      </c>
      <c r="I19" s="174">
        <f>H19/G19*100</f>
        <v>68.8646446202167</v>
      </c>
    </row>
    <row r="20" spans="1:9" s="18" customFormat="1" ht="22.5" customHeight="1">
      <c r="A20" s="175" t="s">
        <v>79</v>
      </c>
      <c r="B20" s="171"/>
      <c r="C20" s="171"/>
      <c r="D20" s="171"/>
      <c r="E20" s="171"/>
      <c r="F20" s="176"/>
      <c r="G20" s="177">
        <f>G18-G19</f>
        <v>-20605200</v>
      </c>
      <c r="H20" s="177">
        <f>H18-H19</f>
        <v>50047171</v>
      </c>
      <c r="I20" s="174">
        <f>H20/G20*100</f>
        <v>-242.8861209791703</v>
      </c>
    </row>
    <row r="21" spans="1:9" s="18" customFormat="1" ht="22.5" customHeight="1">
      <c r="A21" s="178"/>
      <c r="B21" s="179"/>
      <c r="C21" s="180"/>
      <c r="D21" s="181"/>
      <c r="E21" s="179"/>
      <c r="F21" s="176"/>
      <c r="G21" s="182"/>
      <c r="H21" s="182"/>
      <c r="I21" s="183"/>
    </row>
    <row r="22" spans="1:9" s="18" customFormat="1" ht="22.5" customHeight="1">
      <c r="A22" s="175" t="s">
        <v>86</v>
      </c>
      <c r="B22" s="171"/>
      <c r="C22" s="171"/>
      <c r="D22" s="171"/>
      <c r="E22" s="171"/>
      <c r="F22" s="176"/>
      <c r="G22" s="177">
        <f>G13+G20</f>
        <v>0</v>
      </c>
      <c r="H22" s="177">
        <f>H13+H20</f>
        <v>16277552</v>
      </c>
      <c r="I22" s="194" t="s">
        <v>141</v>
      </c>
    </row>
    <row r="23" spans="1:9" s="18" customFormat="1" ht="18" customHeight="1">
      <c r="A23" s="24"/>
      <c r="B23" s="23"/>
      <c r="C23" s="23"/>
      <c r="D23" s="23"/>
      <c r="E23" s="23"/>
      <c r="I23" s="22"/>
    </row>
  </sheetData>
  <mergeCells count="5">
    <mergeCell ref="A15:I15"/>
    <mergeCell ref="A1:F2"/>
    <mergeCell ref="A3:I4"/>
    <mergeCell ref="A5:I5"/>
    <mergeCell ref="A6:I6"/>
  </mergeCells>
  <printOptions horizontalCentered="1"/>
  <pageMargins left="0.2362204724409449" right="0.2362204724409449" top="0.8267716535433072" bottom="0.6299212598425197" header="0.5118110236220472" footer="0.5118110236220472"/>
  <pageSetup firstPageNumber="458" useFirstPageNumber="1" horizontalDpi="300" verticalDpi="300" orientation="portrait" paperSize="9" scale="95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pane ySplit="3" topLeftCell="BM7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2" width="4.28125" style="2" customWidth="1"/>
    <col min="3" max="3" width="5.57421875" style="2" customWidth="1"/>
    <col min="4" max="4" width="6.421875" style="25" customWidth="1"/>
    <col min="5" max="5" width="47.00390625" style="1" customWidth="1"/>
    <col min="6" max="6" width="13.00390625" style="2" customWidth="1"/>
    <col min="7" max="7" width="12.421875" style="2" customWidth="1"/>
    <col min="8" max="8" width="7.8515625" style="3" customWidth="1"/>
    <col min="9" max="16384" width="11.421875" style="2" customWidth="1"/>
  </cols>
  <sheetData>
    <row r="1" spans="1:8" ht="31.5" customHeight="1">
      <c r="A1" s="204" t="s">
        <v>6</v>
      </c>
      <c r="B1" s="205"/>
      <c r="C1" s="205"/>
      <c r="D1" s="205"/>
      <c r="E1" s="205"/>
      <c r="F1" s="206"/>
      <c r="G1" s="207"/>
      <c r="H1" s="207"/>
    </row>
    <row r="2" spans="1:8" ht="27.75" customHeight="1">
      <c r="A2" s="210" t="s">
        <v>105</v>
      </c>
      <c r="B2" s="210"/>
      <c r="C2" s="210"/>
      <c r="D2" s="210"/>
      <c r="E2" s="210"/>
      <c r="F2" s="210"/>
      <c r="G2" s="211"/>
      <c r="H2" s="211"/>
    </row>
    <row r="3" spans="1:8" s="30" customFormat="1" ht="28.5" customHeight="1">
      <c r="A3" s="26" t="s">
        <v>3</v>
      </c>
      <c r="B3" s="26" t="s">
        <v>2</v>
      </c>
      <c r="C3" s="26" t="s">
        <v>1</v>
      </c>
      <c r="D3" s="27" t="s">
        <v>4</v>
      </c>
      <c r="E3" s="28" t="s">
        <v>38</v>
      </c>
      <c r="F3" s="29" t="s">
        <v>131</v>
      </c>
      <c r="G3" s="29" t="s">
        <v>140</v>
      </c>
      <c r="H3" s="29" t="s">
        <v>110</v>
      </c>
    </row>
    <row r="4" spans="1:8" ht="30" customHeight="1">
      <c r="A4" s="31">
        <v>6</v>
      </c>
      <c r="B4" s="32"/>
      <c r="C4" s="32"/>
      <c r="D4" s="33"/>
      <c r="E4" s="34" t="s">
        <v>31</v>
      </c>
      <c r="F4" s="35">
        <f>F5</f>
        <v>49536000</v>
      </c>
      <c r="G4" s="35">
        <f>G5</f>
        <v>33540080</v>
      </c>
      <c r="H4" s="36">
        <f>G4/F4*100</f>
        <v>67.70849483204134</v>
      </c>
    </row>
    <row r="5" spans="1:8" ht="15">
      <c r="A5" s="5"/>
      <c r="B5" s="37">
        <v>64</v>
      </c>
      <c r="C5" s="5"/>
      <c r="D5" s="38"/>
      <c r="E5" s="39" t="s">
        <v>32</v>
      </c>
      <c r="F5" s="40">
        <f>F6+F12</f>
        <v>49536000</v>
      </c>
      <c r="G5" s="40">
        <f>G6+G12</f>
        <v>33540080</v>
      </c>
      <c r="H5" s="41">
        <f aca="true" t="shared" si="0" ref="H5:H20">G5/F5*100</f>
        <v>67.70849483204134</v>
      </c>
    </row>
    <row r="6" spans="1:8" ht="15">
      <c r="A6" s="5"/>
      <c r="B6" s="5"/>
      <c r="C6" s="37">
        <v>641</v>
      </c>
      <c r="D6" s="38"/>
      <c r="E6" s="39" t="s">
        <v>33</v>
      </c>
      <c r="F6" s="40">
        <f>SUM(F7:F11)</f>
        <v>47036000</v>
      </c>
      <c r="G6" s="40">
        <f>SUM(G7:G11)</f>
        <v>30708214</v>
      </c>
      <c r="H6" s="41">
        <f t="shared" si="0"/>
        <v>65.28661876009865</v>
      </c>
    </row>
    <row r="7" spans="1:8" ht="15">
      <c r="A7" s="5"/>
      <c r="B7" s="5"/>
      <c r="C7" s="5"/>
      <c r="D7" s="38">
        <v>6411</v>
      </c>
      <c r="E7" s="5" t="s">
        <v>34</v>
      </c>
      <c r="F7" s="42">
        <v>1560000</v>
      </c>
      <c r="G7" s="42">
        <v>2125747</v>
      </c>
      <c r="H7" s="43">
        <f t="shared" si="0"/>
        <v>136.26583333333332</v>
      </c>
    </row>
    <row r="8" spans="1:8" ht="15">
      <c r="A8" s="5"/>
      <c r="B8" s="5"/>
      <c r="C8" s="5"/>
      <c r="D8" s="38">
        <v>6413</v>
      </c>
      <c r="E8" s="5" t="s">
        <v>35</v>
      </c>
      <c r="F8" s="42">
        <v>1200000</v>
      </c>
      <c r="G8" s="42">
        <v>2265756</v>
      </c>
      <c r="H8" s="43">
        <f t="shared" si="0"/>
        <v>188.81300000000002</v>
      </c>
    </row>
    <row r="9" spans="1:8" ht="15">
      <c r="A9" s="5"/>
      <c r="B9" s="5"/>
      <c r="C9" s="5"/>
      <c r="D9" s="38">
        <v>6415</v>
      </c>
      <c r="E9" s="5" t="s">
        <v>36</v>
      </c>
      <c r="F9" s="42">
        <v>30000</v>
      </c>
      <c r="G9" s="42">
        <v>38122</v>
      </c>
      <c r="H9" s="43">
        <f t="shared" si="0"/>
        <v>127.07333333333332</v>
      </c>
    </row>
    <row r="10" spans="1:8" ht="15">
      <c r="A10" s="5"/>
      <c r="B10" s="5"/>
      <c r="C10" s="5"/>
      <c r="D10" s="38">
        <v>6416</v>
      </c>
      <c r="E10" s="5" t="s">
        <v>37</v>
      </c>
      <c r="F10" s="42">
        <v>21000000</v>
      </c>
      <c r="G10" s="42">
        <v>17270368</v>
      </c>
      <c r="H10" s="43">
        <f t="shared" si="0"/>
        <v>82.23984761904762</v>
      </c>
    </row>
    <row r="11" spans="1:8" ht="15">
      <c r="A11" s="5"/>
      <c r="B11" s="5"/>
      <c r="C11" s="5"/>
      <c r="D11" s="38">
        <v>6419</v>
      </c>
      <c r="E11" s="44" t="s">
        <v>40</v>
      </c>
      <c r="F11" s="42">
        <v>23246000</v>
      </c>
      <c r="G11" s="42">
        <v>9008221</v>
      </c>
      <c r="H11" s="43">
        <f t="shared" si="0"/>
        <v>38.751703518884966</v>
      </c>
    </row>
    <row r="12" spans="1:8" ht="15">
      <c r="A12" s="5"/>
      <c r="B12" s="5"/>
      <c r="C12" s="37">
        <v>642</v>
      </c>
      <c r="D12" s="38"/>
      <c r="E12" s="39" t="s">
        <v>41</v>
      </c>
      <c r="F12" s="40">
        <f>SUM(F13:F13)</f>
        <v>2500000</v>
      </c>
      <c r="G12" s="40">
        <f>SUM(G13:G13)</f>
        <v>2831866</v>
      </c>
      <c r="H12" s="41">
        <f t="shared" si="0"/>
        <v>113.27464</v>
      </c>
    </row>
    <row r="13" spans="1:8" ht="15">
      <c r="A13" s="5"/>
      <c r="B13" s="5"/>
      <c r="C13" s="5"/>
      <c r="D13" s="38">
        <v>6422</v>
      </c>
      <c r="E13" s="5" t="s">
        <v>42</v>
      </c>
      <c r="F13" s="42">
        <v>2500000</v>
      </c>
      <c r="G13" s="42">
        <v>2831866</v>
      </c>
      <c r="H13" s="41">
        <f t="shared" si="0"/>
        <v>113.27464</v>
      </c>
    </row>
    <row r="14" spans="1:8" ht="15">
      <c r="A14" s="37">
        <v>7</v>
      </c>
      <c r="B14" s="37"/>
      <c r="C14" s="37"/>
      <c r="D14" s="45"/>
      <c r="E14" s="37" t="s">
        <v>43</v>
      </c>
      <c r="F14" s="40">
        <f>SUM(F15+F18)</f>
        <v>70000000</v>
      </c>
      <c r="G14" s="40">
        <f>SUM(G15+G18)</f>
        <v>15369923</v>
      </c>
      <c r="H14" s="41">
        <f t="shared" si="0"/>
        <v>21.95703285714286</v>
      </c>
    </row>
    <row r="15" spans="1:8" ht="15">
      <c r="A15" s="37"/>
      <c r="B15" s="37">
        <v>71</v>
      </c>
      <c r="C15" s="37"/>
      <c r="D15" s="45"/>
      <c r="E15" s="37" t="s">
        <v>128</v>
      </c>
      <c r="F15" s="40">
        <f>SUM(F16)</f>
        <v>48000000</v>
      </c>
      <c r="G15" s="40">
        <f>SUM(G16)</f>
        <v>7329574</v>
      </c>
      <c r="H15" s="184" t="s">
        <v>141</v>
      </c>
    </row>
    <row r="16" spans="1:8" ht="15">
      <c r="A16" s="37"/>
      <c r="B16" s="37"/>
      <c r="C16" s="37">
        <v>711</v>
      </c>
      <c r="D16" s="45"/>
      <c r="E16" s="37" t="s">
        <v>129</v>
      </c>
      <c r="F16" s="40">
        <f>SUM(F17)</f>
        <v>48000000</v>
      </c>
      <c r="G16" s="40">
        <f>SUM(G17)</f>
        <v>7329574</v>
      </c>
      <c r="H16" s="184" t="s">
        <v>141</v>
      </c>
    </row>
    <row r="17" spans="1:8" ht="15">
      <c r="A17" s="5"/>
      <c r="B17" s="5"/>
      <c r="C17" s="5"/>
      <c r="D17" s="38">
        <v>7111</v>
      </c>
      <c r="E17" s="5" t="s">
        <v>130</v>
      </c>
      <c r="F17" s="42">
        <v>48000000</v>
      </c>
      <c r="G17" s="42">
        <v>7329574</v>
      </c>
      <c r="H17" s="184" t="s">
        <v>141</v>
      </c>
    </row>
    <row r="18" spans="1:8" ht="15">
      <c r="A18" s="5"/>
      <c r="B18" s="37">
        <v>72</v>
      </c>
      <c r="C18" s="37"/>
      <c r="D18" s="45"/>
      <c r="E18" s="37" t="s">
        <v>46</v>
      </c>
      <c r="F18" s="40">
        <f>SUM(F19)</f>
        <v>22000000</v>
      </c>
      <c r="G18" s="40">
        <f>SUM(G19)</f>
        <v>8040349</v>
      </c>
      <c r="H18" s="41">
        <f t="shared" si="0"/>
        <v>36.54704090909091</v>
      </c>
    </row>
    <row r="19" spans="1:8" ht="15">
      <c r="A19" s="5"/>
      <c r="B19" s="37"/>
      <c r="C19" s="37">
        <v>721</v>
      </c>
      <c r="D19" s="45"/>
      <c r="E19" s="37" t="s">
        <v>44</v>
      </c>
      <c r="F19" s="40">
        <f>SUM(F20)</f>
        <v>22000000</v>
      </c>
      <c r="G19" s="40">
        <f>SUM(G20)</f>
        <v>8040349</v>
      </c>
      <c r="H19" s="41">
        <f t="shared" si="0"/>
        <v>36.54704090909091</v>
      </c>
    </row>
    <row r="20" spans="1:8" ht="15">
      <c r="A20" s="5"/>
      <c r="B20" s="5"/>
      <c r="C20" s="5"/>
      <c r="D20" s="38">
        <v>7212</v>
      </c>
      <c r="E20" s="5" t="s">
        <v>45</v>
      </c>
      <c r="F20" s="46">
        <v>22000000</v>
      </c>
      <c r="G20" s="46">
        <v>8040349</v>
      </c>
      <c r="H20" s="43">
        <f t="shared" si="0"/>
        <v>36.54704090909091</v>
      </c>
    </row>
    <row r="21" spans="1:5" ht="15">
      <c r="A21" s="1"/>
      <c r="B21" s="1"/>
      <c r="C21" s="47"/>
      <c r="D21" s="48"/>
      <c r="E21" s="47"/>
    </row>
    <row r="22" spans="1:5" ht="15">
      <c r="A22" s="1"/>
      <c r="B22" s="1"/>
      <c r="C22" s="47"/>
      <c r="D22" s="48"/>
      <c r="E22" s="47"/>
    </row>
    <row r="23" spans="1:5" ht="15">
      <c r="A23" s="1"/>
      <c r="B23" s="1"/>
      <c r="C23" s="47"/>
      <c r="D23" s="48"/>
      <c r="E23" s="47"/>
    </row>
    <row r="24" spans="1:4" ht="15">
      <c r="A24" s="1"/>
      <c r="B24" s="1"/>
      <c r="C24" s="1"/>
      <c r="D24" s="49"/>
    </row>
    <row r="25" spans="1:4" ht="15">
      <c r="A25" s="1"/>
      <c r="B25" s="1"/>
      <c r="C25" s="1"/>
      <c r="D25" s="49"/>
    </row>
    <row r="26" spans="1:4" ht="15">
      <c r="A26" s="1"/>
      <c r="B26" s="1"/>
      <c r="C26" s="1"/>
      <c r="D26" s="49"/>
    </row>
    <row r="27" spans="1:4" ht="15">
      <c r="A27" s="1"/>
      <c r="B27" s="1"/>
      <c r="C27" s="1"/>
      <c r="D27" s="49"/>
    </row>
    <row r="28" spans="1:4" ht="15">
      <c r="A28" s="1"/>
      <c r="B28" s="1"/>
      <c r="C28" s="1"/>
      <c r="D28" s="49"/>
    </row>
    <row r="29" spans="1:4" ht="15">
      <c r="A29" s="1"/>
      <c r="B29" s="1"/>
      <c r="C29" s="1"/>
      <c r="D29" s="49"/>
    </row>
    <row r="30" spans="1:4" ht="15">
      <c r="A30" s="1"/>
      <c r="B30" s="1"/>
      <c r="C30" s="1"/>
      <c r="D30" s="49"/>
    </row>
    <row r="31" spans="1:4" ht="15">
      <c r="A31" s="1"/>
      <c r="B31" s="1"/>
      <c r="C31" s="1"/>
      <c r="D31" s="49"/>
    </row>
    <row r="32" spans="1:4" ht="15">
      <c r="A32" s="1"/>
      <c r="B32" s="1"/>
      <c r="C32" s="1"/>
      <c r="D32" s="49"/>
    </row>
    <row r="33" spans="1:4" ht="15">
      <c r="A33" s="1"/>
      <c r="B33" s="1"/>
      <c r="C33" s="1"/>
      <c r="D33" s="49"/>
    </row>
    <row r="34" spans="1:4" ht="15">
      <c r="A34" s="1"/>
      <c r="B34" s="1"/>
      <c r="C34" s="1"/>
      <c r="D34" s="49"/>
    </row>
    <row r="35" spans="1:4" ht="15">
      <c r="A35" s="1"/>
      <c r="B35" s="1"/>
      <c r="C35" s="1"/>
      <c r="D35" s="49"/>
    </row>
    <row r="36" spans="1:4" ht="15">
      <c r="A36" s="1"/>
      <c r="B36" s="1"/>
      <c r="C36" s="1"/>
      <c r="D36" s="49"/>
    </row>
    <row r="37" spans="1:4" ht="15">
      <c r="A37" s="1"/>
      <c r="B37" s="1"/>
      <c r="C37" s="1"/>
      <c r="D37" s="49"/>
    </row>
    <row r="38" spans="1:4" ht="15">
      <c r="A38" s="1"/>
      <c r="B38" s="1"/>
      <c r="C38" s="1"/>
      <c r="D38" s="49"/>
    </row>
    <row r="39" spans="1:4" ht="15">
      <c r="A39" s="1"/>
      <c r="B39" s="1"/>
      <c r="C39" s="1"/>
      <c r="D39" s="49"/>
    </row>
    <row r="40" spans="1:4" ht="15">
      <c r="A40" s="1"/>
      <c r="B40" s="1"/>
      <c r="C40" s="1"/>
      <c r="D40" s="49"/>
    </row>
    <row r="41" spans="1:4" ht="15">
      <c r="A41" s="1"/>
      <c r="B41" s="1"/>
      <c r="C41" s="1"/>
      <c r="D41" s="49"/>
    </row>
    <row r="42" spans="1:4" ht="15">
      <c r="A42" s="1"/>
      <c r="B42" s="1"/>
      <c r="C42" s="1"/>
      <c r="D42" s="49"/>
    </row>
    <row r="43" spans="1:4" ht="15">
      <c r="A43" s="1"/>
      <c r="B43" s="1"/>
      <c r="C43" s="1"/>
      <c r="D43" s="49"/>
    </row>
    <row r="44" spans="1:4" ht="15">
      <c r="A44" s="1"/>
      <c r="B44" s="1"/>
      <c r="C44" s="1"/>
      <c r="D44" s="49"/>
    </row>
    <row r="45" spans="1:4" ht="15">
      <c r="A45" s="1"/>
      <c r="B45" s="1"/>
      <c r="C45" s="1"/>
      <c r="D45" s="49"/>
    </row>
    <row r="46" spans="1:4" ht="15">
      <c r="A46" s="1"/>
      <c r="B46" s="1"/>
      <c r="C46" s="1"/>
      <c r="D46" s="49"/>
    </row>
    <row r="47" spans="1:4" ht="15">
      <c r="A47" s="1"/>
      <c r="B47" s="1"/>
      <c r="C47" s="1"/>
      <c r="D47" s="49"/>
    </row>
    <row r="48" spans="1:5" ht="15.75">
      <c r="A48" s="50"/>
      <c r="B48" s="51"/>
      <c r="C48" s="51"/>
      <c r="D48" s="52"/>
      <c r="E48" s="53"/>
    </row>
    <row r="49" spans="1:5" ht="15">
      <c r="A49" s="54"/>
      <c r="D49" s="55"/>
      <c r="E49" s="56"/>
    </row>
    <row r="50" spans="1:5" ht="15">
      <c r="A50" s="54"/>
      <c r="B50" s="54"/>
      <c r="D50" s="55"/>
      <c r="E50" s="57"/>
    </row>
    <row r="51" spans="1:5" ht="15">
      <c r="A51" s="54"/>
      <c r="C51" s="54"/>
      <c r="D51" s="55"/>
      <c r="E51" s="57"/>
    </row>
    <row r="52" spans="1:5" ht="15">
      <c r="A52" s="54"/>
      <c r="C52" s="54"/>
      <c r="D52" s="58"/>
      <c r="E52" s="59"/>
    </row>
    <row r="53" spans="1:5" ht="15">
      <c r="A53" s="54"/>
      <c r="C53" s="54"/>
      <c r="D53" s="58"/>
      <c r="E53" s="56"/>
    </row>
    <row r="54" spans="1:5" ht="15">
      <c r="A54" s="54"/>
      <c r="C54" s="54"/>
      <c r="D54" s="58"/>
      <c r="E54" s="60"/>
    </row>
    <row r="55" spans="2:5" ht="15">
      <c r="B55" s="54"/>
      <c r="D55" s="61"/>
      <c r="E55" s="62"/>
    </row>
    <row r="56" spans="4:5" ht="15">
      <c r="D56" s="61"/>
      <c r="E56" s="62"/>
    </row>
    <row r="57" spans="4:5" ht="15">
      <c r="D57" s="58"/>
      <c r="E57" s="60"/>
    </row>
    <row r="58" spans="4:5" ht="15">
      <c r="D58" s="61"/>
      <c r="E58" s="62"/>
    </row>
    <row r="59" spans="3:5" ht="15">
      <c r="C59" s="54"/>
      <c r="D59" s="61"/>
      <c r="E59" s="56"/>
    </row>
    <row r="60" spans="3:5" ht="15">
      <c r="C60" s="54"/>
      <c r="D60" s="61"/>
      <c r="E60" s="60"/>
    </row>
    <row r="61" spans="4:5" ht="15">
      <c r="D61" s="61"/>
      <c r="E61" s="62"/>
    </row>
    <row r="62" spans="4:5" ht="15">
      <c r="D62" s="61"/>
      <c r="E62" s="62"/>
    </row>
    <row r="63" spans="4:5" ht="15">
      <c r="D63" s="61"/>
      <c r="E63" s="60"/>
    </row>
    <row r="64" spans="4:5" ht="15">
      <c r="D64" s="61"/>
      <c r="E64" s="62"/>
    </row>
    <row r="65" spans="4:5" ht="15">
      <c r="D65" s="61"/>
      <c r="E65" s="62"/>
    </row>
    <row r="66" spans="4:5" ht="15">
      <c r="D66" s="61"/>
      <c r="E66" s="60"/>
    </row>
    <row r="67" spans="4:5" ht="15">
      <c r="D67" s="61"/>
      <c r="E67" s="62"/>
    </row>
    <row r="68" spans="4:5" ht="15">
      <c r="D68" s="61"/>
      <c r="E68" s="62"/>
    </row>
    <row r="69" spans="4:5" ht="15">
      <c r="D69" s="61"/>
      <c r="E69" s="62"/>
    </row>
    <row r="70" spans="2:5" ht="15">
      <c r="B70" s="54"/>
      <c r="D70" s="61"/>
      <c r="E70" s="57"/>
    </row>
    <row r="71" spans="3:5" ht="15">
      <c r="C71" s="54"/>
      <c r="D71" s="61"/>
      <c r="E71" s="56"/>
    </row>
    <row r="72" spans="3:5" ht="15">
      <c r="C72" s="54"/>
      <c r="D72" s="58"/>
      <c r="E72" s="60"/>
    </row>
    <row r="73" spans="4:5" ht="15">
      <c r="D73" s="61"/>
      <c r="E73" s="62"/>
    </row>
    <row r="74" spans="2:5" ht="15">
      <c r="B74" s="54"/>
      <c r="D74" s="61"/>
      <c r="E74" s="57"/>
    </row>
    <row r="75" spans="3:5" ht="15">
      <c r="C75" s="54"/>
      <c r="D75" s="61"/>
      <c r="E75" s="57"/>
    </row>
    <row r="76" spans="3:5" ht="15">
      <c r="C76" s="54"/>
      <c r="D76" s="63"/>
      <c r="E76" s="60"/>
    </row>
    <row r="77" spans="4:5" ht="15">
      <c r="D77" s="64"/>
      <c r="E77" s="65"/>
    </row>
    <row r="78" spans="4:5" ht="15">
      <c r="D78" s="58"/>
      <c r="E78" s="59"/>
    </row>
    <row r="79" spans="4:5" ht="15">
      <c r="D79" s="61"/>
      <c r="E79" s="62"/>
    </row>
    <row r="80" spans="3:5" ht="15">
      <c r="C80" s="54"/>
      <c r="D80" s="61"/>
      <c r="E80" s="56"/>
    </row>
    <row r="81" spans="3:5" ht="15">
      <c r="C81" s="54"/>
      <c r="D81" s="61"/>
      <c r="E81" s="60"/>
    </row>
    <row r="82" spans="4:5" ht="15">
      <c r="D82" s="61"/>
      <c r="E82" s="62"/>
    </row>
    <row r="83" spans="4:5" ht="15">
      <c r="D83" s="61"/>
      <c r="E83" s="59"/>
    </row>
    <row r="84" spans="4:5" ht="15">
      <c r="D84" s="61"/>
      <c r="E84" s="62"/>
    </row>
    <row r="85" spans="4:5" ht="15">
      <c r="D85" s="61"/>
      <c r="E85" s="60"/>
    </row>
    <row r="86" spans="4:5" ht="15">
      <c r="D86" s="64"/>
      <c r="E86" s="65"/>
    </row>
    <row r="87" spans="2:5" ht="15">
      <c r="B87" s="54"/>
      <c r="D87" s="64"/>
      <c r="E87" s="56"/>
    </row>
    <row r="88" spans="3:5" ht="15">
      <c r="C88" s="54"/>
      <c r="D88" s="64"/>
      <c r="E88" s="66"/>
    </row>
    <row r="89" spans="3:5" ht="15">
      <c r="C89" s="54"/>
      <c r="D89" s="58"/>
      <c r="E89" s="60"/>
    </row>
    <row r="90" spans="4:5" ht="15">
      <c r="D90" s="61"/>
      <c r="E90" s="62"/>
    </row>
    <row r="91" spans="2:5" ht="15">
      <c r="B91" s="54"/>
      <c r="D91" s="61"/>
      <c r="E91" s="57"/>
    </row>
    <row r="92" spans="3:5" ht="15">
      <c r="C92" s="54"/>
      <c r="D92" s="61"/>
      <c r="E92" s="56"/>
    </row>
    <row r="93" spans="3:5" ht="15">
      <c r="C93" s="54"/>
      <c r="D93" s="58"/>
      <c r="E93" s="60"/>
    </row>
    <row r="94" spans="4:5" ht="15">
      <c r="D94" s="64"/>
      <c r="E94" s="62"/>
    </row>
    <row r="95" spans="3:5" ht="15">
      <c r="C95" s="54"/>
      <c r="D95" s="64"/>
      <c r="E95" s="56"/>
    </row>
    <row r="96" spans="4:5" ht="15">
      <c r="D96" s="58"/>
      <c r="E96" s="60"/>
    </row>
    <row r="97" spans="4:5" ht="15">
      <c r="D97" s="61"/>
      <c r="E97" s="62"/>
    </row>
    <row r="98" spans="4:5" ht="15">
      <c r="D98" s="58"/>
      <c r="E98" s="60"/>
    </row>
    <row r="99" spans="4:5" ht="15">
      <c r="D99" s="61"/>
      <c r="E99" s="62"/>
    </row>
    <row r="100" spans="4:5" ht="15">
      <c r="D100" s="61"/>
      <c r="E100" s="62"/>
    </row>
    <row r="101" spans="1:5" ht="15">
      <c r="A101" s="54"/>
      <c r="D101" s="55"/>
      <c r="E101" s="56"/>
    </row>
    <row r="102" spans="2:5" ht="15">
      <c r="B102" s="54"/>
      <c r="C102" s="54"/>
      <c r="D102" s="67"/>
      <c r="E102" s="56"/>
    </row>
    <row r="103" spans="2:5" ht="15">
      <c r="B103" s="54"/>
      <c r="C103" s="54"/>
      <c r="D103" s="67"/>
      <c r="E103" s="57"/>
    </row>
    <row r="104" spans="2:5" ht="15">
      <c r="B104" s="54"/>
      <c r="C104" s="54"/>
      <c r="D104" s="58"/>
      <c r="E104" s="59"/>
    </row>
    <row r="105" spans="4:5" ht="15">
      <c r="D105" s="61"/>
      <c r="E105" s="62"/>
    </row>
    <row r="106" spans="2:5" ht="15">
      <c r="B106" s="54"/>
      <c r="D106" s="61"/>
      <c r="E106" s="56"/>
    </row>
    <row r="107" spans="3:5" ht="15">
      <c r="C107" s="54"/>
      <c r="D107" s="61"/>
      <c r="E107" s="57"/>
    </row>
    <row r="108" spans="3:5" ht="15">
      <c r="C108" s="54"/>
      <c r="D108" s="58"/>
      <c r="E108" s="60"/>
    </row>
    <row r="109" spans="4:5" ht="15">
      <c r="D109" s="61"/>
      <c r="E109" s="62"/>
    </row>
    <row r="110" spans="4:5" ht="15">
      <c r="D110" s="61"/>
      <c r="E110" s="62"/>
    </row>
    <row r="111" spans="4:5" ht="15">
      <c r="D111" s="68"/>
      <c r="E111" s="69"/>
    </row>
    <row r="112" spans="4:5" ht="15">
      <c r="D112" s="61"/>
      <c r="E112" s="62"/>
    </row>
    <row r="113" spans="4:5" ht="15">
      <c r="D113" s="61"/>
      <c r="E113" s="62"/>
    </row>
    <row r="114" spans="4:5" ht="15">
      <c r="D114" s="61"/>
      <c r="E114" s="62"/>
    </row>
    <row r="115" spans="4:5" ht="15">
      <c r="D115" s="58"/>
      <c r="E115" s="60"/>
    </row>
    <row r="116" spans="4:5" ht="15">
      <c r="D116" s="61"/>
      <c r="E116" s="62"/>
    </row>
    <row r="117" spans="4:5" ht="15">
      <c r="D117" s="58"/>
      <c r="E117" s="60"/>
    </row>
    <row r="118" spans="4:5" ht="15">
      <c r="D118" s="61"/>
      <c r="E118" s="62"/>
    </row>
    <row r="119" spans="4:5" ht="15">
      <c r="D119" s="61"/>
      <c r="E119" s="62"/>
    </row>
    <row r="120" spans="4:5" ht="15">
      <c r="D120" s="61"/>
      <c r="E120" s="62"/>
    </row>
    <row r="121" spans="4:5" ht="15">
      <c r="D121" s="61"/>
      <c r="E121" s="62"/>
    </row>
    <row r="122" spans="1:5" ht="15">
      <c r="A122" s="56"/>
      <c r="B122" s="56"/>
      <c r="C122" s="56"/>
      <c r="D122" s="70"/>
      <c r="E122" s="71"/>
    </row>
    <row r="123" spans="3:5" ht="15">
      <c r="C123" s="54"/>
      <c r="D123" s="61"/>
      <c r="E123" s="57"/>
    </row>
    <row r="124" spans="4:5" ht="15">
      <c r="D124" s="72"/>
      <c r="E124" s="73"/>
    </row>
    <row r="125" spans="4:5" ht="15">
      <c r="D125" s="61"/>
      <c r="E125" s="62"/>
    </row>
    <row r="126" spans="4:5" ht="15">
      <c r="D126" s="68"/>
      <c r="E126" s="69"/>
    </row>
    <row r="127" spans="4:5" ht="15">
      <c r="D127" s="68"/>
      <c r="E127" s="69"/>
    </row>
    <row r="128" spans="4:5" ht="15">
      <c r="D128" s="61"/>
      <c r="E128" s="62"/>
    </row>
    <row r="129" spans="4:5" ht="15">
      <c r="D129" s="58"/>
      <c r="E129" s="60"/>
    </row>
    <row r="130" spans="4:5" ht="15">
      <c r="D130" s="61"/>
      <c r="E130" s="62"/>
    </row>
    <row r="131" spans="4:5" ht="15">
      <c r="D131" s="61"/>
      <c r="E131" s="62"/>
    </row>
    <row r="132" spans="4:5" ht="15">
      <c r="D132" s="58"/>
      <c r="E132" s="60"/>
    </row>
    <row r="133" spans="4:5" ht="15">
      <c r="D133" s="61"/>
      <c r="E133" s="62"/>
    </row>
    <row r="134" spans="4:5" ht="15">
      <c r="D134" s="68"/>
      <c r="E134" s="69"/>
    </row>
    <row r="135" spans="4:5" ht="15">
      <c r="D135" s="58"/>
      <c r="E135" s="73"/>
    </row>
    <row r="136" spans="4:5" ht="15">
      <c r="D136" s="64"/>
      <c r="E136" s="69"/>
    </row>
    <row r="137" spans="4:5" ht="15">
      <c r="D137" s="58"/>
      <c r="E137" s="60"/>
    </row>
    <row r="138" spans="4:5" ht="15">
      <c r="D138" s="61"/>
      <c r="E138" s="62"/>
    </row>
    <row r="139" spans="3:5" ht="15">
      <c r="C139" s="54"/>
      <c r="D139" s="61"/>
      <c r="E139" s="57"/>
    </row>
    <row r="140" spans="4:5" ht="15">
      <c r="D140" s="64"/>
      <c r="E140" s="60"/>
    </row>
    <row r="141" spans="4:5" ht="15">
      <c r="D141" s="64"/>
      <c r="E141" s="69"/>
    </row>
    <row r="142" spans="3:5" ht="15">
      <c r="C142" s="54"/>
      <c r="D142" s="64"/>
      <c r="E142" s="74"/>
    </row>
    <row r="143" spans="3:5" ht="15">
      <c r="C143" s="54"/>
      <c r="D143" s="58"/>
      <c r="E143" s="59"/>
    </row>
    <row r="144" spans="4:5" ht="15">
      <c r="D144" s="61"/>
      <c r="E144" s="62"/>
    </row>
    <row r="145" spans="4:5" ht="15">
      <c r="D145" s="72"/>
      <c r="E145" s="75"/>
    </row>
    <row r="146" spans="4:5" ht="15">
      <c r="D146" s="68"/>
      <c r="E146" s="69"/>
    </row>
    <row r="147" spans="2:5" ht="15">
      <c r="B147" s="54"/>
      <c r="D147" s="68"/>
      <c r="E147" s="74"/>
    </row>
    <row r="148" spans="3:5" ht="15">
      <c r="C148" s="54"/>
      <c r="D148" s="68"/>
      <c r="E148" s="74"/>
    </row>
    <row r="149" spans="4:5" ht="15">
      <c r="D149" s="72"/>
      <c r="E149" s="73"/>
    </row>
    <row r="150" spans="4:5" ht="15">
      <c r="D150" s="68"/>
      <c r="E150" s="69"/>
    </row>
    <row r="151" spans="2:5" ht="15">
      <c r="B151" s="54"/>
      <c r="D151" s="68"/>
      <c r="E151" s="76"/>
    </row>
    <row r="152" spans="3:5" ht="15">
      <c r="C152" s="54"/>
      <c r="D152" s="68"/>
      <c r="E152" s="57"/>
    </row>
    <row r="153" spans="3:5" ht="15">
      <c r="C153" s="54"/>
      <c r="D153" s="58"/>
      <c r="E153" s="59"/>
    </row>
    <row r="154" spans="4:5" ht="15">
      <c r="D154" s="61"/>
      <c r="E154" s="62"/>
    </row>
    <row r="155" spans="3:5" ht="15">
      <c r="C155" s="54"/>
      <c r="D155" s="61"/>
      <c r="E155" s="74"/>
    </row>
    <row r="156" spans="4:5" ht="15">
      <c r="D156" s="72"/>
      <c r="E156" s="73"/>
    </row>
    <row r="157" spans="4:5" ht="15">
      <c r="D157" s="68"/>
      <c r="E157" s="69"/>
    </row>
    <row r="158" spans="4:5" ht="15">
      <c r="D158" s="61"/>
      <c r="E158" s="62"/>
    </row>
    <row r="159" spans="1:5" ht="15.75">
      <c r="A159" s="50"/>
      <c r="B159" s="1"/>
      <c r="C159" s="1"/>
      <c r="D159" s="1"/>
      <c r="E159" s="56"/>
    </row>
    <row r="160" spans="1:5" ht="15">
      <c r="A160" s="54"/>
      <c r="D160" s="55"/>
      <c r="E160" s="56"/>
    </row>
    <row r="161" spans="1:5" ht="15">
      <c r="A161" s="54"/>
      <c r="B161" s="54"/>
      <c r="D161" s="55"/>
      <c r="E161" s="57"/>
    </row>
    <row r="162" spans="3:5" ht="15">
      <c r="C162" s="54"/>
      <c r="D162" s="61"/>
      <c r="E162" s="56"/>
    </row>
    <row r="163" spans="4:5" ht="15">
      <c r="D163" s="63"/>
      <c r="E163" s="60"/>
    </row>
    <row r="164" spans="2:5" ht="15">
      <c r="B164" s="54"/>
      <c r="D164" s="61"/>
      <c r="E164" s="57"/>
    </row>
    <row r="165" spans="3:5" ht="15">
      <c r="C165" s="54"/>
      <c r="D165" s="61"/>
      <c r="E165" s="57"/>
    </row>
    <row r="166" spans="4:5" ht="15">
      <c r="D166" s="58"/>
      <c r="E166" s="59"/>
    </row>
    <row r="167" spans="3:5" ht="15">
      <c r="C167" s="54"/>
      <c r="D167" s="61"/>
      <c r="E167" s="56"/>
    </row>
    <row r="168" spans="4:5" ht="15">
      <c r="D168" s="61"/>
      <c r="E168" s="59"/>
    </row>
    <row r="169" spans="2:5" ht="15">
      <c r="B169" s="54"/>
      <c r="D169" s="64"/>
      <c r="E169" s="56"/>
    </row>
    <row r="170" spans="3:5" ht="15">
      <c r="C170" s="54"/>
      <c r="D170" s="64"/>
      <c r="E170" s="66"/>
    </row>
    <row r="171" spans="4:5" ht="15">
      <c r="D171" s="58"/>
      <c r="E171" s="60"/>
    </row>
    <row r="172" spans="1:5" ht="15">
      <c r="A172" s="54"/>
      <c r="D172" s="55"/>
      <c r="E172" s="56"/>
    </row>
    <row r="173" spans="2:5" ht="15">
      <c r="B173" s="54"/>
      <c r="D173" s="61"/>
      <c r="E173" s="56"/>
    </row>
    <row r="174" spans="3:5" ht="15">
      <c r="C174" s="54"/>
      <c r="D174" s="61"/>
      <c r="E174" s="57"/>
    </row>
    <row r="175" spans="3:5" ht="15">
      <c r="C175" s="54"/>
      <c r="D175" s="58"/>
      <c r="E175" s="60"/>
    </row>
    <row r="176" spans="3:5" ht="15">
      <c r="C176" s="54"/>
      <c r="D176" s="61"/>
      <c r="E176" s="57"/>
    </row>
    <row r="177" spans="4:5" ht="15">
      <c r="D177" s="72"/>
      <c r="E177" s="73"/>
    </row>
    <row r="178" spans="3:5" ht="15">
      <c r="C178" s="54"/>
      <c r="D178" s="64"/>
      <c r="E178" s="74"/>
    </row>
    <row r="179" spans="3:5" ht="15">
      <c r="C179" s="54"/>
      <c r="D179" s="58"/>
      <c r="E179" s="59"/>
    </row>
    <row r="180" spans="4:5" ht="15">
      <c r="D180" s="72"/>
      <c r="E180" s="77"/>
    </row>
    <row r="181" spans="2:5" ht="15">
      <c r="B181" s="54"/>
      <c r="D181" s="68"/>
      <c r="E181" s="76"/>
    </row>
    <row r="182" spans="3:5" ht="15">
      <c r="C182" s="54"/>
      <c r="D182" s="68"/>
      <c r="E182" s="57"/>
    </row>
    <row r="183" spans="3:5" ht="15">
      <c r="C183" s="54"/>
      <c r="D183" s="58"/>
      <c r="E183" s="59"/>
    </row>
    <row r="184" spans="3:5" ht="15">
      <c r="C184" s="54"/>
      <c r="D184" s="58"/>
      <c r="E184" s="59"/>
    </row>
    <row r="185" spans="4:5" ht="15">
      <c r="D185" s="61"/>
      <c r="E185" s="62"/>
    </row>
    <row r="186" spans="1:8" s="18" customFormat="1" ht="18">
      <c r="A186" s="208"/>
      <c r="B186" s="209"/>
      <c r="C186" s="209"/>
      <c r="D186" s="209"/>
      <c r="E186" s="209"/>
      <c r="H186" s="22"/>
    </row>
    <row r="187" spans="1:5" ht="15">
      <c r="A187" s="78"/>
      <c r="B187" s="78"/>
      <c r="C187" s="78"/>
      <c r="D187" s="79"/>
      <c r="E187" s="80"/>
    </row>
    <row r="189" spans="1:5" ht="16.5">
      <c r="A189" s="81"/>
      <c r="B189" s="54"/>
      <c r="C189" s="54"/>
      <c r="D189" s="82"/>
      <c r="E189" s="47"/>
    </row>
    <row r="190" spans="1:5" ht="15">
      <c r="A190" s="54"/>
      <c r="B190" s="54"/>
      <c r="C190" s="54"/>
      <c r="D190" s="82"/>
      <c r="E190" s="47"/>
    </row>
    <row r="191" spans="1:5" ht="15">
      <c r="A191" s="54"/>
      <c r="B191" s="54"/>
      <c r="C191" s="54"/>
      <c r="D191" s="82"/>
      <c r="E191" s="47"/>
    </row>
    <row r="192" spans="1:5" ht="15">
      <c r="A192" s="54"/>
      <c r="B192" s="54"/>
      <c r="C192" s="54"/>
      <c r="D192" s="82"/>
      <c r="E192" s="47"/>
    </row>
    <row r="193" spans="1:5" ht="15">
      <c r="A193" s="54"/>
      <c r="B193" s="54"/>
      <c r="C193" s="54"/>
      <c r="D193" s="82"/>
      <c r="E193" s="47"/>
    </row>
    <row r="194" spans="1:3" ht="15">
      <c r="A194" s="54"/>
      <c r="B194" s="54"/>
      <c r="C194" s="54"/>
    </row>
    <row r="195" spans="1:5" ht="15">
      <c r="A195" s="54"/>
      <c r="B195" s="54"/>
      <c r="C195" s="54"/>
      <c r="D195" s="82"/>
      <c r="E195" s="47"/>
    </row>
    <row r="196" spans="1:5" ht="15">
      <c r="A196" s="54"/>
      <c r="B196" s="54"/>
      <c r="C196" s="54"/>
      <c r="D196" s="82"/>
      <c r="E196" s="83"/>
    </row>
    <row r="197" spans="1:5" ht="15">
      <c r="A197" s="54"/>
      <c r="B197" s="54"/>
      <c r="C197" s="54"/>
      <c r="D197" s="82"/>
      <c r="E197" s="47"/>
    </row>
    <row r="198" spans="1:5" ht="15">
      <c r="A198" s="54"/>
      <c r="B198" s="54"/>
      <c r="C198" s="54"/>
      <c r="D198" s="82"/>
      <c r="E198" s="56"/>
    </row>
    <row r="199" spans="4:5" ht="15">
      <c r="D199" s="58"/>
      <c r="E199" s="60"/>
    </row>
  </sheetData>
  <mergeCells count="3">
    <mergeCell ref="A186:E186"/>
    <mergeCell ref="A1:H1"/>
    <mergeCell ref="A2:H2"/>
  </mergeCells>
  <printOptions horizontalCentered="1"/>
  <pageMargins left="0.2362204724409449" right="0.2362204724409449" top="0.4330708661417323" bottom="0.4330708661417323" header="0.5118110236220472" footer="0.31496062992125984"/>
  <pageSetup firstPageNumber="459" useFirstPageNumber="1" horizontalDpi="300" verticalDpi="300" orientation="portrait" paperSize="9" scale="95" r:id="rId1"/>
  <headerFooter alignWithMargins="0">
    <oddFooter>&amp;C &amp;P</oddFooter>
  </headerFooter>
  <rowBreaks count="2" manualBreakCount="2">
    <brk id="120" max="9" man="1"/>
    <brk id="18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ySplit="2" topLeftCell="BM33" activePane="bottomLeft" state="frozen"/>
      <selection pane="topLeft" activeCell="A1" sqref="A1"/>
      <selection pane="bottomLeft" activeCell="H51" sqref="H51"/>
    </sheetView>
  </sheetViews>
  <sheetFormatPr defaultColWidth="9.140625" defaultRowHeight="14.25" customHeight="1"/>
  <cols>
    <col min="1" max="2" width="4.28125" style="112" customWidth="1"/>
    <col min="3" max="3" width="5.57421875" style="112" customWidth="1"/>
    <col min="4" max="4" width="6.421875" style="112" customWidth="1"/>
    <col min="5" max="5" width="45.00390625" style="1" customWidth="1"/>
    <col min="6" max="6" width="12.8515625" style="2" customWidth="1"/>
    <col min="7" max="7" width="12.28125" style="113" customWidth="1"/>
    <col min="8" max="8" width="7.8515625" style="3" customWidth="1"/>
    <col min="9" max="16384" width="11.421875" style="2" customWidth="1"/>
  </cols>
  <sheetData>
    <row r="1" spans="1:8" ht="36" customHeight="1">
      <c r="A1" s="212" t="s">
        <v>106</v>
      </c>
      <c r="B1" s="213"/>
      <c r="C1" s="213"/>
      <c r="D1" s="213"/>
      <c r="E1" s="213"/>
      <c r="F1" s="213"/>
      <c r="G1" s="207"/>
      <c r="H1" s="207"/>
    </row>
    <row r="2" spans="1:8" s="30" customFormat="1" ht="28.5" customHeight="1">
      <c r="A2" s="27" t="s">
        <v>3</v>
      </c>
      <c r="B2" s="27" t="s">
        <v>2</v>
      </c>
      <c r="C2" s="27" t="s">
        <v>1</v>
      </c>
      <c r="D2" s="27" t="s">
        <v>4</v>
      </c>
      <c r="E2" s="28" t="s">
        <v>80</v>
      </c>
      <c r="F2" s="29" t="s">
        <v>131</v>
      </c>
      <c r="G2" s="29" t="s">
        <v>140</v>
      </c>
      <c r="H2" s="29" t="s">
        <v>110</v>
      </c>
    </row>
    <row r="3" spans="1:8" s="30" customFormat="1" ht="12" customHeight="1">
      <c r="A3" s="84"/>
      <c r="B3" s="84"/>
      <c r="C3" s="84"/>
      <c r="D3" s="84"/>
      <c r="E3" s="85"/>
      <c r="F3" s="86"/>
      <c r="G3" s="87"/>
      <c r="H3" s="88"/>
    </row>
    <row r="4" spans="1:8" ht="16.5" customHeight="1">
      <c r="A4" s="89">
        <v>3</v>
      </c>
      <c r="B4" s="9"/>
      <c r="C4" s="9"/>
      <c r="D4" s="90"/>
      <c r="E4" s="91" t="s">
        <v>47</v>
      </c>
      <c r="F4" s="92">
        <f>F5+F14+F39</f>
        <v>95930800</v>
      </c>
      <c r="G4" s="92">
        <f>G5+G14+G39</f>
        <v>81840701</v>
      </c>
      <c r="H4" s="93">
        <f>G4/F4*100</f>
        <v>85.31222610465043</v>
      </c>
    </row>
    <row r="5" spans="1:8" ht="14.25" customHeight="1">
      <c r="A5" s="94"/>
      <c r="B5" s="94">
        <v>31</v>
      </c>
      <c r="C5" s="94"/>
      <c r="D5" s="95"/>
      <c r="E5" s="96" t="s">
        <v>48</v>
      </c>
      <c r="F5" s="92">
        <f>F6+F8+F10</f>
        <v>39227400</v>
      </c>
      <c r="G5" s="92">
        <f>G6+G8+G10</f>
        <v>33406822</v>
      </c>
      <c r="H5" s="93">
        <f aca="true" t="shared" si="0" ref="H5:H63">G5/F5*100</f>
        <v>85.16195822307877</v>
      </c>
    </row>
    <row r="6" spans="1:8" ht="14.25" customHeight="1">
      <c r="A6" s="94"/>
      <c r="B6" s="94"/>
      <c r="C6" s="94">
        <v>311</v>
      </c>
      <c r="D6" s="95"/>
      <c r="E6" s="96" t="s">
        <v>49</v>
      </c>
      <c r="F6" s="92">
        <f>SUM(F7:F7)</f>
        <v>29739000</v>
      </c>
      <c r="G6" s="92">
        <f>SUM(G7:G7)</f>
        <v>27866627</v>
      </c>
      <c r="H6" s="93">
        <f t="shared" si="0"/>
        <v>93.70398130401156</v>
      </c>
    </row>
    <row r="7" spans="1:8" ht="14.25" customHeight="1">
      <c r="A7" s="97"/>
      <c r="B7" s="97"/>
      <c r="C7" s="97"/>
      <c r="D7" s="98">
        <v>3111</v>
      </c>
      <c r="E7" s="99" t="s">
        <v>50</v>
      </c>
      <c r="F7" s="46">
        <v>29739000</v>
      </c>
      <c r="G7" s="46">
        <v>27866627</v>
      </c>
      <c r="H7" s="100">
        <f t="shared" si="0"/>
        <v>93.70398130401156</v>
      </c>
    </row>
    <row r="8" spans="1:8" ht="14.25" customHeight="1">
      <c r="A8" s="94"/>
      <c r="B8" s="97"/>
      <c r="C8" s="94">
        <v>312</v>
      </c>
      <c r="D8" s="95"/>
      <c r="E8" s="96" t="s">
        <v>51</v>
      </c>
      <c r="F8" s="92">
        <f>F9</f>
        <v>4343400</v>
      </c>
      <c r="G8" s="92">
        <f>G9</f>
        <v>717193</v>
      </c>
      <c r="H8" s="93">
        <f t="shared" si="0"/>
        <v>16.512248468941383</v>
      </c>
    </row>
    <row r="9" spans="1:8" ht="14.25" customHeight="1">
      <c r="A9" s="97"/>
      <c r="B9" s="97"/>
      <c r="C9" s="97"/>
      <c r="D9" s="98">
        <v>3121</v>
      </c>
      <c r="E9" s="99" t="s">
        <v>51</v>
      </c>
      <c r="F9" s="46">
        <v>4343400</v>
      </c>
      <c r="G9" s="46">
        <v>717193</v>
      </c>
      <c r="H9" s="100">
        <f t="shared" si="0"/>
        <v>16.512248468941383</v>
      </c>
    </row>
    <row r="10" spans="1:8" ht="14.25" customHeight="1">
      <c r="A10" s="94"/>
      <c r="B10" s="97"/>
      <c r="C10" s="94">
        <v>313</v>
      </c>
      <c r="D10" s="95"/>
      <c r="E10" s="96" t="s">
        <v>52</v>
      </c>
      <c r="F10" s="92">
        <f>F11+F12</f>
        <v>5145000</v>
      </c>
      <c r="G10" s="92">
        <f>G11+G12</f>
        <v>4823002</v>
      </c>
      <c r="H10" s="93">
        <f t="shared" si="0"/>
        <v>93.74153547133139</v>
      </c>
    </row>
    <row r="11" spans="1:8" ht="14.25" customHeight="1">
      <c r="A11" s="97"/>
      <c r="B11" s="97"/>
      <c r="C11" s="97"/>
      <c r="D11" s="98">
        <v>3132</v>
      </c>
      <c r="E11" s="99" t="s">
        <v>53</v>
      </c>
      <c r="F11" s="46">
        <v>4473800</v>
      </c>
      <c r="G11" s="46">
        <v>4321187</v>
      </c>
      <c r="H11" s="100">
        <f t="shared" si="0"/>
        <v>96.58873887969959</v>
      </c>
    </row>
    <row r="12" spans="1:8" ht="14.25" customHeight="1">
      <c r="A12" s="97"/>
      <c r="B12" s="97"/>
      <c r="C12" s="97"/>
      <c r="D12" s="98">
        <v>3133</v>
      </c>
      <c r="E12" s="99" t="s">
        <v>54</v>
      </c>
      <c r="F12" s="46">
        <v>671200</v>
      </c>
      <c r="G12" s="46">
        <v>501815</v>
      </c>
      <c r="H12" s="100">
        <f t="shared" si="0"/>
        <v>74.7638557806913</v>
      </c>
    </row>
    <row r="13" spans="1:8" ht="14.25" customHeight="1">
      <c r="A13" s="94"/>
      <c r="B13" s="97"/>
      <c r="C13" s="97"/>
      <c r="D13" s="98"/>
      <c r="E13" s="99"/>
      <c r="F13" s="92"/>
      <c r="G13" s="92"/>
      <c r="H13" s="93"/>
    </row>
    <row r="14" spans="1:8" ht="14.25" customHeight="1">
      <c r="A14" s="94"/>
      <c r="B14" s="94">
        <v>32</v>
      </c>
      <c r="C14" s="97"/>
      <c r="D14" s="95"/>
      <c r="E14" s="101" t="s">
        <v>5</v>
      </c>
      <c r="F14" s="92">
        <f>F15+F19+F23+F33</f>
        <v>24906400</v>
      </c>
      <c r="G14" s="92">
        <f>G15+G19+G23+G33</f>
        <v>15453190</v>
      </c>
      <c r="H14" s="93">
        <f t="shared" si="0"/>
        <v>62.045056692255805</v>
      </c>
    </row>
    <row r="15" spans="1:8" ht="14.25" customHeight="1">
      <c r="A15" s="94"/>
      <c r="B15" s="97"/>
      <c r="C15" s="94">
        <v>321</v>
      </c>
      <c r="D15" s="95"/>
      <c r="E15" s="101" t="s">
        <v>9</v>
      </c>
      <c r="F15" s="92">
        <f>F16+F17+F18</f>
        <v>1320000</v>
      </c>
      <c r="G15" s="92">
        <f>G16+G17+G18</f>
        <v>1058881</v>
      </c>
      <c r="H15" s="93">
        <f t="shared" si="0"/>
        <v>80.21825757575758</v>
      </c>
    </row>
    <row r="16" spans="1:8" ht="14.25" customHeight="1">
      <c r="A16" s="97"/>
      <c r="B16" s="97"/>
      <c r="C16" s="97"/>
      <c r="D16" s="98">
        <v>3211</v>
      </c>
      <c r="E16" s="102" t="s">
        <v>55</v>
      </c>
      <c r="F16" s="46">
        <v>300000</v>
      </c>
      <c r="G16" s="46">
        <v>152312</v>
      </c>
      <c r="H16" s="100">
        <f t="shared" si="0"/>
        <v>50.77066666666666</v>
      </c>
    </row>
    <row r="17" spans="1:8" ht="14.25" customHeight="1">
      <c r="A17" s="97"/>
      <c r="B17" s="97"/>
      <c r="C17" s="97"/>
      <c r="D17" s="98">
        <v>3212</v>
      </c>
      <c r="E17" s="102" t="s">
        <v>56</v>
      </c>
      <c r="F17" s="46">
        <v>900000</v>
      </c>
      <c r="G17" s="46">
        <v>858140</v>
      </c>
      <c r="H17" s="100">
        <f t="shared" si="0"/>
        <v>95.3488888888889</v>
      </c>
    </row>
    <row r="18" spans="1:8" ht="14.25" customHeight="1">
      <c r="A18" s="97"/>
      <c r="B18" s="97"/>
      <c r="C18" s="97"/>
      <c r="D18" s="103" t="s">
        <v>7</v>
      </c>
      <c r="E18" s="102" t="s">
        <v>8</v>
      </c>
      <c r="F18" s="46">
        <v>120000</v>
      </c>
      <c r="G18" s="46">
        <v>48429</v>
      </c>
      <c r="H18" s="100">
        <f t="shared" si="0"/>
        <v>40.3575</v>
      </c>
    </row>
    <row r="19" spans="1:8" ht="14.25" customHeight="1">
      <c r="A19" s="94"/>
      <c r="B19" s="97"/>
      <c r="C19" s="94">
        <v>322</v>
      </c>
      <c r="D19" s="103"/>
      <c r="E19" s="104" t="s">
        <v>57</v>
      </c>
      <c r="F19" s="92">
        <f>SUM(F20:F22)</f>
        <v>1688040</v>
      </c>
      <c r="G19" s="92">
        <f>SUM(G20:G22)</f>
        <v>1369871</v>
      </c>
      <c r="H19" s="93">
        <f t="shared" si="0"/>
        <v>81.1515722376247</v>
      </c>
    </row>
    <row r="20" spans="1:8" ht="14.25" customHeight="1">
      <c r="A20" s="97"/>
      <c r="B20" s="97"/>
      <c r="C20" s="97"/>
      <c r="D20" s="103">
        <v>3221</v>
      </c>
      <c r="E20" s="99" t="s">
        <v>58</v>
      </c>
      <c r="F20" s="46">
        <v>710040</v>
      </c>
      <c r="G20" s="46">
        <v>426238</v>
      </c>
      <c r="H20" s="100">
        <f t="shared" si="0"/>
        <v>60.0301391470903</v>
      </c>
    </row>
    <row r="21" spans="1:8" ht="14.25" customHeight="1">
      <c r="A21" s="97"/>
      <c r="B21" s="97"/>
      <c r="C21" s="97"/>
      <c r="D21" s="103">
        <v>3223</v>
      </c>
      <c r="E21" s="99" t="s">
        <v>59</v>
      </c>
      <c r="F21" s="46">
        <v>948000</v>
      </c>
      <c r="G21" s="46">
        <v>914067</v>
      </c>
      <c r="H21" s="100">
        <f t="shared" si="0"/>
        <v>96.42056962025316</v>
      </c>
    </row>
    <row r="22" spans="1:8" ht="14.25" customHeight="1">
      <c r="A22" s="97"/>
      <c r="B22" s="97"/>
      <c r="C22" s="97"/>
      <c r="D22" s="103" t="s">
        <v>10</v>
      </c>
      <c r="E22" s="105" t="s">
        <v>11</v>
      </c>
      <c r="F22" s="46">
        <v>30000</v>
      </c>
      <c r="G22" s="106">
        <v>29566</v>
      </c>
      <c r="H22" s="100">
        <f t="shared" si="0"/>
        <v>98.55333333333334</v>
      </c>
    </row>
    <row r="23" spans="1:8" ht="14.25" customHeight="1">
      <c r="A23" s="97"/>
      <c r="B23" s="97"/>
      <c r="C23" s="94">
        <v>323</v>
      </c>
      <c r="D23" s="107"/>
      <c r="E23" s="104" t="s">
        <v>12</v>
      </c>
      <c r="F23" s="92">
        <f>SUM(F24:F32)</f>
        <v>18403360</v>
      </c>
      <c r="G23" s="92">
        <f>SUM(G24:G32)</f>
        <v>12345647</v>
      </c>
      <c r="H23" s="93">
        <f t="shared" si="0"/>
        <v>67.08365754949097</v>
      </c>
    </row>
    <row r="24" spans="1:8" ht="14.25" customHeight="1">
      <c r="A24" s="97"/>
      <c r="B24" s="97"/>
      <c r="C24" s="97"/>
      <c r="D24" s="98">
        <v>3231</v>
      </c>
      <c r="E24" s="99" t="s">
        <v>60</v>
      </c>
      <c r="F24" s="46">
        <v>1100000</v>
      </c>
      <c r="G24" s="46">
        <v>724717</v>
      </c>
      <c r="H24" s="100">
        <f t="shared" si="0"/>
        <v>65.88336363636364</v>
      </c>
    </row>
    <row r="25" spans="1:8" ht="14.25" customHeight="1">
      <c r="A25" s="97"/>
      <c r="B25" s="97"/>
      <c r="C25" s="97"/>
      <c r="D25" s="98">
        <v>3232</v>
      </c>
      <c r="E25" s="105" t="s">
        <v>13</v>
      </c>
      <c r="F25" s="46">
        <v>4300000</v>
      </c>
      <c r="G25" s="46">
        <v>2217783</v>
      </c>
      <c r="H25" s="100">
        <f t="shared" si="0"/>
        <v>51.57634883720931</v>
      </c>
    </row>
    <row r="26" spans="1:8" ht="14.25" customHeight="1">
      <c r="A26" s="97"/>
      <c r="B26" s="97"/>
      <c r="C26" s="97"/>
      <c r="D26" s="98">
        <v>3233</v>
      </c>
      <c r="E26" s="102" t="s">
        <v>61</v>
      </c>
      <c r="F26" s="46">
        <v>300000</v>
      </c>
      <c r="G26" s="46">
        <v>0</v>
      </c>
      <c r="H26" s="100">
        <f t="shared" si="0"/>
        <v>0</v>
      </c>
    </row>
    <row r="27" spans="1:8" ht="14.25" customHeight="1">
      <c r="A27" s="97"/>
      <c r="B27" s="97"/>
      <c r="C27" s="97"/>
      <c r="D27" s="98">
        <v>3234</v>
      </c>
      <c r="E27" s="102" t="s">
        <v>62</v>
      </c>
      <c r="F27" s="46">
        <v>4100000</v>
      </c>
      <c r="G27" s="46">
        <v>3626939</v>
      </c>
      <c r="H27" s="100">
        <f t="shared" si="0"/>
        <v>88.4619268292683</v>
      </c>
    </row>
    <row r="28" spans="1:8" ht="14.25" customHeight="1">
      <c r="A28" s="97"/>
      <c r="B28" s="97"/>
      <c r="C28" s="97"/>
      <c r="D28" s="98">
        <v>3235</v>
      </c>
      <c r="E28" s="102" t="s">
        <v>63</v>
      </c>
      <c r="F28" s="46">
        <v>523200</v>
      </c>
      <c r="G28" s="46">
        <v>66156</v>
      </c>
      <c r="H28" s="100">
        <f t="shared" si="0"/>
        <v>12.644495412844037</v>
      </c>
    </row>
    <row r="29" spans="1:8" ht="14.25" customHeight="1">
      <c r="A29" s="97"/>
      <c r="B29" s="97"/>
      <c r="C29" s="97"/>
      <c r="D29" s="98">
        <v>3236</v>
      </c>
      <c r="E29" s="102" t="s">
        <v>64</v>
      </c>
      <c r="F29" s="46">
        <v>360000</v>
      </c>
      <c r="G29" s="46">
        <v>0</v>
      </c>
      <c r="H29" s="100">
        <f t="shared" si="0"/>
        <v>0</v>
      </c>
    </row>
    <row r="30" spans="1:8" ht="14.25" customHeight="1">
      <c r="A30" s="97"/>
      <c r="B30" s="97"/>
      <c r="C30" s="97"/>
      <c r="D30" s="98">
        <v>3237</v>
      </c>
      <c r="E30" s="105" t="s">
        <v>14</v>
      </c>
      <c r="F30" s="46">
        <v>6210000</v>
      </c>
      <c r="G30" s="46">
        <v>3774093</v>
      </c>
      <c r="H30" s="100">
        <f t="shared" si="0"/>
        <v>60.77444444444444</v>
      </c>
    </row>
    <row r="31" spans="1:8" ht="14.25" customHeight="1">
      <c r="A31" s="97"/>
      <c r="B31" s="97"/>
      <c r="C31" s="97"/>
      <c r="D31" s="98">
        <v>3238</v>
      </c>
      <c r="E31" s="105" t="s">
        <v>15</v>
      </c>
      <c r="F31" s="46">
        <v>710160</v>
      </c>
      <c r="G31" s="46">
        <v>821988</v>
      </c>
      <c r="H31" s="100">
        <f t="shared" si="0"/>
        <v>115.74687394389997</v>
      </c>
    </row>
    <row r="32" spans="1:8" ht="14.25" customHeight="1">
      <c r="A32" s="97"/>
      <c r="B32" s="97"/>
      <c r="C32" s="97"/>
      <c r="D32" s="98">
        <v>3239</v>
      </c>
      <c r="E32" s="105" t="s">
        <v>65</v>
      </c>
      <c r="F32" s="46">
        <v>800000</v>
      </c>
      <c r="G32" s="46">
        <v>1113971</v>
      </c>
      <c r="H32" s="100">
        <f t="shared" si="0"/>
        <v>139.246375</v>
      </c>
    </row>
    <row r="33" spans="1:8" ht="14.25" customHeight="1">
      <c r="A33" s="97"/>
      <c r="B33" s="97"/>
      <c r="C33" s="94">
        <v>329</v>
      </c>
      <c r="D33" s="98"/>
      <c r="E33" s="96" t="s">
        <v>67</v>
      </c>
      <c r="F33" s="92">
        <f>SUM(F34:F37)</f>
        <v>3495000</v>
      </c>
      <c r="G33" s="92">
        <f>SUM(G34:G37)</f>
        <v>678791</v>
      </c>
      <c r="H33" s="93">
        <f t="shared" si="0"/>
        <v>19.421773962804007</v>
      </c>
    </row>
    <row r="34" spans="1:8" ht="14.25" customHeight="1">
      <c r="A34" s="97"/>
      <c r="B34" s="97"/>
      <c r="C34" s="97"/>
      <c r="D34" s="98">
        <v>3292</v>
      </c>
      <c r="E34" s="99" t="s">
        <v>68</v>
      </c>
      <c r="F34" s="46">
        <v>270000</v>
      </c>
      <c r="G34" s="46">
        <v>10664</v>
      </c>
      <c r="H34" s="100">
        <f t="shared" si="0"/>
        <v>3.949629629629629</v>
      </c>
    </row>
    <row r="35" spans="1:8" ht="14.25" customHeight="1">
      <c r="A35" s="97"/>
      <c r="B35" s="97"/>
      <c r="C35" s="97"/>
      <c r="D35" s="98">
        <v>3293</v>
      </c>
      <c r="E35" s="99" t="s">
        <v>69</v>
      </c>
      <c r="F35" s="46">
        <v>265000</v>
      </c>
      <c r="G35" s="46">
        <v>82591</v>
      </c>
      <c r="H35" s="100">
        <f t="shared" si="0"/>
        <v>31.166415094339623</v>
      </c>
    </row>
    <row r="36" spans="1:8" ht="14.25" customHeight="1">
      <c r="A36" s="97"/>
      <c r="B36" s="97"/>
      <c r="C36" s="97"/>
      <c r="D36" s="98">
        <v>3294</v>
      </c>
      <c r="E36" s="99" t="s">
        <v>70</v>
      </c>
      <c r="F36" s="46">
        <v>10000</v>
      </c>
      <c r="G36" s="46">
        <v>1182</v>
      </c>
      <c r="H36" s="100">
        <f t="shared" si="0"/>
        <v>11.82</v>
      </c>
    </row>
    <row r="37" spans="1:8" ht="14.25" customHeight="1">
      <c r="A37" s="97"/>
      <c r="B37" s="97"/>
      <c r="C37" s="97"/>
      <c r="D37" s="98">
        <v>3299</v>
      </c>
      <c r="E37" s="99" t="s">
        <v>67</v>
      </c>
      <c r="F37" s="46">
        <v>2950000</v>
      </c>
      <c r="G37" s="46">
        <v>584354</v>
      </c>
      <c r="H37" s="100">
        <f t="shared" si="0"/>
        <v>19.808610169491526</v>
      </c>
    </row>
    <row r="38" spans="1:8" ht="14.25" customHeight="1">
      <c r="A38" s="97"/>
      <c r="B38" s="97"/>
      <c r="C38" s="97"/>
      <c r="D38" s="98"/>
      <c r="E38" s="99"/>
      <c r="F38" s="46"/>
      <c r="G38" s="92"/>
      <c r="H38" s="93"/>
    </row>
    <row r="39" spans="1:8" ht="14.25" customHeight="1">
      <c r="A39" s="97"/>
      <c r="B39" s="94">
        <v>34</v>
      </c>
      <c r="C39" s="97"/>
      <c r="D39" s="107"/>
      <c r="E39" s="101" t="s">
        <v>17</v>
      </c>
      <c r="F39" s="92">
        <f>F40+F44</f>
        <v>31797000</v>
      </c>
      <c r="G39" s="92">
        <f>G40+G44</f>
        <v>32980689</v>
      </c>
      <c r="H39" s="93">
        <f t="shared" si="0"/>
        <v>103.72264364562696</v>
      </c>
    </row>
    <row r="40" spans="1:8" ht="14.25" customHeight="1">
      <c r="A40" s="97"/>
      <c r="B40" s="97"/>
      <c r="C40" s="94">
        <v>342</v>
      </c>
      <c r="D40" s="107"/>
      <c r="E40" s="104" t="s">
        <v>16</v>
      </c>
      <c r="F40" s="92">
        <f>F41</f>
        <v>31500000</v>
      </c>
      <c r="G40" s="92">
        <f>G41</f>
        <v>32493069</v>
      </c>
      <c r="H40" s="100">
        <f t="shared" si="0"/>
        <v>103.15259999999999</v>
      </c>
    </row>
    <row r="41" spans="1:8" ht="24" customHeight="1">
      <c r="A41" s="97"/>
      <c r="B41" s="97"/>
      <c r="C41" s="97"/>
      <c r="D41" s="103" t="s">
        <v>66</v>
      </c>
      <c r="E41" s="105" t="s">
        <v>81</v>
      </c>
      <c r="F41" s="46">
        <f>SUM(F42:F43)</f>
        <v>31500000</v>
      </c>
      <c r="G41" s="46">
        <v>32493069</v>
      </c>
      <c r="H41" s="100">
        <f t="shared" si="0"/>
        <v>103.15259999999999</v>
      </c>
    </row>
    <row r="42" spans="1:8" ht="14.25" customHeight="1">
      <c r="A42" s="97"/>
      <c r="B42" s="97"/>
      <c r="C42" s="97"/>
      <c r="D42" s="103"/>
      <c r="E42" s="99" t="s">
        <v>71</v>
      </c>
      <c r="F42" s="46">
        <v>23222700</v>
      </c>
      <c r="G42" s="46">
        <v>25569032</v>
      </c>
      <c r="H42" s="100">
        <f t="shared" si="0"/>
        <v>110.10361413616849</v>
      </c>
    </row>
    <row r="43" spans="1:8" ht="14.25" customHeight="1">
      <c r="A43" s="97"/>
      <c r="B43" s="97"/>
      <c r="C43" s="97"/>
      <c r="D43" s="103"/>
      <c r="E43" s="99" t="s">
        <v>72</v>
      </c>
      <c r="F43" s="46">
        <v>8277300</v>
      </c>
      <c r="G43" s="46">
        <v>6924037</v>
      </c>
      <c r="H43" s="100">
        <f t="shared" si="0"/>
        <v>83.65091273724524</v>
      </c>
    </row>
    <row r="44" spans="1:8" ht="14.25" customHeight="1">
      <c r="A44" s="97"/>
      <c r="B44" s="97"/>
      <c r="C44" s="94">
        <v>343</v>
      </c>
      <c r="D44" s="98"/>
      <c r="E44" s="96" t="s">
        <v>82</v>
      </c>
      <c r="F44" s="92">
        <f>SUM(F45:F48)</f>
        <v>297000</v>
      </c>
      <c r="G44" s="92">
        <f>SUM(G45:G48)</f>
        <v>487620</v>
      </c>
      <c r="H44" s="93">
        <f t="shared" si="0"/>
        <v>164.1818181818182</v>
      </c>
    </row>
    <row r="45" spans="1:8" ht="14.25" customHeight="1">
      <c r="A45" s="97"/>
      <c r="B45" s="97"/>
      <c r="C45" s="97"/>
      <c r="D45" s="97">
        <v>3431</v>
      </c>
      <c r="E45" s="99" t="s">
        <v>83</v>
      </c>
      <c r="F45" s="46">
        <v>150000</v>
      </c>
      <c r="G45" s="46">
        <v>157129</v>
      </c>
      <c r="H45" s="100">
        <f t="shared" si="0"/>
        <v>104.75266666666667</v>
      </c>
    </row>
    <row r="46" spans="1:8" ht="14.25" customHeight="1">
      <c r="A46" s="97"/>
      <c r="B46" s="97"/>
      <c r="C46" s="97"/>
      <c r="D46" s="97">
        <v>3432</v>
      </c>
      <c r="E46" s="99" t="s">
        <v>84</v>
      </c>
      <c r="F46" s="46">
        <v>120000</v>
      </c>
      <c r="G46" s="46">
        <v>106668</v>
      </c>
      <c r="H46" s="100">
        <f t="shared" si="0"/>
        <v>88.89</v>
      </c>
    </row>
    <row r="47" spans="1:8" ht="14.25" customHeight="1">
      <c r="A47" s="97"/>
      <c r="B47" s="97"/>
      <c r="C47" s="97"/>
      <c r="D47" s="97">
        <v>3433</v>
      </c>
      <c r="E47" s="99" t="s">
        <v>85</v>
      </c>
      <c r="F47" s="46">
        <v>27000</v>
      </c>
      <c r="G47" s="46">
        <v>41766</v>
      </c>
      <c r="H47" s="100">
        <f t="shared" si="0"/>
        <v>154.6888888888889</v>
      </c>
    </row>
    <row r="48" spans="1:8" ht="14.25" customHeight="1">
      <c r="A48" s="97"/>
      <c r="B48" s="97"/>
      <c r="C48" s="97"/>
      <c r="D48" s="103">
        <v>3434</v>
      </c>
      <c r="E48" s="99" t="s">
        <v>136</v>
      </c>
      <c r="F48" s="46">
        <v>0</v>
      </c>
      <c r="G48" s="46">
        <v>182057</v>
      </c>
      <c r="H48" s="100">
        <v>0</v>
      </c>
    </row>
    <row r="49" spans="1:8" ht="14.25" customHeight="1">
      <c r="A49" s="97"/>
      <c r="B49" s="97"/>
      <c r="C49" s="97"/>
      <c r="D49" s="103"/>
      <c r="E49" s="99"/>
      <c r="F49" s="46"/>
      <c r="G49" s="92"/>
      <c r="H49" s="93"/>
    </row>
    <row r="50" spans="1:8" ht="14.25" customHeight="1">
      <c r="A50" s="108">
        <v>4</v>
      </c>
      <c r="B50" s="97"/>
      <c r="C50" s="97"/>
      <c r="D50" s="95"/>
      <c r="E50" s="104" t="s">
        <v>73</v>
      </c>
      <c r="F50" s="92">
        <f>F55+F51</f>
        <v>3000000</v>
      </c>
      <c r="G50" s="92">
        <f>G55+G51</f>
        <v>838921</v>
      </c>
      <c r="H50" s="93">
        <f t="shared" si="0"/>
        <v>27.964033333333333</v>
      </c>
    </row>
    <row r="51" spans="1:8" s="54" customFormat="1" ht="14.25" customHeight="1">
      <c r="A51" s="108"/>
      <c r="B51" s="94">
        <v>41</v>
      </c>
      <c r="C51" s="94"/>
      <c r="D51" s="95"/>
      <c r="E51" s="96" t="s">
        <v>132</v>
      </c>
      <c r="F51" s="92">
        <f>F52</f>
        <v>0</v>
      </c>
      <c r="G51" s="92">
        <f>G52</f>
        <v>39268</v>
      </c>
      <c r="H51" s="184" t="s">
        <v>141</v>
      </c>
    </row>
    <row r="52" spans="1:8" s="54" customFormat="1" ht="14.25" customHeight="1">
      <c r="A52" s="108"/>
      <c r="B52" s="94"/>
      <c r="C52" s="94">
        <v>412</v>
      </c>
      <c r="D52" s="95"/>
      <c r="E52" s="96" t="s">
        <v>133</v>
      </c>
      <c r="F52" s="92">
        <f>F53</f>
        <v>0</v>
      </c>
      <c r="G52" s="92">
        <f>G53</f>
        <v>39268</v>
      </c>
      <c r="H52" s="184" t="s">
        <v>141</v>
      </c>
    </row>
    <row r="53" spans="1:8" ht="14.25" customHeight="1">
      <c r="A53" s="165"/>
      <c r="B53" s="97"/>
      <c r="C53" s="97"/>
      <c r="D53" s="98">
        <v>4123</v>
      </c>
      <c r="E53" s="99" t="s">
        <v>135</v>
      </c>
      <c r="F53" s="46">
        <v>0</v>
      </c>
      <c r="G53" s="46">
        <v>39268</v>
      </c>
      <c r="H53" s="184" t="s">
        <v>141</v>
      </c>
    </row>
    <row r="54" spans="1:8" ht="12.75" customHeight="1">
      <c r="A54" s="97"/>
      <c r="B54" s="97"/>
      <c r="C54" s="97"/>
      <c r="D54" s="98"/>
      <c r="E54" s="102"/>
      <c r="F54" s="46"/>
      <c r="G54" s="92"/>
      <c r="H54" s="93"/>
    </row>
    <row r="55" spans="1:8" ht="14.25" customHeight="1">
      <c r="A55" s="97"/>
      <c r="B55" s="94">
        <v>42</v>
      </c>
      <c r="C55" s="97"/>
      <c r="D55" s="107"/>
      <c r="E55" s="104" t="s">
        <v>18</v>
      </c>
      <c r="F55" s="92">
        <f>F56+F59</f>
        <v>3000000</v>
      </c>
      <c r="G55" s="92">
        <f>G56+G59</f>
        <v>799653</v>
      </c>
      <c r="H55" s="93">
        <f t="shared" si="0"/>
        <v>26.655099999999997</v>
      </c>
    </row>
    <row r="56" spans="1:8" ht="14.25" customHeight="1">
      <c r="A56" s="97"/>
      <c r="B56" s="97"/>
      <c r="C56" s="94">
        <v>421</v>
      </c>
      <c r="D56" s="107"/>
      <c r="E56" s="101" t="s">
        <v>19</v>
      </c>
      <c r="F56" s="92">
        <f>F57</f>
        <v>1400000</v>
      </c>
      <c r="G56" s="92">
        <v>80565</v>
      </c>
      <c r="H56" s="93">
        <f t="shared" si="0"/>
        <v>5.754642857142858</v>
      </c>
    </row>
    <row r="57" spans="1:8" ht="14.25" customHeight="1">
      <c r="A57" s="97"/>
      <c r="B57" s="97"/>
      <c r="C57" s="97"/>
      <c r="D57" s="103" t="s">
        <v>20</v>
      </c>
      <c r="E57" s="105" t="s">
        <v>21</v>
      </c>
      <c r="F57" s="46">
        <v>1400000</v>
      </c>
      <c r="G57" s="46">
        <v>55350</v>
      </c>
      <c r="H57" s="100">
        <f t="shared" si="0"/>
        <v>3.9535714285714283</v>
      </c>
    </row>
    <row r="58" spans="1:8" ht="14.25" customHeight="1">
      <c r="A58" s="97"/>
      <c r="B58" s="97"/>
      <c r="C58" s="97"/>
      <c r="D58" s="103">
        <v>4213</v>
      </c>
      <c r="E58" s="99" t="s">
        <v>139</v>
      </c>
      <c r="F58" s="46">
        <v>0</v>
      </c>
      <c r="G58" s="46">
        <v>25215</v>
      </c>
      <c r="H58" s="184" t="s">
        <v>141</v>
      </c>
    </row>
    <row r="59" spans="1:8" ht="14.25" customHeight="1">
      <c r="A59" s="97"/>
      <c r="B59" s="97"/>
      <c r="C59" s="94">
        <v>422</v>
      </c>
      <c r="D59" s="107"/>
      <c r="E59" s="101" t="s">
        <v>24</v>
      </c>
      <c r="F59" s="92">
        <f>SUM(F60:F63)</f>
        <v>1600000</v>
      </c>
      <c r="G59" s="92">
        <f>SUM(G60:G63)</f>
        <v>719088</v>
      </c>
      <c r="H59" s="93">
        <f t="shared" si="0"/>
        <v>44.943</v>
      </c>
    </row>
    <row r="60" spans="1:8" ht="14.25" customHeight="1">
      <c r="A60" s="97"/>
      <c r="B60" s="97"/>
      <c r="C60" s="97"/>
      <c r="D60" s="109" t="s">
        <v>22</v>
      </c>
      <c r="E60" s="110" t="s">
        <v>23</v>
      </c>
      <c r="F60" s="46">
        <v>1500000</v>
      </c>
      <c r="G60" s="46">
        <v>85107</v>
      </c>
      <c r="H60" s="100">
        <f t="shared" si="0"/>
        <v>5.6738</v>
      </c>
    </row>
    <row r="61" spans="1:8" ht="14.25" customHeight="1">
      <c r="A61" s="97"/>
      <c r="B61" s="97"/>
      <c r="C61" s="97"/>
      <c r="D61" s="109">
        <v>4222</v>
      </c>
      <c r="E61" s="111" t="s">
        <v>123</v>
      </c>
      <c r="F61" s="46">
        <v>50000</v>
      </c>
      <c r="G61" s="46">
        <v>119770</v>
      </c>
      <c r="H61" s="100">
        <f t="shared" si="0"/>
        <v>239.54</v>
      </c>
    </row>
    <row r="62" spans="1:8" ht="14.25" customHeight="1">
      <c r="A62" s="97"/>
      <c r="B62" s="97"/>
      <c r="C62" s="97"/>
      <c r="D62" s="109">
        <v>4223</v>
      </c>
      <c r="E62" s="111" t="s">
        <v>137</v>
      </c>
      <c r="F62" s="46">
        <v>0</v>
      </c>
      <c r="G62" s="46">
        <v>67389</v>
      </c>
      <c r="H62" s="184" t="s">
        <v>141</v>
      </c>
    </row>
    <row r="63" spans="1:8" ht="14.25" customHeight="1">
      <c r="A63" s="97"/>
      <c r="B63" s="97"/>
      <c r="C63" s="97"/>
      <c r="D63" s="109">
        <v>4227</v>
      </c>
      <c r="E63" s="111" t="s">
        <v>124</v>
      </c>
      <c r="F63" s="46">
        <v>50000</v>
      </c>
      <c r="G63" s="46">
        <v>446822</v>
      </c>
      <c r="H63" s="100">
        <f t="shared" si="0"/>
        <v>893.6439999999999</v>
      </c>
    </row>
    <row r="64" ht="14.25" customHeight="1">
      <c r="F64" s="92"/>
    </row>
  </sheetData>
  <mergeCells count="1">
    <mergeCell ref="A1:H1"/>
  </mergeCells>
  <printOptions horizontalCentered="1"/>
  <pageMargins left="0.2362204724409449" right="0.2362204724409449" top="0.4330708661417323" bottom="0.6299212598425197" header="0.5118110236220472" footer="0.31496062992125984"/>
  <pageSetup firstPageNumber="460" useFirstPageNumber="1" horizontalDpi="300" verticalDpi="300" orientation="portrait" paperSize="9" scale="95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pane ySplit="2" topLeftCell="BM3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2" width="4.28125" style="2" customWidth="1"/>
    <col min="3" max="3" width="5.8515625" style="2" customWidth="1"/>
    <col min="4" max="4" width="4.7109375" style="25" customWidth="1"/>
    <col min="5" max="5" width="53.7109375" style="1" customWidth="1"/>
    <col min="6" max="6" width="11.7109375" style="2" customWidth="1"/>
    <col min="7" max="7" width="12.00390625" style="2" customWidth="1"/>
    <col min="8" max="8" width="7.8515625" style="3" customWidth="1"/>
    <col min="9" max="16384" width="11.421875" style="2" customWidth="1"/>
  </cols>
  <sheetData>
    <row r="1" spans="1:8" s="18" customFormat="1" ht="33" customHeight="1">
      <c r="A1" s="195" t="s">
        <v>39</v>
      </c>
      <c r="B1" s="214"/>
      <c r="C1" s="214"/>
      <c r="D1" s="214"/>
      <c r="E1" s="214"/>
      <c r="F1" s="215"/>
      <c r="G1" s="211"/>
      <c r="H1" s="211"/>
    </row>
    <row r="2" spans="1:8" s="30" customFormat="1" ht="28.5" customHeight="1">
      <c r="A2" s="26" t="s">
        <v>3</v>
      </c>
      <c r="B2" s="26" t="s">
        <v>2</v>
      </c>
      <c r="C2" s="26" t="s">
        <v>1</v>
      </c>
      <c r="D2" s="27" t="s">
        <v>4</v>
      </c>
      <c r="E2" s="114"/>
      <c r="F2" s="29" t="s">
        <v>131</v>
      </c>
      <c r="G2" s="29" t="s">
        <v>140</v>
      </c>
      <c r="H2" s="29" t="s">
        <v>110</v>
      </c>
    </row>
    <row r="3" spans="1:8" ht="24" customHeight="1">
      <c r="A3" s="115" t="s">
        <v>74</v>
      </c>
      <c r="B3" s="116"/>
      <c r="C3" s="116"/>
      <c r="D3" s="117"/>
      <c r="E3" s="31"/>
      <c r="F3" s="118">
        <f>F4-F16</f>
        <v>-20605200</v>
      </c>
      <c r="G3" s="118">
        <f>G4-G16</f>
        <v>50047171</v>
      </c>
      <c r="H3" s="93">
        <f aca="true" t="shared" si="0" ref="H3:H13">G3/F3*100</f>
        <v>-242.8861209791703</v>
      </c>
    </row>
    <row r="4" spans="1:8" ht="17.25" customHeight="1">
      <c r="A4" s="89">
        <v>8</v>
      </c>
      <c r="B4" s="89"/>
      <c r="C4" s="167"/>
      <c r="D4" s="167"/>
      <c r="E4" s="131" t="s">
        <v>25</v>
      </c>
      <c r="F4" s="92">
        <f>F5+F8+F11</f>
        <v>330000000</v>
      </c>
      <c r="G4" s="92">
        <f>G5+G8+G11</f>
        <v>291490196</v>
      </c>
      <c r="H4" s="93">
        <f t="shared" si="0"/>
        <v>88.33036242424242</v>
      </c>
    </row>
    <row r="5" spans="1:8" ht="21" customHeight="1">
      <c r="A5" s="89"/>
      <c r="B5" s="89">
        <v>81</v>
      </c>
      <c r="C5" s="94"/>
      <c r="D5" s="94"/>
      <c r="E5" s="37" t="s">
        <v>112</v>
      </c>
      <c r="F5" s="92">
        <f>F6</f>
        <v>80000000</v>
      </c>
      <c r="G5" s="92">
        <f>G6</f>
        <v>121218348</v>
      </c>
      <c r="H5" s="93">
        <f t="shared" si="0"/>
        <v>151.522935</v>
      </c>
    </row>
    <row r="6" spans="1:8" ht="27.75" customHeight="1">
      <c r="A6" s="89"/>
      <c r="B6" s="89"/>
      <c r="C6" s="94">
        <v>816</v>
      </c>
      <c r="D6" s="94"/>
      <c r="E6" s="37" t="s">
        <v>113</v>
      </c>
      <c r="F6" s="92">
        <f>F7</f>
        <v>80000000</v>
      </c>
      <c r="G6" s="92">
        <f>G7</f>
        <v>121218348</v>
      </c>
      <c r="H6" s="93">
        <f t="shared" si="0"/>
        <v>151.522935</v>
      </c>
    </row>
    <row r="7" spans="1:8" ht="28.5" customHeight="1">
      <c r="A7" s="89"/>
      <c r="B7" s="89"/>
      <c r="C7" s="97"/>
      <c r="D7" s="97">
        <v>8161</v>
      </c>
      <c r="E7" s="5" t="s">
        <v>114</v>
      </c>
      <c r="F7" s="46">
        <v>80000000</v>
      </c>
      <c r="G7" s="46">
        <v>121218348</v>
      </c>
      <c r="H7" s="100">
        <f t="shared" si="0"/>
        <v>151.522935</v>
      </c>
    </row>
    <row r="8" spans="1:8" ht="15.75" customHeight="1">
      <c r="A8" s="89"/>
      <c r="B8" s="89">
        <v>83</v>
      </c>
      <c r="C8" s="94"/>
      <c r="D8" s="94"/>
      <c r="E8" s="37" t="s">
        <v>26</v>
      </c>
      <c r="F8" s="92">
        <f>F9</f>
        <v>150000000</v>
      </c>
      <c r="G8" s="92">
        <f>G9</f>
        <v>86351194</v>
      </c>
      <c r="H8" s="93">
        <f t="shared" si="0"/>
        <v>57.56746266666667</v>
      </c>
    </row>
    <row r="9" spans="1:8" ht="27.75" customHeight="1">
      <c r="A9" s="89"/>
      <c r="B9" s="89"/>
      <c r="C9" s="94">
        <v>834</v>
      </c>
      <c r="D9" s="94"/>
      <c r="E9" s="37" t="s">
        <v>102</v>
      </c>
      <c r="F9" s="92">
        <f>SUM(F10)</f>
        <v>150000000</v>
      </c>
      <c r="G9" s="92">
        <f>SUM(G10)</f>
        <v>86351194</v>
      </c>
      <c r="H9" s="93">
        <f t="shared" si="0"/>
        <v>57.56746266666667</v>
      </c>
    </row>
    <row r="10" spans="1:8" s="54" customFormat="1" ht="26.25" customHeight="1">
      <c r="A10" s="89"/>
      <c r="B10" s="89"/>
      <c r="C10" s="94"/>
      <c r="D10" s="97">
        <v>8341</v>
      </c>
      <c r="E10" s="121" t="s">
        <v>103</v>
      </c>
      <c r="F10" s="46">
        <v>150000000</v>
      </c>
      <c r="G10" s="46">
        <v>86351194</v>
      </c>
      <c r="H10" s="100">
        <f t="shared" si="0"/>
        <v>57.56746266666667</v>
      </c>
    </row>
    <row r="11" spans="1:8" s="124" customFormat="1" ht="16.5" customHeight="1">
      <c r="A11" s="122"/>
      <c r="B11" s="122">
        <v>84</v>
      </c>
      <c r="C11" s="108"/>
      <c r="D11" s="108"/>
      <c r="E11" s="123" t="s">
        <v>125</v>
      </c>
      <c r="F11" s="92">
        <f>SUM(F12)</f>
        <v>100000000</v>
      </c>
      <c r="G11" s="92">
        <f>SUM(G12)</f>
        <v>83920654</v>
      </c>
      <c r="H11" s="93">
        <f t="shared" si="0"/>
        <v>83.920654</v>
      </c>
    </row>
    <row r="12" spans="1:8" s="54" customFormat="1" ht="26.25" customHeight="1">
      <c r="A12" s="89"/>
      <c r="B12" s="89"/>
      <c r="C12" s="94">
        <v>844</v>
      </c>
      <c r="D12" s="97"/>
      <c r="E12" s="125" t="s">
        <v>126</v>
      </c>
      <c r="F12" s="46">
        <f>SUM(F13:F14)</f>
        <v>100000000</v>
      </c>
      <c r="G12" s="46">
        <f>SUM(G13:G14)</f>
        <v>83920654</v>
      </c>
      <c r="H12" s="100">
        <f t="shared" si="0"/>
        <v>83.920654</v>
      </c>
    </row>
    <row r="13" spans="1:8" s="54" customFormat="1" ht="26.25" customHeight="1">
      <c r="A13" s="89"/>
      <c r="B13" s="89"/>
      <c r="C13" s="94"/>
      <c r="D13" s="97">
        <v>8411</v>
      </c>
      <c r="E13" s="121" t="s">
        <v>127</v>
      </c>
      <c r="F13" s="46">
        <v>100000000</v>
      </c>
      <c r="G13" s="46">
        <v>12369162</v>
      </c>
      <c r="H13" s="100">
        <f t="shared" si="0"/>
        <v>12.369162</v>
      </c>
    </row>
    <row r="14" spans="1:8" s="54" customFormat="1" ht="26.25" customHeight="1">
      <c r="A14" s="89"/>
      <c r="B14" s="89"/>
      <c r="C14" s="94"/>
      <c r="D14" s="97">
        <v>8442</v>
      </c>
      <c r="E14" s="121" t="s">
        <v>138</v>
      </c>
      <c r="F14" s="46">
        <v>0</v>
      </c>
      <c r="G14" s="46">
        <v>71551492</v>
      </c>
      <c r="H14" s="184" t="s">
        <v>141</v>
      </c>
    </row>
    <row r="15" spans="1:8" ht="12.75" customHeight="1">
      <c r="A15" s="89"/>
      <c r="B15" s="89"/>
      <c r="C15" s="94"/>
      <c r="D15" s="94"/>
      <c r="E15" s="37"/>
      <c r="F15" s="46"/>
      <c r="G15" s="46"/>
      <c r="H15" s="93"/>
    </row>
    <row r="16" spans="1:8" ht="15.75" customHeight="1">
      <c r="A16" s="119">
        <v>5</v>
      </c>
      <c r="B16" s="89"/>
      <c r="C16" s="94"/>
      <c r="D16" s="94"/>
      <c r="E16" s="126" t="s">
        <v>27</v>
      </c>
      <c r="F16" s="92">
        <f>F17+F20+F23</f>
        <v>350605200</v>
      </c>
      <c r="G16" s="92">
        <f>G17+G20+G23</f>
        <v>241443025</v>
      </c>
      <c r="H16" s="93">
        <f>G16/F16*100</f>
        <v>68.8646446202167</v>
      </c>
    </row>
    <row r="17" spans="1:8" ht="14.25" customHeight="1">
      <c r="A17" s="89"/>
      <c r="B17" s="89">
        <v>51</v>
      </c>
      <c r="C17" s="167"/>
      <c r="D17" s="167"/>
      <c r="E17" s="89" t="s">
        <v>115</v>
      </c>
      <c r="F17" s="92">
        <f>F18</f>
        <v>100000000</v>
      </c>
      <c r="G17" s="92">
        <f>G18</f>
        <v>164201948</v>
      </c>
      <c r="H17" s="93">
        <f>G17/F17*100</f>
        <v>164.20194800000002</v>
      </c>
    </row>
    <row r="18" spans="1:8" ht="27.75" customHeight="1">
      <c r="A18" s="89"/>
      <c r="B18" s="9"/>
      <c r="C18" s="94">
        <v>516</v>
      </c>
      <c r="D18" s="94"/>
      <c r="E18" s="104" t="s">
        <v>116</v>
      </c>
      <c r="F18" s="92">
        <f>F19</f>
        <v>100000000</v>
      </c>
      <c r="G18" s="92">
        <f>G19</f>
        <v>164201948</v>
      </c>
      <c r="H18" s="93">
        <f>G18/F18*100</f>
        <v>164.20194800000002</v>
      </c>
    </row>
    <row r="19" spans="1:8" ht="27.75" customHeight="1">
      <c r="A19" s="89"/>
      <c r="B19" s="9"/>
      <c r="C19" s="97"/>
      <c r="D19" s="97">
        <v>5161</v>
      </c>
      <c r="E19" s="105" t="s">
        <v>117</v>
      </c>
      <c r="F19" s="46">
        <v>100000000</v>
      </c>
      <c r="G19" s="46">
        <v>164201948</v>
      </c>
      <c r="H19" s="93">
        <f>G19/F19*100</f>
        <v>164.20194800000002</v>
      </c>
    </row>
    <row r="20" spans="1:8" ht="15.75" customHeight="1">
      <c r="A20" s="89"/>
      <c r="B20" s="89">
        <v>53</v>
      </c>
      <c r="C20" s="94"/>
      <c r="D20" s="94"/>
      <c r="E20" s="37" t="s">
        <v>118</v>
      </c>
      <c r="F20" s="92">
        <f>F21</f>
        <v>0</v>
      </c>
      <c r="G20" s="92">
        <f>G21</f>
        <v>200000</v>
      </c>
      <c r="H20" s="184" t="s">
        <v>141</v>
      </c>
    </row>
    <row r="21" spans="1:8" ht="15.75" customHeight="1">
      <c r="A21" s="89"/>
      <c r="B21" s="9"/>
      <c r="C21" s="94">
        <v>534</v>
      </c>
      <c r="D21" s="94"/>
      <c r="E21" s="37" t="s">
        <v>119</v>
      </c>
      <c r="F21" s="92">
        <f>F22</f>
        <v>0</v>
      </c>
      <c r="G21" s="92">
        <f>G22</f>
        <v>200000</v>
      </c>
      <c r="H21" s="184" t="s">
        <v>141</v>
      </c>
    </row>
    <row r="22" spans="1:8" ht="14.25" customHeight="1">
      <c r="A22" s="89"/>
      <c r="B22" s="9"/>
      <c r="C22" s="94"/>
      <c r="D22" s="97">
        <v>5341</v>
      </c>
      <c r="E22" s="5" t="s">
        <v>119</v>
      </c>
      <c r="F22" s="46">
        <v>0</v>
      </c>
      <c r="G22" s="46">
        <v>200000</v>
      </c>
      <c r="H22" s="184" t="s">
        <v>141</v>
      </c>
    </row>
    <row r="23" spans="1:8" ht="15.75" customHeight="1">
      <c r="A23" s="9"/>
      <c r="B23" s="89">
        <v>54</v>
      </c>
      <c r="C23" s="97"/>
      <c r="D23" s="97"/>
      <c r="E23" s="37" t="s">
        <v>75</v>
      </c>
      <c r="F23" s="92">
        <f>F24</f>
        <v>250605200</v>
      </c>
      <c r="G23" s="92">
        <f>G24</f>
        <v>77041077</v>
      </c>
      <c r="H23" s="93">
        <f>G23/F23*100</f>
        <v>30.74201054088263</v>
      </c>
    </row>
    <row r="24" spans="1:8" ht="26.25" customHeight="1">
      <c r="A24" s="9"/>
      <c r="B24" s="9"/>
      <c r="C24" s="94">
        <v>544</v>
      </c>
      <c r="D24" s="94"/>
      <c r="E24" s="37" t="s">
        <v>76</v>
      </c>
      <c r="F24" s="92">
        <f>F25+F26</f>
        <v>250605200</v>
      </c>
      <c r="G24" s="92">
        <f>G25+G26</f>
        <v>77041077</v>
      </c>
      <c r="H24" s="93">
        <f>G24/F24*100</f>
        <v>30.74201054088263</v>
      </c>
    </row>
    <row r="25" spans="1:8" ht="27" customHeight="1">
      <c r="A25" s="9"/>
      <c r="B25" s="9"/>
      <c r="C25" s="94"/>
      <c r="D25" s="97">
        <v>5441</v>
      </c>
      <c r="E25" s="5" t="s">
        <v>77</v>
      </c>
      <c r="F25" s="46">
        <v>231546200</v>
      </c>
      <c r="G25" s="46">
        <v>39302826</v>
      </c>
      <c r="H25" s="100">
        <f>G25/F25*100</f>
        <v>16.974075152172656</v>
      </c>
    </row>
    <row r="26" spans="1:8" ht="27" customHeight="1">
      <c r="A26" s="9"/>
      <c r="B26" s="9"/>
      <c r="C26" s="94"/>
      <c r="D26" s="97">
        <v>5442</v>
      </c>
      <c r="E26" s="5" t="s">
        <v>78</v>
      </c>
      <c r="F26" s="46">
        <v>19059000</v>
      </c>
      <c r="G26" s="46">
        <v>37738251</v>
      </c>
      <c r="H26" s="100">
        <f>G26/F26*100</f>
        <v>198.00750826381238</v>
      </c>
    </row>
  </sheetData>
  <mergeCells count="1">
    <mergeCell ref="A1:H1"/>
  </mergeCells>
  <printOptions horizontalCentered="1"/>
  <pageMargins left="0.2362204724409449" right="0.2362204724409449" top="0.4330708661417323" bottom="0.4330708661417323" header="0.5118110236220472" footer="0.31496062992125984"/>
  <pageSetup firstPageNumber="462" useFirstPageNumber="1" horizontalDpi="300" verticalDpi="3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59"/>
  <sheetViews>
    <sheetView tabSelected="1" workbookViewId="0" topLeftCell="A1">
      <pane ySplit="2" topLeftCell="BM3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9.57421875" style="9" customWidth="1"/>
    <col min="2" max="2" width="51.421875" style="5" customWidth="1"/>
    <col min="3" max="3" width="13.7109375" style="46" customWidth="1"/>
    <col min="4" max="4" width="13.7109375" style="2" customWidth="1"/>
    <col min="5" max="6" width="9.7109375" style="3" customWidth="1"/>
    <col min="7" max="7" width="12.7109375" style="113" customWidth="1"/>
    <col min="8" max="8" width="13.140625" style="2" customWidth="1"/>
    <col min="9" max="16384" width="11.421875" style="2" customWidth="1"/>
  </cols>
  <sheetData>
    <row r="1" spans="1:6" ht="30" customHeight="1">
      <c r="A1" s="216" t="s">
        <v>101</v>
      </c>
      <c r="B1" s="216"/>
      <c r="C1" s="216"/>
      <c r="D1" s="217"/>
      <c r="E1" s="217"/>
      <c r="F1" s="163"/>
    </row>
    <row r="2" spans="1:7" s="30" customFormat="1" ht="24.75" customHeight="1">
      <c r="A2" s="127" t="s">
        <v>88</v>
      </c>
      <c r="B2" s="128" t="s">
        <v>89</v>
      </c>
      <c r="C2" s="29" t="s">
        <v>131</v>
      </c>
      <c r="D2" s="29" t="s">
        <v>140</v>
      </c>
      <c r="E2" s="29" t="s">
        <v>110</v>
      </c>
      <c r="F2" s="164"/>
      <c r="G2" s="87"/>
    </row>
    <row r="3" spans="1:8" ht="25.5" customHeight="1">
      <c r="A3" s="129" t="s">
        <v>142</v>
      </c>
      <c r="B3" s="130" t="s">
        <v>108</v>
      </c>
      <c r="C3" s="92">
        <f>C4+C46+C52+C58+C61</f>
        <v>449536000</v>
      </c>
      <c r="D3" s="92">
        <f>D4+D46+D52+D58+D61</f>
        <v>324122647</v>
      </c>
      <c r="E3" s="93">
        <f>D3/C3*100</f>
        <v>72.10159964941629</v>
      </c>
      <c r="F3" s="93"/>
      <c r="G3" s="92"/>
      <c r="H3" s="92"/>
    </row>
    <row r="4" spans="1:6" ht="15.75" customHeight="1">
      <c r="A4" s="131">
        <v>100</v>
      </c>
      <c r="B4" s="131" t="s">
        <v>107</v>
      </c>
      <c r="C4" s="92">
        <f>C6+C35+C42</f>
        <v>67430800</v>
      </c>
      <c r="D4" s="92">
        <f>D6+D35+D42</f>
        <v>50186553</v>
      </c>
      <c r="E4" s="93">
        <f aca="true" t="shared" si="0" ref="E4:E56">D4/C4*100</f>
        <v>74.42675009046312</v>
      </c>
      <c r="F4" s="93"/>
    </row>
    <row r="5" spans="3:6" ht="12" customHeight="1">
      <c r="C5" s="92"/>
      <c r="D5" s="92"/>
      <c r="E5" s="93"/>
      <c r="F5" s="93"/>
    </row>
    <row r="6" spans="1:6" ht="15">
      <c r="A6" s="90" t="s">
        <v>87</v>
      </c>
      <c r="B6" s="131" t="s">
        <v>90</v>
      </c>
      <c r="C6" s="92">
        <f>SUM(C7:C33)</f>
        <v>64430800</v>
      </c>
      <c r="D6" s="92">
        <f>SUM(D7:D33)</f>
        <v>49347632</v>
      </c>
      <c r="E6" s="93">
        <f t="shared" si="0"/>
        <v>76.59012770289986</v>
      </c>
      <c r="F6" s="93"/>
    </row>
    <row r="7" spans="1:6" ht="15">
      <c r="A7" s="188">
        <v>3111</v>
      </c>
      <c r="B7" s="189" t="s">
        <v>50</v>
      </c>
      <c r="C7" s="46">
        <f>'rashodi-opći dio'!F7</f>
        <v>29739000</v>
      </c>
      <c r="D7" s="46">
        <f>'rashodi-opći dio'!G7</f>
        <v>27866627</v>
      </c>
      <c r="E7" s="100">
        <f t="shared" si="0"/>
        <v>93.70398130401156</v>
      </c>
      <c r="F7" s="100"/>
    </row>
    <row r="8" spans="1:6" ht="15">
      <c r="A8" s="188">
        <v>3121</v>
      </c>
      <c r="B8" s="189" t="s">
        <v>51</v>
      </c>
      <c r="C8" s="46">
        <f>'rashodi-opći dio'!F9</f>
        <v>4343400</v>
      </c>
      <c r="D8" s="46">
        <f>'rashodi-opći dio'!G9</f>
        <v>717193</v>
      </c>
      <c r="E8" s="100">
        <f t="shared" si="0"/>
        <v>16.512248468941383</v>
      </c>
      <c r="F8" s="100"/>
    </row>
    <row r="9" spans="1:6" ht="15">
      <c r="A9" s="188">
        <v>3132</v>
      </c>
      <c r="B9" s="189" t="s">
        <v>53</v>
      </c>
      <c r="C9" s="46">
        <f>'rashodi-opći dio'!F11</f>
        <v>4473800</v>
      </c>
      <c r="D9" s="46">
        <f>'rashodi-opći dio'!G11</f>
        <v>4321187</v>
      </c>
      <c r="E9" s="100">
        <f t="shared" si="0"/>
        <v>96.58873887969959</v>
      </c>
      <c r="F9" s="100"/>
    </row>
    <row r="10" spans="1:6" ht="15">
      <c r="A10" s="188">
        <v>3133</v>
      </c>
      <c r="B10" s="189" t="s">
        <v>54</v>
      </c>
      <c r="C10" s="46">
        <f>'rashodi-opći dio'!F12</f>
        <v>671200</v>
      </c>
      <c r="D10" s="46">
        <f>'rashodi-opći dio'!G12</f>
        <v>501815</v>
      </c>
      <c r="E10" s="100">
        <f t="shared" si="0"/>
        <v>74.7638557806913</v>
      </c>
      <c r="F10" s="100"/>
    </row>
    <row r="11" spans="1:6" ht="15">
      <c r="A11" s="188">
        <v>3211</v>
      </c>
      <c r="B11" s="190" t="s">
        <v>55</v>
      </c>
      <c r="C11" s="46">
        <f>'rashodi-opći dio'!F16</f>
        <v>300000</v>
      </c>
      <c r="D11" s="46">
        <f>'rashodi-opći dio'!G16</f>
        <v>152312</v>
      </c>
      <c r="E11" s="100">
        <f t="shared" si="0"/>
        <v>50.77066666666666</v>
      </c>
      <c r="F11" s="100"/>
    </row>
    <row r="12" spans="1:6" ht="15">
      <c r="A12" s="188">
        <v>3212</v>
      </c>
      <c r="B12" s="190" t="s">
        <v>56</v>
      </c>
      <c r="C12" s="46">
        <f>'rashodi-opći dio'!F17</f>
        <v>900000</v>
      </c>
      <c r="D12" s="46">
        <f>'rashodi-opći dio'!G17</f>
        <v>858140</v>
      </c>
      <c r="E12" s="100">
        <f t="shared" si="0"/>
        <v>95.3488888888889</v>
      </c>
      <c r="F12" s="100"/>
    </row>
    <row r="13" spans="1:6" ht="15">
      <c r="A13" s="191" t="s">
        <v>7</v>
      </c>
      <c r="B13" s="190" t="s">
        <v>8</v>
      </c>
      <c r="C13" s="46">
        <f>'rashodi-opći dio'!F18</f>
        <v>120000</v>
      </c>
      <c r="D13" s="46">
        <f>'rashodi-opći dio'!G18</f>
        <v>48429</v>
      </c>
      <c r="E13" s="100">
        <f t="shared" si="0"/>
        <v>40.3575</v>
      </c>
      <c r="F13" s="100"/>
    </row>
    <row r="14" spans="1:6" ht="15">
      <c r="A14" s="191">
        <v>3221</v>
      </c>
      <c r="B14" s="189" t="s">
        <v>58</v>
      </c>
      <c r="C14" s="46">
        <f>'rashodi-opći dio'!F20</f>
        <v>710040</v>
      </c>
      <c r="D14" s="46">
        <f>'rashodi-opći dio'!G20</f>
        <v>426238</v>
      </c>
      <c r="E14" s="100">
        <f t="shared" si="0"/>
        <v>60.0301391470903</v>
      </c>
      <c r="F14" s="100"/>
    </row>
    <row r="15" spans="1:6" ht="15">
      <c r="A15" s="191">
        <v>3223</v>
      </c>
      <c r="B15" s="189" t="s">
        <v>59</v>
      </c>
      <c r="C15" s="46">
        <f>'rashodi-opći dio'!F21</f>
        <v>948000</v>
      </c>
      <c r="D15" s="46">
        <f>'rashodi-opći dio'!G21</f>
        <v>914067</v>
      </c>
      <c r="E15" s="100">
        <f t="shared" si="0"/>
        <v>96.42056962025316</v>
      </c>
      <c r="F15" s="100"/>
    </row>
    <row r="16" spans="1:6" ht="15">
      <c r="A16" s="191" t="s">
        <v>10</v>
      </c>
      <c r="B16" s="192" t="s">
        <v>11</v>
      </c>
      <c r="C16" s="46">
        <f>'rashodi-opći dio'!F22</f>
        <v>30000</v>
      </c>
      <c r="D16" s="46">
        <f>'rashodi-opći dio'!G22</f>
        <v>29566</v>
      </c>
      <c r="E16" s="100">
        <f t="shared" si="0"/>
        <v>98.55333333333334</v>
      </c>
      <c r="F16" s="100"/>
    </row>
    <row r="17" spans="1:6" ht="15">
      <c r="A17" s="188">
        <v>3231</v>
      </c>
      <c r="B17" s="189" t="s">
        <v>60</v>
      </c>
      <c r="C17" s="46">
        <f>'rashodi-opći dio'!F24</f>
        <v>1100000</v>
      </c>
      <c r="D17" s="46">
        <f>'rashodi-opći dio'!G24</f>
        <v>724717</v>
      </c>
      <c r="E17" s="100">
        <f t="shared" si="0"/>
        <v>65.88336363636364</v>
      </c>
      <c r="F17" s="100"/>
    </row>
    <row r="18" spans="1:6" ht="15">
      <c r="A18" s="188">
        <v>3232</v>
      </c>
      <c r="B18" s="192" t="s">
        <v>13</v>
      </c>
      <c r="C18" s="46">
        <f>'rashodi-opći dio'!F25</f>
        <v>4300000</v>
      </c>
      <c r="D18" s="46">
        <f>'rashodi-opći dio'!G25</f>
        <v>2217783</v>
      </c>
      <c r="E18" s="100">
        <f t="shared" si="0"/>
        <v>51.57634883720931</v>
      </c>
      <c r="F18" s="100"/>
    </row>
    <row r="19" spans="1:6" ht="15">
      <c r="A19" s="188">
        <v>3233</v>
      </c>
      <c r="B19" s="190" t="s">
        <v>61</v>
      </c>
      <c r="C19" s="46">
        <f>'rashodi-opći dio'!F26</f>
        <v>300000</v>
      </c>
      <c r="D19" s="46">
        <f>'rashodi-opći dio'!G26</f>
        <v>0</v>
      </c>
      <c r="E19" s="100">
        <f t="shared" si="0"/>
        <v>0</v>
      </c>
      <c r="F19" s="100"/>
    </row>
    <row r="20" spans="1:6" ht="15">
      <c r="A20" s="188">
        <v>3234</v>
      </c>
      <c r="B20" s="190" t="s">
        <v>62</v>
      </c>
      <c r="C20" s="46">
        <f>'rashodi-opći dio'!F27</f>
        <v>4100000</v>
      </c>
      <c r="D20" s="46">
        <f>'rashodi-opći dio'!G27</f>
        <v>3626939</v>
      </c>
      <c r="E20" s="100">
        <f t="shared" si="0"/>
        <v>88.4619268292683</v>
      </c>
      <c r="F20" s="100"/>
    </row>
    <row r="21" spans="1:6" ht="15">
      <c r="A21" s="188">
        <v>3235</v>
      </c>
      <c r="B21" s="190" t="s">
        <v>63</v>
      </c>
      <c r="C21" s="46">
        <f>'rashodi-opći dio'!F28</f>
        <v>523200</v>
      </c>
      <c r="D21" s="46">
        <f>'rashodi-opći dio'!G28</f>
        <v>66156</v>
      </c>
      <c r="E21" s="100">
        <f t="shared" si="0"/>
        <v>12.644495412844037</v>
      </c>
      <c r="F21" s="100"/>
    </row>
    <row r="22" spans="1:6" ht="15">
      <c r="A22" s="188">
        <v>3236</v>
      </c>
      <c r="B22" s="190" t="s">
        <v>64</v>
      </c>
      <c r="C22" s="46">
        <f>'rashodi-opći dio'!F29</f>
        <v>360000</v>
      </c>
      <c r="D22" s="46">
        <f>'rashodi-opći dio'!G29</f>
        <v>0</v>
      </c>
      <c r="E22" s="100">
        <f t="shared" si="0"/>
        <v>0</v>
      </c>
      <c r="F22" s="100"/>
    </row>
    <row r="23" spans="1:6" ht="15">
      <c r="A23" s="188">
        <v>3237</v>
      </c>
      <c r="B23" s="192" t="s">
        <v>14</v>
      </c>
      <c r="C23" s="46">
        <f>'rashodi-opći dio'!F30</f>
        <v>6210000</v>
      </c>
      <c r="D23" s="46">
        <f>'rashodi-opći dio'!G30</f>
        <v>3774093</v>
      </c>
      <c r="E23" s="100">
        <f t="shared" si="0"/>
        <v>60.77444444444444</v>
      </c>
      <c r="F23" s="100"/>
    </row>
    <row r="24" spans="1:6" ht="15">
      <c r="A24" s="188">
        <v>3238</v>
      </c>
      <c r="B24" s="192" t="s">
        <v>15</v>
      </c>
      <c r="C24" s="46">
        <f>'rashodi-opći dio'!F31</f>
        <v>710160</v>
      </c>
      <c r="D24" s="46">
        <f>'rashodi-opći dio'!G31</f>
        <v>821988</v>
      </c>
      <c r="E24" s="100">
        <f t="shared" si="0"/>
        <v>115.74687394389997</v>
      </c>
      <c r="F24" s="100"/>
    </row>
    <row r="25" spans="1:6" ht="15">
      <c r="A25" s="188">
        <v>3239</v>
      </c>
      <c r="B25" s="192" t="s">
        <v>65</v>
      </c>
      <c r="C25" s="46">
        <f>'rashodi-opći dio'!F32</f>
        <v>800000</v>
      </c>
      <c r="D25" s="46">
        <f>'rashodi-opći dio'!G32</f>
        <v>1113971</v>
      </c>
      <c r="E25" s="100">
        <f t="shared" si="0"/>
        <v>139.246375</v>
      </c>
      <c r="F25" s="100"/>
    </row>
    <row r="26" spans="1:6" ht="15">
      <c r="A26" s="188">
        <v>3292</v>
      </c>
      <c r="B26" s="189" t="s">
        <v>68</v>
      </c>
      <c r="C26" s="46">
        <f>'rashodi-opći dio'!F34</f>
        <v>270000</v>
      </c>
      <c r="D26" s="46">
        <f>'rashodi-opći dio'!G34</f>
        <v>10664</v>
      </c>
      <c r="E26" s="100">
        <f t="shared" si="0"/>
        <v>3.949629629629629</v>
      </c>
      <c r="F26" s="100"/>
    </row>
    <row r="27" spans="1:6" ht="15">
      <c r="A27" s="188">
        <v>3293</v>
      </c>
      <c r="B27" s="189" t="s">
        <v>69</v>
      </c>
      <c r="C27" s="46">
        <f>'rashodi-opći dio'!F35</f>
        <v>265000</v>
      </c>
      <c r="D27" s="46">
        <f>'rashodi-opći dio'!G35</f>
        <v>82591</v>
      </c>
      <c r="E27" s="100">
        <f t="shared" si="0"/>
        <v>31.166415094339623</v>
      </c>
      <c r="F27" s="100"/>
    </row>
    <row r="28" spans="1:6" ht="15">
      <c r="A28" s="188">
        <v>3294</v>
      </c>
      <c r="B28" s="189" t="s">
        <v>70</v>
      </c>
      <c r="C28" s="46">
        <f>'rashodi-opći dio'!F36</f>
        <v>10000</v>
      </c>
      <c r="D28" s="46">
        <f>'rashodi-opći dio'!G36</f>
        <v>1182</v>
      </c>
      <c r="E28" s="100">
        <f t="shared" si="0"/>
        <v>11.82</v>
      </c>
      <c r="F28" s="100"/>
    </row>
    <row r="29" spans="1:6" ht="15">
      <c r="A29" s="188">
        <v>3299</v>
      </c>
      <c r="B29" s="189" t="s">
        <v>67</v>
      </c>
      <c r="C29" s="46">
        <f>'rashodi-opći dio'!F37</f>
        <v>2950000</v>
      </c>
      <c r="D29" s="46">
        <f>'rashodi-opći dio'!G37</f>
        <v>584354</v>
      </c>
      <c r="E29" s="100">
        <f t="shared" si="0"/>
        <v>19.808610169491526</v>
      </c>
      <c r="F29" s="100"/>
    </row>
    <row r="30" spans="1:6" ht="15">
      <c r="A30" s="193">
        <v>3431</v>
      </c>
      <c r="B30" s="189" t="s">
        <v>83</v>
      </c>
      <c r="C30" s="46">
        <f>'rashodi-opći dio'!F45</f>
        <v>150000</v>
      </c>
      <c r="D30" s="46">
        <f>'rashodi-opći dio'!G45</f>
        <v>157129</v>
      </c>
      <c r="E30" s="100">
        <f t="shared" si="0"/>
        <v>104.75266666666667</v>
      </c>
      <c r="F30" s="100"/>
    </row>
    <row r="31" spans="1:6" ht="15">
      <c r="A31" s="193">
        <v>3432</v>
      </c>
      <c r="B31" s="189" t="s">
        <v>84</v>
      </c>
      <c r="C31" s="46">
        <f>'rashodi-opći dio'!F46</f>
        <v>120000</v>
      </c>
      <c r="D31" s="46">
        <f>'rashodi-opći dio'!G46</f>
        <v>106668</v>
      </c>
      <c r="E31" s="100">
        <f t="shared" si="0"/>
        <v>88.89</v>
      </c>
      <c r="F31" s="100"/>
    </row>
    <row r="32" spans="1:6" ht="15">
      <c r="A32" s="193">
        <v>3433</v>
      </c>
      <c r="B32" s="189" t="s">
        <v>85</v>
      </c>
      <c r="C32" s="46">
        <f>'rashodi-opći dio'!F47</f>
        <v>27000</v>
      </c>
      <c r="D32" s="46">
        <f>'rashodi-opći dio'!G47</f>
        <v>41766</v>
      </c>
      <c r="E32" s="100">
        <f t="shared" si="0"/>
        <v>154.6888888888889</v>
      </c>
      <c r="F32" s="100"/>
    </row>
    <row r="33" spans="1:6" ht="15">
      <c r="A33" s="193">
        <v>3434</v>
      </c>
      <c r="B33" s="189" t="s">
        <v>136</v>
      </c>
      <c r="C33" s="46">
        <f>'rashodi-opći dio'!F48</f>
        <v>0</v>
      </c>
      <c r="D33" s="46">
        <f>'rashodi-opći dio'!G48</f>
        <v>182057</v>
      </c>
      <c r="E33" s="187" t="s">
        <v>141</v>
      </c>
      <c r="F33" s="100"/>
    </row>
    <row r="34" spans="1:6" ht="12.75" customHeight="1">
      <c r="A34" s="134"/>
      <c r="B34" s="105"/>
      <c r="D34" s="46"/>
      <c r="E34" s="93"/>
      <c r="F34" s="93"/>
    </row>
    <row r="35" spans="1:6" ht="15">
      <c r="A35" s="135" t="s">
        <v>91</v>
      </c>
      <c r="B35" s="96" t="s">
        <v>92</v>
      </c>
      <c r="C35" s="92">
        <f>SUM(C36:C40)</f>
        <v>1600000</v>
      </c>
      <c r="D35" s="92">
        <f>SUM(D36:D40)</f>
        <v>758356</v>
      </c>
      <c r="E35" s="93">
        <f t="shared" si="0"/>
        <v>47.39725</v>
      </c>
      <c r="F35" s="93"/>
    </row>
    <row r="36" spans="1:6" ht="15">
      <c r="A36" s="136" t="s">
        <v>134</v>
      </c>
      <c r="B36" s="166" t="s">
        <v>135</v>
      </c>
      <c r="C36" s="46">
        <f>'rashodi-opći dio'!F53</f>
        <v>0</v>
      </c>
      <c r="D36" s="46">
        <f>'rashodi-opći dio'!G53</f>
        <v>39268</v>
      </c>
      <c r="E36" s="100">
        <v>0</v>
      </c>
      <c r="F36" s="100"/>
    </row>
    <row r="37" spans="1:6" ht="15">
      <c r="A37" s="136" t="s">
        <v>22</v>
      </c>
      <c r="B37" s="110" t="s">
        <v>23</v>
      </c>
      <c r="C37" s="46">
        <f>'rashodi-opći dio'!F60</f>
        <v>1500000</v>
      </c>
      <c r="D37" s="46">
        <f>'rashodi-opći dio'!G60</f>
        <v>85107</v>
      </c>
      <c r="E37" s="100">
        <f t="shared" si="0"/>
        <v>5.6738</v>
      </c>
      <c r="F37" s="100"/>
    </row>
    <row r="38" spans="1:6" ht="15">
      <c r="A38" s="136">
        <v>4222</v>
      </c>
      <c r="B38" s="111" t="s">
        <v>123</v>
      </c>
      <c r="C38" s="46">
        <f>'rashodi-opći dio'!F61</f>
        <v>50000</v>
      </c>
      <c r="D38" s="46">
        <f>'rashodi-opći dio'!G61</f>
        <v>119770</v>
      </c>
      <c r="E38" s="100">
        <f t="shared" si="0"/>
        <v>239.54</v>
      </c>
      <c r="F38" s="100"/>
    </row>
    <row r="39" spans="1:6" ht="15">
      <c r="A39" s="136">
        <v>4223</v>
      </c>
      <c r="B39" s="111" t="s">
        <v>137</v>
      </c>
      <c r="C39" s="46">
        <f>'rashodi-opći dio'!F62</f>
        <v>0</v>
      </c>
      <c r="D39" s="46">
        <f>'rashodi-opći dio'!G62</f>
        <v>67389</v>
      </c>
      <c r="E39" s="184" t="s">
        <v>141</v>
      </c>
      <c r="F39" s="100"/>
    </row>
    <row r="40" spans="1:6" ht="15">
      <c r="A40" s="136">
        <v>4227</v>
      </c>
      <c r="B40" s="111" t="s">
        <v>124</v>
      </c>
      <c r="C40" s="46">
        <f>'rashodi-opći dio'!F63</f>
        <v>50000</v>
      </c>
      <c r="D40" s="46">
        <f>'rashodi-opći dio'!G63</f>
        <v>446822</v>
      </c>
      <c r="E40" s="100">
        <f t="shared" si="0"/>
        <v>893.6439999999999</v>
      </c>
      <c r="F40" s="100"/>
    </row>
    <row r="41" spans="1:6" ht="12.75" customHeight="1">
      <c r="A41" s="134"/>
      <c r="B41" s="105"/>
      <c r="D41" s="46"/>
      <c r="E41" s="93"/>
      <c r="F41" s="93"/>
    </row>
    <row r="42" spans="1:6" ht="15">
      <c r="A42" s="135" t="s">
        <v>96</v>
      </c>
      <c r="B42" s="96" t="s">
        <v>97</v>
      </c>
      <c r="C42" s="92">
        <f>SUM(C43:C44)</f>
        <v>1400000</v>
      </c>
      <c r="D42" s="92">
        <f>SUM(D43:D44)</f>
        <v>80565</v>
      </c>
      <c r="E42" s="93">
        <f t="shared" si="0"/>
        <v>5.754642857142858</v>
      </c>
      <c r="F42" s="93"/>
    </row>
    <row r="43" spans="1:6" ht="15">
      <c r="A43" s="134" t="s">
        <v>20</v>
      </c>
      <c r="B43" s="105" t="s">
        <v>21</v>
      </c>
      <c r="C43" s="46">
        <f>'rashodi-opći dio'!F57</f>
        <v>1400000</v>
      </c>
      <c r="D43" s="46">
        <f>'rashodi-opći dio'!G57</f>
        <v>55350</v>
      </c>
      <c r="E43" s="100">
        <f t="shared" si="0"/>
        <v>3.9535714285714283</v>
      </c>
      <c r="F43" s="100"/>
    </row>
    <row r="44" spans="1:6" ht="15">
      <c r="A44" s="134">
        <v>4213</v>
      </c>
      <c r="B44" s="99" t="s">
        <v>139</v>
      </c>
      <c r="C44" s="46">
        <v>0</v>
      </c>
      <c r="D44" s="46">
        <v>25215</v>
      </c>
      <c r="E44" s="184" t="s">
        <v>141</v>
      </c>
      <c r="F44" s="100"/>
    </row>
    <row r="45" spans="1:6" ht="12.75" customHeight="1">
      <c r="A45" s="134"/>
      <c r="B45" s="105"/>
      <c r="D45" s="46"/>
      <c r="E45" s="93"/>
      <c r="F45" s="93"/>
    </row>
    <row r="46" spans="1:6" ht="15">
      <c r="A46" s="137">
        <v>101</v>
      </c>
      <c r="B46" s="96" t="s">
        <v>93</v>
      </c>
      <c r="C46" s="92">
        <f>C48</f>
        <v>254768900</v>
      </c>
      <c r="D46" s="92">
        <f>D48</f>
        <v>64871858</v>
      </c>
      <c r="E46" s="93">
        <f t="shared" si="0"/>
        <v>25.463020800419518</v>
      </c>
      <c r="F46" s="93"/>
    </row>
    <row r="47" spans="1:6" ht="12.75" customHeight="1">
      <c r="A47" s="137"/>
      <c r="B47" s="96"/>
      <c r="D47" s="46"/>
      <c r="E47" s="93"/>
      <c r="F47" s="93"/>
    </row>
    <row r="48" spans="1:6" ht="25.5">
      <c r="A48" s="132" t="s">
        <v>109</v>
      </c>
      <c r="B48" s="120" t="s">
        <v>94</v>
      </c>
      <c r="C48" s="92">
        <f>C49+C50</f>
        <v>254768900</v>
      </c>
      <c r="D48" s="92">
        <f>D49+D50</f>
        <v>64871858</v>
      </c>
      <c r="E48" s="93">
        <f t="shared" si="0"/>
        <v>25.463020800419518</v>
      </c>
      <c r="F48" s="93"/>
    </row>
    <row r="49" spans="1:6" ht="25.5">
      <c r="A49" s="138" t="s">
        <v>66</v>
      </c>
      <c r="B49" s="105" t="s">
        <v>81</v>
      </c>
      <c r="C49" s="46">
        <f>'rashodi-opći dio'!F42</f>
        <v>23222700</v>
      </c>
      <c r="D49" s="46">
        <f>'rashodi-opći dio'!G42</f>
        <v>25569032</v>
      </c>
      <c r="E49" s="100">
        <f t="shared" si="0"/>
        <v>110.10361413616849</v>
      </c>
      <c r="F49" s="100"/>
    </row>
    <row r="50" spans="1:6" ht="27">
      <c r="A50" s="139">
        <v>5441</v>
      </c>
      <c r="B50" s="5" t="s">
        <v>77</v>
      </c>
      <c r="C50" s="46">
        <f>'račun financiranja'!F25</f>
        <v>231546200</v>
      </c>
      <c r="D50" s="46">
        <f>'račun financiranja'!G25</f>
        <v>39302826</v>
      </c>
      <c r="E50" s="100">
        <f t="shared" si="0"/>
        <v>16.974075152172656</v>
      </c>
      <c r="F50" s="100"/>
    </row>
    <row r="51" spans="1:6" ht="12" customHeight="1">
      <c r="A51" s="134"/>
      <c r="B51" s="105"/>
      <c r="D51" s="46"/>
      <c r="E51" s="93"/>
      <c r="F51" s="93"/>
    </row>
    <row r="52" spans="1:6" ht="15">
      <c r="A52" s="137">
        <v>102</v>
      </c>
      <c r="B52" s="96" t="s">
        <v>98</v>
      </c>
      <c r="C52" s="92">
        <f>C54</f>
        <v>27336300</v>
      </c>
      <c r="D52" s="92">
        <f>D54</f>
        <v>44662288</v>
      </c>
      <c r="E52" s="93">
        <f t="shared" si="0"/>
        <v>163.38088183111833</v>
      </c>
      <c r="F52" s="93"/>
    </row>
    <row r="53" spans="1:6" ht="12" customHeight="1">
      <c r="A53" s="134"/>
      <c r="B53" s="105"/>
      <c r="D53" s="46"/>
      <c r="E53" s="93"/>
      <c r="F53" s="93"/>
    </row>
    <row r="54" spans="1:6" ht="25.5">
      <c r="A54" s="132" t="s">
        <v>95</v>
      </c>
      <c r="B54" s="120" t="s">
        <v>99</v>
      </c>
      <c r="C54" s="92">
        <f>C55+C56</f>
        <v>27336300</v>
      </c>
      <c r="D54" s="92">
        <f>D55+D56</f>
        <v>44662288</v>
      </c>
      <c r="E54" s="93">
        <f t="shared" si="0"/>
        <v>163.38088183111833</v>
      </c>
      <c r="F54" s="93"/>
    </row>
    <row r="55" spans="1:6" ht="25.5">
      <c r="A55" s="138" t="s">
        <v>66</v>
      </c>
      <c r="B55" s="105" t="s">
        <v>81</v>
      </c>
      <c r="C55" s="46">
        <f>'rashodi-opći dio'!F43</f>
        <v>8277300</v>
      </c>
      <c r="D55" s="46">
        <f>'rashodi-opći dio'!G43</f>
        <v>6924037</v>
      </c>
      <c r="E55" s="100">
        <f t="shared" si="0"/>
        <v>83.65091273724524</v>
      </c>
      <c r="F55" s="100"/>
    </row>
    <row r="56" spans="1:6" ht="25.5" customHeight="1">
      <c r="A56" s="139">
        <v>5442</v>
      </c>
      <c r="B56" s="5" t="s">
        <v>78</v>
      </c>
      <c r="C56" s="46">
        <f>'račun financiranja'!F26</f>
        <v>19059000</v>
      </c>
      <c r="D56" s="46">
        <f>'račun financiranja'!G26</f>
        <v>37738251</v>
      </c>
      <c r="E56" s="100">
        <f t="shared" si="0"/>
        <v>198.00750826381238</v>
      </c>
      <c r="F56" s="100"/>
    </row>
    <row r="57" spans="1:2" ht="12.75" customHeight="1">
      <c r="A57" s="134"/>
      <c r="B57" s="105"/>
    </row>
    <row r="58" spans="1:5" ht="15">
      <c r="A58" s="186">
        <v>103</v>
      </c>
      <c r="B58" s="89" t="s">
        <v>120</v>
      </c>
      <c r="C58" s="92">
        <f>C59</f>
        <v>100000000</v>
      </c>
      <c r="D58" s="92">
        <f>D59</f>
        <v>164201948</v>
      </c>
      <c r="E58" s="93">
        <f>D58/C58*100</f>
        <v>164.20194800000002</v>
      </c>
    </row>
    <row r="59" spans="1:5" ht="25.5" customHeight="1">
      <c r="A59" s="139">
        <v>5161</v>
      </c>
      <c r="B59" s="5" t="s">
        <v>121</v>
      </c>
      <c r="C59" s="46">
        <f>'račun financiranja'!F19</f>
        <v>100000000</v>
      </c>
      <c r="D59" s="46">
        <f>'račun financiranja'!G19</f>
        <v>164201948</v>
      </c>
      <c r="E59" s="100">
        <f>D59/C59*100</f>
        <v>164.20194800000002</v>
      </c>
    </row>
    <row r="60" spans="1:4" ht="15">
      <c r="A60" s="139"/>
      <c r="D60" s="46"/>
    </row>
    <row r="61" spans="1:5" ht="15" customHeight="1">
      <c r="A61" s="186">
        <v>104</v>
      </c>
      <c r="B61" s="89" t="s">
        <v>122</v>
      </c>
      <c r="C61" s="92">
        <f>C62</f>
        <v>0</v>
      </c>
      <c r="D61" s="92">
        <f>D62</f>
        <v>200000</v>
      </c>
      <c r="E61" s="187" t="s">
        <v>141</v>
      </c>
    </row>
    <row r="62" spans="1:5" ht="25.5">
      <c r="A62" s="185">
        <v>5341</v>
      </c>
      <c r="B62" s="102" t="s">
        <v>103</v>
      </c>
      <c r="C62" s="46">
        <f>'račun financiranja'!F22</f>
        <v>0</v>
      </c>
      <c r="D62" s="46">
        <f>'račun financiranja'!G22</f>
        <v>200000</v>
      </c>
      <c r="E62" s="184" t="s">
        <v>141</v>
      </c>
    </row>
    <row r="63" spans="1:2" ht="15">
      <c r="A63" s="133"/>
      <c r="B63" s="99"/>
    </row>
    <row r="64" spans="1:3" ht="15">
      <c r="A64" s="134"/>
      <c r="B64" s="105"/>
      <c r="C64" s="92"/>
    </row>
    <row r="65" spans="1:2" ht="15">
      <c r="A65" s="140"/>
      <c r="B65" s="141"/>
    </row>
    <row r="66" spans="1:2" ht="15">
      <c r="A66" s="135"/>
      <c r="B66" s="37"/>
    </row>
    <row r="67" spans="1:2" ht="15">
      <c r="A67" s="133"/>
      <c r="B67" s="99"/>
    </row>
    <row r="68" spans="1:2" ht="15">
      <c r="A68" s="134"/>
      <c r="B68" s="105"/>
    </row>
    <row r="69" spans="1:2" ht="15">
      <c r="A69" s="134"/>
      <c r="B69" s="105"/>
    </row>
    <row r="70" spans="1:3" ht="15">
      <c r="A70" s="137"/>
      <c r="B70" s="96"/>
      <c r="C70" s="92"/>
    </row>
    <row r="72" spans="1:3" ht="15">
      <c r="A72" s="135"/>
      <c r="B72" s="37"/>
      <c r="C72" s="92"/>
    </row>
    <row r="73" spans="1:2" ht="15">
      <c r="A73" s="134"/>
      <c r="B73" s="99"/>
    </row>
    <row r="74" spans="1:2" ht="15">
      <c r="A74" s="134"/>
      <c r="B74" s="99"/>
    </row>
    <row r="75" spans="1:2" ht="15">
      <c r="A75" s="134"/>
      <c r="B75" s="105"/>
    </row>
    <row r="76" spans="1:2" ht="15">
      <c r="A76" s="134"/>
      <c r="B76" s="105"/>
    </row>
    <row r="78" spans="1:3" ht="15">
      <c r="A78" s="135"/>
      <c r="B78" s="37"/>
      <c r="C78" s="142"/>
    </row>
    <row r="79" spans="1:2" ht="15">
      <c r="A79" s="134"/>
      <c r="B79" s="102"/>
    </row>
    <row r="80" spans="1:2" ht="15">
      <c r="A80" s="143"/>
      <c r="B80" s="144"/>
    </row>
    <row r="81" spans="1:3" ht="15">
      <c r="A81" s="135"/>
      <c r="B81" s="37"/>
      <c r="C81" s="92"/>
    </row>
    <row r="82" spans="1:2" ht="15">
      <c r="A82" s="134"/>
      <c r="B82" s="102"/>
    </row>
    <row r="84" spans="1:3" ht="15">
      <c r="A84" s="137"/>
      <c r="B84" s="96"/>
      <c r="C84" s="92"/>
    </row>
    <row r="85" spans="1:2" ht="15">
      <c r="A85" s="134"/>
      <c r="B85" s="105"/>
    </row>
    <row r="86" spans="1:3" ht="15">
      <c r="A86" s="133"/>
      <c r="B86" s="102"/>
      <c r="C86" s="142"/>
    </row>
    <row r="88" spans="1:3" ht="15">
      <c r="A88" s="137"/>
      <c r="B88" s="144"/>
      <c r="C88" s="92"/>
    </row>
    <row r="89" spans="1:2" ht="15">
      <c r="A89" s="133"/>
      <c r="B89" s="102"/>
    </row>
    <row r="90" spans="1:2" ht="15">
      <c r="A90" s="145"/>
      <c r="B90" s="146"/>
    </row>
    <row r="92" spans="1:3" ht="15">
      <c r="A92" s="140"/>
      <c r="B92" s="141"/>
      <c r="C92" s="147"/>
    </row>
    <row r="94" spans="1:3" ht="15">
      <c r="A94" s="143"/>
      <c r="B94" s="144"/>
      <c r="C94" s="148"/>
    </row>
    <row r="96" spans="1:3" ht="15">
      <c r="A96" s="143"/>
      <c r="B96" s="144"/>
      <c r="C96" s="148"/>
    </row>
    <row r="98" spans="1:2" ht="15">
      <c r="A98" s="145"/>
      <c r="B98" s="146"/>
    </row>
    <row r="100" spans="1:3" ht="15">
      <c r="A100" s="140"/>
      <c r="B100" s="141"/>
      <c r="C100" s="147"/>
    </row>
    <row r="102" spans="1:3" ht="15">
      <c r="A102" s="143"/>
      <c r="B102" s="144"/>
      <c r="C102" s="148"/>
    </row>
    <row r="104" spans="1:3" ht="15">
      <c r="A104" s="143"/>
      <c r="B104" s="144"/>
      <c r="C104" s="148"/>
    </row>
    <row r="106" spans="1:2" ht="15">
      <c r="A106" s="145"/>
      <c r="B106" s="146"/>
    </row>
    <row r="108" spans="1:3" ht="15">
      <c r="A108" s="140"/>
      <c r="B108" s="141"/>
      <c r="C108" s="147"/>
    </row>
    <row r="109" spans="1:3" ht="15">
      <c r="A109" s="140"/>
      <c r="B109" s="141"/>
      <c r="C109" s="147"/>
    </row>
    <row r="111" spans="1:3" ht="15">
      <c r="A111" s="143"/>
      <c r="B111" s="144"/>
      <c r="C111" s="148"/>
    </row>
    <row r="113" spans="1:3" ht="15">
      <c r="A113" s="143"/>
      <c r="B113" s="144"/>
      <c r="C113" s="148"/>
    </row>
    <row r="115" spans="1:3" ht="15">
      <c r="A115" s="143"/>
      <c r="B115" s="144"/>
      <c r="C115" s="148"/>
    </row>
    <row r="117" spans="1:3" ht="15">
      <c r="A117" s="143"/>
      <c r="B117" s="144"/>
      <c r="C117" s="148"/>
    </row>
    <row r="120" spans="1:2" ht="15">
      <c r="A120" s="149"/>
      <c r="B120" s="144"/>
    </row>
    <row r="122" spans="1:2" ht="15">
      <c r="A122" s="149"/>
      <c r="B122" s="144"/>
    </row>
    <row r="124" spans="1:3" ht="15">
      <c r="A124" s="149"/>
      <c r="B124" s="146"/>
      <c r="C124" s="150"/>
    </row>
    <row r="125" spans="1:3" ht="15">
      <c r="A125" s="140"/>
      <c r="B125" s="141"/>
      <c r="C125" s="147"/>
    </row>
    <row r="127" spans="1:3" ht="15">
      <c r="A127" s="143"/>
      <c r="B127" s="144"/>
      <c r="C127" s="148"/>
    </row>
    <row r="129" spans="1:3" ht="15">
      <c r="A129" s="143"/>
      <c r="B129" s="144"/>
      <c r="C129" s="148"/>
    </row>
    <row r="131" spans="1:3" ht="15">
      <c r="A131" s="143"/>
      <c r="B131" s="144"/>
      <c r="C131" s="148"/>
    </row>
    <row r="134" spans="1:2" ht="15">
      <c r="A134" s="149"/>
      <c r="B134" s="144"/>
    </row>
    <row r="136" spans="1:2" ht="15">
      <c r="A136" s="149"/>
      <c r="B136" s="144"/>
    </row>
    <row r="138" spans="1:2" ht="15">
      <c r="A138" s="145"/>
      <c r="B138" s="146"/>
    </row>
    <row r="139" spans="1:3" ht="15">
      <c r="A139" s="140"/>
      <c r="B139" s="141"/>
      <c r="C139" s="147"/>
    </row>
    <row r="141" spans="1:3" ht="15">
      <c r="A141" s="143"/>
      <c r="B141" s="144"/>
      <c r="C141" s="148"/>
    </row>
    <row r="143" spans="1:3" ht="15">
      <c r="A143" s="143"/>
      <c r="B143" s="144"/>
      <c r="C143" s="148"/>
    </row>
    <row r="145" spans="1:3" ht="15">
      <c r="A145" s="143"/>
      <c r="B145" s="144"/>
      <c r="C145" s="148"/>
    </row>
    <row r="147" spans="1:2" ht="15">
      <c r="A147" s="149"/>
      <c r="B147" s="144"/>
    </row>
    <row r="149" spans="1:3" ht="15">
      <c r="A149" s="149"/>
      <c r="B149" s="146"/>
      <c r="C149" s="150"/>
    </row>
    <row r="150" spans="1:3" ht="15">
      <c r="A150" s="140"/>
      <c r="B150" s="141"/>
      <c r="C150" s="147"/>
    </row>
    <row r="152" spans="1:3" ht="15">
      <c r="A152" s="143"/>
      <c r="B152" s="144"/>
      <c r="C152" s="148"/>
    </row>
    <row r="154" spans="1:3" ht="15">
      <c r="A154" s="143"/>
      <c r="B154" s="144"/>
      <c r="C154" s="148"/>
    </row>
    <row r="156" spans="1:3" ht="15">
      <c r="A156" s="143"/>
      <c r="B156" s="144"/>
      <c r="C156" s="148"/>
    </row>
    <row r="159" spans="1:2" ht="15">
      <c r="A159" s="149"/>
      <c r="B159" s="144"/>
    </row>
    <row r="161" spans="1:2" ht="15">
      <c r="A161" s="149"/>
      <c r="B161" s="144"/>
    </row>
    <row r="163" spans="1:3" ht="15">
      <c r="A163" s="149"/>
      <c r="B163" s="151"/>
      <c r="C163" s="150"/>
    </row>
    <row r="164" spans="1:3" ht="15">
      <c r="A164" s="152"/>
      <c r="B164" s="141"/>
      <c r="C164" s="147"/>
    </row>
    <row r="166" spans="1:3" ht="15">
      <c r="A166" s="143"/>
      <c r="B166" s="144"/>
      <c r="C166" s="148"/>
    </row>
    <row r="168" spans="1:3" ht="15">
      <c r="A168" s="143"/>
      <c r="B168" s="144"/>
      <c r="C168" s="148"/>
    </row>
    <row r="170" spans="1:3" ht="15">
      <c r="A170" s="143"/>
      <c r="B170" s="144"/>
      <c r="C170" s="148"/>
    </row>
    <row r="173" spans="1:2" ht="15">
      <c r="A173" s="149"/>
      <c r="B173" s="144"/>
    </row>
    <row r="175" spans="1:2" ht="15">
      <c r="A175" s="149"/>
      <c r="B175" s="144"/>
    </row>
    <row r="177" spans="1:3" ht="15">
      <c r="A177" s="149"/>
      <c r="B177" s="146"/>
      <c r="C177" s="150"/>
    </row>
    <row r="178" spans="1:3" ht="15">
      <c r="A178" s="140"/>
      <c r="B178" s="141"/>
      <c r="C178" s="147"/>
    </row>
    <row r="180" spans="1:3" ht="15">
      <c r="A180" s="143"/>
      <c r="B180" s="144"/>
      <c r="C180" s="148"/>
    </row>
    <row r="182" spans="1:3" ht="15">
      <c r="A182" s="149"/>
      <c r="B182" s="146"/>
      <c r="C182" s="150"/>
    </row>
    <row r="183" spans="1:3" ht="15">
      <c r="A183" s="140"/>
      <c r="B183" s="141"/>
      <c r="C183" s="147"/>
    </row>
    <row r="185" spans="1:3" ht="15">
      <c r="A185" s="143"/>
      <c r="B185" s="144"/>
      <c r="C185" s="148"/>
    </row>
    <row r="187" spans="1:3" ht="15">
      <c r="A187" s="143"/>
      <c r="B187" s="144"/>
      <c r="C187" s="148"/>
    </row>
    <row r="189" spans="1:3" ht="15">
      <c r="A189" s="143"/>
      <c r="B189" s="144"/>
      <c r="C189" s="148"/>
    </row>
    <row r="192" spans="1:2" ht="15">
      <c r="A192" s="149"/>
      <c r="B192" s="144"/>
    </row>
    <row r="194" spans="1:2" ht="15">
      <c r="A194" s="149"/>
      <c r="B194" s="144"/>
    </row>
    <row r="196" spans="1:2" ht="15">
      <c r="A196" s="145"/>
      <c r="B196" s="146"/>
    </row>
    <row r="197" spans="1:3" ht="15">
      <c r="A197" s="140"/>
      <c r="B197" s="141"/>
      <c r="C197" s="147"/>
    </row>
    <row r="199" spans="1:3" ht="15">
      <c r="A199" s="143"/>
      <c r="B199" s="144"/>
      <c r="C199" s="148"/>
    </row>
    <row r="201" spans="1:3" ht="15">
      <c r="A201" s="143"/>
      <c r="B201" s="144"/>
      <c r="C201" s="148"/>
    </row>
    <row r="203" spans="1:2" ht="15">
      <c r="A203" s="145"/>
      <c r="B203" s="146"/>
    </row>
    <row r="204" spans="1:3" ht="15">
      <c r="A204" s="140"/>
      <c r="B204" s="141"/>
      <c r="C204" s="147"/>
    </row>
    <row r="206" spans="1:3" ht="15">
      <c r="A206" s="143"/>
      <c r="B206" s="144"/>
      <c r="C206" s="148"/>
    </row>
    <row r="208" spans="1:3" ht="15">
      <c r="A208" s="143"/>
      <c r="B208" s="144"/>
      <c r="C208" s="148"/>
    </row>
    <row r="210" spans="1:2" ht="15">
      <c r="A210" s="145"/>
      <c r="B210" s="146"/>
    </row>
    <row r="211" spans="1:3" ht="15">
      <c r="A211" s="140"/>
      <c r="B211" s="141"/>
      <c r="C211" s="147"/>
    </row>
    <row r="212" spans="1:3" ht="15">
      <c r="A212" s="152"/>
      <c r="B212" s="141"/>
      <c r="C212" s="147"/>
    </row>
    <row r="214" spans="1:3" ht="15">
      <c r="A214" s="143"/>
      <c r="B214" s="144"/>
      <c r="C214" s="148"/>
    </row>
    <row r="216" spans="1:3" ht="15">
      <c r="A216" s="143"/>
      <c r="B216" s="144"/>
      <c r="C216" s="148"/>
    </row>
    <row r="218" spans="1:2" ht="15">
      <c r="A218" s="145"/>
      <c r="B218" s="146"/>
    </row>
    <row r="219" spans="1:3" ht="15">
      <c r="A219" s="140"/>
      <c r="B219" s="141"/>
      <c r="C219" s="147"/>
    </row>
    <row r="220" spans="1:3" ht="15">
      <c r="A220" s="140"/>
      <c r="B220" s="141"/>
      <c r="C220" s="147"/>
    </row>
    <row r="221" spans="1:3" ht="15">
      <c r="A221" s="140"/>
      <c r="B221" s="141"/>
      <c r="C221" s="147"/>
    </row>
    <row r="222" spans="1:3" ht="15">
      <c r="A222" s="140"/>
      <c r="B222" s="141"/>
      <c r="C222" s="147"/>
    </row>
    <row r="223" spans="1:3" ht="15">
      <c r="A223" s="140"/>
      <c r="B223" s="141"/>
      <c r="C223" s="147"/>
    </row>
    <row r="224" spans="1:3" ht="15">
      <c r="A224" s="140"/>
      <c r="B224" s="141"/>
      <c r="C224" s="147"/>
    </row>
    <row r="225" spans="1:3" ht="15">
      <c r="A225" s="140"/>
      <c r="B225" s="141"/>
      <c r="C225" s="147"/>
    </row>
    <row r="227" spans="1:3" ht="15">
      <c r="A227" s="143"/>
      <c r="B227" s="144"/>
      <c r="C227" s="148"/>
    </row>
    <row r="229" spans="1:3" ht="15">
      <c r="A229" s="143"/>
      <c r="B229" s="144"/>
      <c r="C229" s="148"/>
    </row>
    <row r="231" spans="1:2" ht="15">
      <c r="A231" s="145"/>
      <c r="B231" s="146"/>
    </row>
    <row r="232" spans="1:3" ht="15">
      <c r="A232" s="140"/>
      <c r="B232" s="141"/>
      <c r="C232" s="147"/>
    </row>
    <row r="233" spans="1:3" ht="15">
      <c r="A233" s="140"/>
      <c r="B233" s="141"/>
      <c r="C233" s="147"/>
    </row>
    <row r="235" spans="1:3" ht="15">
      <c r="A235" s="143"/>
      <c r="B235" s="144"/>
      <c r="C235" s="148"/>
    </row>
    <row r="237" spans="1:3" ht="15">
      <c r="A237" s="143"/>
      <c r="B237" s="144"/>
      <c r="C237" s="148"/>
    </row>
    <row r="239" spans="1:2" ht="15">
      <c r="A239" s="145"/>
      <c r="B239" s="146"/>
    </row>
    <row r="240" spans="1:3" ht="15">
      <c r="A240" s="140"/>
      <c r="B240" s="141"/>
      <c r="C240" s="147"/>
    </row>
    <row r="241" spans="1:3" ht="15">
      <c r="A241" s="140"/>
      <c r="B241" s="141"/>
      <c r="C241" s="147"/>
    </row>
    <row r="243" spans="1:3" ht="15">
      <c r="A243" s="143"/>
      <c r="B243" s="144"/>
      <c r="C243" s="148"/>
    </row>
    <row r="245" spans="1:3" ht="15">
      <c r="A245" s="143"/>
      <c r="B245" s="144"/>
      <c r="C245" s="148"/>
    </row>
    <row r="247" spans="1:2" ht="15">
      <c r="A247" s="145"/>
      <c r="B247" s="146"/>
    </row>
    <row r="248" spans="1:3" ht="15">
      <c r="A248" s="140"/>
      <c r="B248" s="141"/>
      <c r="C248" s="147"/>
    </row>
    <row r="250" spans="1:3" ht="15">
      <c r="A250" s="143"/>
      <c r="B250" s="144"/>
      <c r="C250" s="148"/>
    </row>
    <row r="252" spans="1:3" ht="15">
      <c r="A252" s="143"/>
      <c r="B252" s="144"/>
      <c r="C252" s="148"/>
    </row>
    <row r="254" spans="1:2" ht="15">
      <c r="A254" s="145"/>
      <c r="B254" s="146"/>
    </row>
    <row r="255" spans="1:3" ht="15">
      <c r="A255" s="140"/>
      <c r="B255" s="141"/>
      <c r="C255" s="147"/>
    </row>
    <row r="256" spans="1:3" ht="15">
      <c r="A256" s="140"/>
      <c r="B256" s="141"/>
      <c r="C256" s="147"/>
    </row>
    <row r="258" spans="1:3" ht="15">
      <c r="A258" s="143"/>
      <c r="B258" s="144"/>
      <c r="C258" s="148"/>
    </row>
    <row r="260" spans="1:3" ht="15">
      <c r="A260" s="143"/>
      <c r="B260" s="144"/>
      <c r="C260" s="148"/>
    </row>
    <row r="262" spans="1:2" ht="15">
      <c r="A262" s="145"/>
      <c r="B262" s="146"/>
    </row>
    <row r="263" spans="1:3" ht="15">
      <c r="A263" s="140"/>
      <c r="B263" s="141"/>
      <c r="C263" s="147"/>
    </row>
    <row r="265" spans="1:3" ht="15">
      <c r="A265" s="143"/>
      <c r="B265" s="144"/>
      <c r="C265" s="148"/>
    </row>
    <row r="267" spans="1:3" ht="15">
      <c r="A267" s="143"/>
      <c r="B267" s="144"/>
      <c r="C267" s="148"/>
    </row>
    <row r="269" spans="1:2" ht="15">
      <c r="A269" s="145"/>
      <c r="B269" s="146"/>
    </row>
    <row r="270" spans="1:3" ht="15">
      <c r="A270" s="140"/>
      <c r="B270" s="141"/>
      <c r="C270" s="147"/>
    </row>
    <row r="271" spans="1:3" ht="15">
      <c r="A271" s="140"/>
      <c r="B271" s="141"/>
      <c r="C271" s="147"/>
    </row>
    <row r="273" spans="1:3" ht="15">
      <c r="A273" s="143"/>
      <c r="B273" s="144"/>
      <c r="C273" s="148"/>
    </row>
    <row r="275" spans="1:3" ht="15">
      <c r="A275" s="143"/>
      <c r="B275" s="144"/>
      <c r="C275" s="148"/>
    </row>
    <row r="277" spans="1:2" ht="15">
      <c r="A277" s="145"/>
      <c r="B277" s="146"/>
    </row>
    <row r="278" spans="1:3" ht="15">
      <c r="A278" s="140"/>
      <c r="B278" s="141"/>
      <c r="C278" s="147"/>
    </row>
    <row r="280" spans="1:3" ht="15">
      <c r="A280" s="143"/>
      <c r="B280" s="144"/>
      <c r="C280" s="148"/>
    </row>
    <row r="282" spans="1:3" ht="15">
      <c r="A282" s="143"/>
      <c r="B282" s="144"/>
      <c r="C282" s="148"/>
    </row>
    <row r="284" spans="1:2" ht="15">
      <c r="A284" s="145"/>
      <c r="B284" s="146"/>
    </row>
    <row r="285" spans="1:3" ht="15">
      <c r="A285" s="140"/>
      <c r="B285" s="141"/>
      <c r="C285" s="147"/>
    </row>
    <row r="287" spans="1:3" ht="15">
      <c r="A287" s="143"/>
      <c r="B287" s="144"/>
      <c r="C287" s="148"/>
    </row>
    <row r="289" spans="1:3" ht="15">
      <c r="A289" s="143"/>
      <c r="B289" s="144"/>
      <c r="C289" s="148"/>
    </row>
    <row r="291" spans="1:2" ht="15">
      <c r="A291" s="145"/>
      <c r="B291" s="146"/>
    </row>
    <row r="292" spans="1:3" ht="15">
      <c r="A292" s="140"/>
      <c r="B292" s="141"/>
      <c r="C292" s="147"/>
    </row>
    <row r="294" spans="1:3" ht="15">
      <c r="A294" s="143"/>
      <c r="B294" s="144"/>
      <c r="C294" s="148"/>
    </row>
    <row r="296" spans="1:3" ht="15">
      <c r="A296" s="143"/>
      <c r="B296" s="144"/>
      <c r="C296" s="148"/>
    </row>
    <row r="298" spans="1:2" ht="15">
      <c r="A298" s="145"/>
      <c r="B298" s="146"/>
    </row>
    <row r="299" spans="1:3" ht="15">
      <c r="A299" s="140"/>
      <c r="B299" s="141"/>
      <c r="C299" s="147"/>
    </row>
    <row r="301" spans="1:3" ht="15">
      <c r="A301" s="143"/>
      <c r="B301" s="144"/>
      <c r="C301" s="148"/>
    </row>
    <row r="302" ht="15">
      <c r="C302" s="148"/>
    </row>
    <row r="303" spans="1:3" ht="15">
      <c r="A303" s="143"/>
      <c r="B303" s="144"/>
      <c r="C303" s="148"/>
    </row>
    <row r="305" spans="1:2" ht="15">
      <c r="A305" s="145"/>
      <c r="B305" s="146"/>
    </row>
    <row r="306" spans="1:3" ht="15">
      <c r="A306" s="140"/>
      <c r="B306" s="141"/>
      <c r="C306" s="147"/>
    </row>
    <row r="308" spans="1:3" ht="15">
      <c r="A308" s="143"/>
      <c r="B308" s="144"/>
      <c r="C308" s="148"/>
    </row>
    <row r="310" spans="1:3" ht="15">
      <c r="A310" s="143"/>
      <c r="B310" s="144"/>
      <c r="C310" s="148"/>
    </row>
    <row r="312" spans="1:2" ht="15">
      <c r="A312" s="145"/>
      <c r="B312" s="146"/>
    </row>
    <row r="313" spans="1:3" ht="15">
      <c r="A313" s="140"/>
      <c r="B313" s="141"/>
      <c r="C313" s="147"/>
    </row>
    <row r="315" spans="1:3" ht="15">
      <c r="A315" s="143"/>
      <c r="B315" s="144"/>
      <c r="C315" s="148"/>
    </row>
    <row r="317" spans="1:3" ht="15">
      <c r="A317" s="143"/>
      <c r="B317" s="144"/>
      <c r="C317" s="148"/>
    </row>
    <row r="319" spans="1:2" ht="15">
      <c r="A319" s="145"/>
      <c r="B319" s="146"/>
    </row>
    <row r="320" spans="1:3" ht="15">
      <c r="A320" s="140"/>
      <c r="B320" s="141"/>
      <c r="C320" s="147"/>
    </row>
    <row r="322" spans="1:3" ht="15">
      <c r="A322" s="143"/>
      <c r="B322" s="144"/>
      <c r="C322" s="148"/>
    </row>
    <row r="324" spans="1:3" ht="15">
      <c r="A324" s="143"/>
      <c r="B324" s="144"/>
      <c r="C324" s="148"/>
    </row>
    <row r="326" spans="1:2" ht="15">
      <c r="A326" s="145"/>
      <c r="B326" s="146"/>
    </row>
    <row r="327" spans="1:3" ht="15">
      <c r="A327" s="140"/>
      <c r="B327" s="141"/>
      <c r="C327" s="147"/>
    </row>
    <row r="328" spans="1:3" ht="15">
      <c r="A328" s="140"/>
      <c r="B328" s="141"/>
      <c r="C328" s="147"/>
    </row>
    <row r="329" spans="1:3" ht="15">
      <c r="A329" s="143"/>
      <c r="B329" s="144"/>
      <c r="C329" s="148"/>
    </row>
    <row r="331" spans="1:3" ht="15">
      <c r="A331" s="143"/>
      <c r="B331" s="144"/>
      <c r="C331" s="148"/>
    </row>
    <row r="333" spans="1:2" ht="15">
      <c r="A333" s="145"/>
      <c r="B333" s="146"/>
    </row>
    <row r="334" spans="1:3" ht="15">
      <c r="A334" s="140"/>
      <c r="B334" s="141"/>
      <c r="C334" s="147"/>
    </row>
    <row r="335" spans="1:3" ht="15">
      <c r="A335" s="140"/>
      <c r="B335" s="141"/>
      <c r="C335" s="147"/>
    </row>
    <row r="337" spans="1:3" ht="15">
      <c r="A337" s="143"/>
      <c r="B337" s="144"/>
      <c r="C337" s="148"/>
    </row>
    <row r="339" spans="1:3" ht="15">
      <c r="A339" s="143"/>
      <c r="B339" s="144"/>
      <c r="C339" s="148"/>
    </row>
    <row r="341" spans="1:2" ht="15">
      <c r="A341" s="145"/>
      <c r="B341" s="146"/>
    </row>
    <row r="342" spans="1:3" ht="15">
      <c r="A342" s="140"/>
      <c r="B342" s="141"/>
      <c r="C342" s="147"/>
    </row>
    <row r="344" spans="1:3" ht="15">
      <c r="A344" s="143"/>
      <c r="B344" s="144"/>
      <c r="C344" s="148"/>
    </row>
    <row r="346" spans="1:3" ht="15">
      <c r="A346" s="143"/>
      <c r="B346" s="144"/>
      <c r="C346" s="148"/>
    </row>
    <row r="348" spans="1:2" ht="15">
      <c r="A348" s="145"/>
      <c r="B348" s="146"/>
    </row>
    <row r="349" spans="1:3" ht="15">
      <c r="A349" s="140"/>
      <c r="B349" s="141"/>
      <c r="C349" s="147"/>
    </row>
    <row r="351" spans="1:3" ht="15">
      <c r="A351" s="143"/>
      <c r="B351" s="144"/>
      <c r="C351" s="148"/>
    </row>
    <row r="353" spans="1:3" ht="15">
      <c r="A353" s="143"/>
      <c r="B353" s="144"/>
      <c r="C353" s="148"/>
    </row>
    <row r="355" spans="1:2" ht="15">
      <c r="A355" s="145"/>
      <c r="B355" s="146"/>
    </row>
    <row r="356" spans="1:3" ht="15">
      <c r="A356" s="140"/>
      <c r="B356" s="141"/>
      <c r="C356" s="147"/>
    </row>
    <row r="358" spans="1:3" ht="15">
      <c r="A358" s="143"/>
      <c r="B358" s="144"/>
      <c r="C358" s="148"/>
    </row>
    <row r="359" ht="15">
      <c r="C359" s="148"/>
    </row>
    <row r="360" spans="1:3" ht="15">
      <c r="A360" s="143"/>
      <c r="B360" s="144"/>
      <c r="C360" s="148"/>
    </row>
    <row r="362" spans="1:2" ht="15">
      <c r="A362" s="145"/>
      <c r="B362" s="146"/>
    </row>
    <row r="363" spans="1:3" ht="15">
      <c r="A363" s="140"/>
      <c r="B363" s="141"/>
      <c r="C363" s="147"/>
    </row>
    <row r="365" spans="1:3" ht="15">
      <c r="A365" s="143"/>
      <c r="B365" s="144"/>
      <c r="C365" s="148"/>
    </row>
    <row r="367" spans="1:3" ht="15">
      <c r="A367" s="143"/>
      <c r="B367" s="144"/>
      <c r="C367" s="148"/>
    </row>
    <row r="369" spans="1:2" ht="15">
      <c r="A369" s="145"/>
      <c r="B369" s="146"/>
    </row>
    <row r="370" spans="1:3" ht="15">
      <c r="A370" s="140"/>
      <c r="B370" s="141"/>
      <c r="C370" s="147"/>
    </row>
    <row r="372" spans="1:3" ht="15">
      <c r="A372" s="143"/>
      <c r="B372" s="144"/>
      <c r="C372" s="148"/>
    </row>
    <row r="374" spans="1:3" ht="15">
      <c r="A374" s="143"/>
      <c r="B374" s="144"/>
      <c r="C374" s="148"/>
    </row>
    <row r="376" spans="1:2" ht="15">
      <c r="A376" s="145"/>
      <c r="B376" s="146"/>
    </row>
    <row r="377" spans="1:3" ht="15">
      <c r="A377" s="140"/>
      <c r="B377" s="141"/>
      <c r="C377" s="147"/>
    </row>
    <row r="379" spans="1:3" ht="15">
      <c r="A379" s="143"/>
      <c r="B379" s="144"/>
      <c r="C379" s="148"/>
    </row>
    <row r="381" spans="1:3" ht="15">
      <c r="A381" s="143"/>
      <c r="B381" s="144"/>
      <c r="C381" s="148"/>
    </row>
    <row r="383" spans="1:2" ht="15">
      <c r="A383" s="145"/>
      <c r="B383" s="146"/>
    </row>
    <row r="384" spans="1:3" ht="15">
      <c r="A384" s="140"/>
      <c r="B384" s="141"/>
      <c r="C384" s="147"/>
    </row>
    <row r="386" spans="1:3" ht="15">
      <c r="A386" s="143"/>
      <c r="B386" s="144"/>
      <c r="C386" s="148"/>
    </row>
    <row r="388" spans="1:3" ht="15">
      <c r="A388" s="143"/>
      <c r="B388" s="144"/>
      <c r="C388" s="148"/>
    </row>
    <row r="390" spans="1:2" ht="15">
      <c r="A390" s="145"/>
      <c r="B390" s="146"/>
    </row>
    <row r="391" spans="1:3" ht="15">
      <c r="A391" s="140"/>
      <c r="B391" s="141"/>
      <c r="C391" s="147"/>
    </row>
    <row r="393" spans="1:3" ht="15">
      <c r="A393" s="143"/>
      <c r="B393" s="144"/>
      <c r="C393" s="148"/>
    </row>
    <row r="395" spans="1:3" ht="15">
      <c r="A395" s="143"/>
      <c r="B395" s="144"/>
      <c r="C395" s="148"/>
    </row>
    <row r="396" spans="1:3" ht="15">
      <c r="A396" s="143"/>
      <c r="B396" s="144"/>
      <c r="C396" s="148"/>
    </row>
    <row r="397" spans="1:3" ht="15">
      <c r="A397" s="153"/>
      <c r="B397" s="151"/>
      <c r="C397" s="148"/>
    </row>
    <row r="398" spans="1:3" ht="15">
      <c r="A398" s="140"/>
      <c r="B398" s="141"/>
      <c r="C398" s="147"/>
    </row>
    <row r="400" spans="1:3" ht="15">
      <c r="A400" s="143"/>
      <c r="B400" s="154"/>
      <c r="C400" s="148"/>
    </row>
    <row r="402" spans="1:3" ht="15">
      <c r="A402" s="143"/>
      <c r="B402" s="154"/>
      <c r="C402" s="148"/>
    </row>
    <row r="404" spans="1:2" ht="15">
      <c r="A404" s="145"/>
      <c r="B404" s="146"/>
    </row>
    <row r="405" spans="1:3" ht="15">
      <c r="A405" s="140"/>
      <c r="B405" s="141"/>
      <c r="C405" s="147"/>
    </row>
    <row r="407" spans="1:3" ht="15">
      <c r="A407" s="143"/>
      <c r="B407" s="144"/>
      <c r="C407" s="148"/>
    </row>
    <row r="409" spans="1:3" ht="15">
      <c r="A409" s="143"/>
      <c r="B409" s="144"/>
      <c r="C409" s="148"/>
    </row>
    <row r="411" spans="1:2" ht="15">
      <c r="A411" s="145"/>
      <c r="B411" s="146"/>
    </row>
    <row r="412" spans="1:3" ht="15">
      <c r="A412" s="140"/>
      <c r="B412" s="141"/>
      <c r="C412" s="147"/>
    </row>
    <row r="414" spans="1:3" ht="15">
      <c r="A414" s="143"/>
      <c r="B414" s="144"/>
      <c r="C414" s="148"/>
    </row>
    <row r="416" spans="1:3" ht="15">
      <c r="A416" s="143"/>
      <c r="B416" s="144"/>
      <c r="C416" s="148"/>
    </row>
    <row r="418" spans="1:2" ht="15">
      <c r="A418" s="145"/>
      <c r="B418" s="146"/>
    </row>
    <row r="419" spans="1:3" ht="15">
      <c r="A419" s="140"/>
      <c r="B419" s="141"/>
      <c r="C419" s="147"/>
    </row>
    <row r="421" spans="1:3" ht="15">
      <c r="A421" s="143"/>
      <c r="B421" s="144"/>
      <c r="C421" s="148"/>
    </row>
    <row r="423" spans="1:3" ht="15">
      <c r="A423" s="143"/>
      <c r="B423" s="144"/>
      <c r="C423" s="148"/>
    </row>
    <row r="425" spans="1:2" ht="15">
      <c r="A425" s="145"/>
      <c r="B425" s="146"/>
    </row>
    <row r="426" spans="1:3" ht="15">
      <c r="A426" s="140"/>
      <c r="B426" s="141"/>
      <c r="C426" s="147"/>
    </row>
    <row r="428" spans="1:3" ht="15">
      <c r="A428" s="143"/>
      <c r="B428" s="144"/>
      <c r="C428" s="148"/>
    </row>
    <row r="430" spans="1:3" ht="15">
      <c r="A430" s="143"/>
      <c r="B430" s="144"/>
      <c r="C430" s="148"/>
    </row>
    <row r="432" spans="1:3" ht="15">
      <c r="A432" s="143"/>
      <c r="B432" s="144"/>
      <c r="C432" s="148"/>
    </row>
    <row r="434" spans="1:3" ht="15">
      <c r="A434" s="143"/>
      <c r="B434" s="144"/>
      <c r="C434" s="148"/>
    </row>
    <row r="437" spans="1:2" ht="15">
      <c r="A437" s="149"/>
      <c r="B437" s="144"/>
    </row>
    <row r="439" spans="1:2" ht="15">
      <c r="A439" s="149"/>
      <c r="B439" s="144"/>
    </row>
    <row r="441" spans="1:3" ht="15">
      <c r="A441" s="149"/>
      <c r="B441" s="146"/>
      <c r="C441" s="150"/>
    </row>
    <row r="442" spans="1:3" ht="15">
      <c r="A442" s="140"/>
      <c r="B442" s="141"/>
      <c r="C442" s="147"/>
    </row>
    <row r="444" spans="1:3" ht="15">
      <c r="A444" s="143"/>
      <c r="B444" s="144"/>
      <c r="C444" s="148"/>
    </row>
    <row r="446" spans="1:3" ht="15">
      <c r="A446" s="149"/>
      <c r="B446" s="146"/>
      <c r="C446" s="150"/>
    </row>
    <row r="447" spans="1:3" ht="15">
      <c r="A447" s="140"/>
      <c r="B447" s="141"/>
      <c r="C447" s="147"/>
    </row>
    <row r="449" spans="1:3" ht="15">
      <c r="A449" s="143"/>
      <c r="B449" s="144"/>
      <c r="C449" s="148"/>
    </row>
    <row r="451" spans="1:3" ht="15">
      <c r="A451" s="143"/>
      <c r="B451" s="144"/>
      <c r="C451" s="148"/>
    </row>
    <row r="453" spans="1:3" ht="15">
      <c r="A453" s="143"/>
      <c r="B453" s="144"/>
      <c r="C453" s="148"/>
    </row>
    <row r="456" spans="1:2" ht="15">
      <c r="A456" s="149"/>
      <c r="B456" s="144"/>
    </row>
    <row r="458" spans="1:2" ht="15">
      <c r="A458" s="155"/>
      <c r="B458" s="154"/>
    </row>
    <row r="460" spans="1:3" ht="15">
      <c r="A460" s="155"/>
      <c r="B460" s="151"/>
      <c r="C460" s="150"/>
    </row>
    <row r="461" spans="1:3" ht="15">
      <c r="A461" s="152"/>
      <c r="B461" s="141"/>
      <c r="C461" s="147"/>
    </row>
    <row r="462" spans="1:3" ht="15">
      <c r="A462" s="140"/>
      <c r="B462" s="141"/>
      <c r="C462" s="147"/>
    </row>
    <row r="463" spans="1:3" ht="15">
      <c r="A463" s="143"/>
      <c r="B463" s="144"/>
      <c r="C463" s="148"/>
    </row>
    <row r="464" spans="1:3" ht="15">
      <c r="A464" s="140"/>
      <c r="B464" s="141"/>
      <c r="C464" s="147"/>
    </row>
    <row r="465" spans="1:2" ht="15">
      <c r="A465" s="155"/>
      <c r="B465" s="151"/>
    </row>
    <row r="466" spans="1:3" ht="15">
      <c r="A466" s="152"/>
      <c r="B466" s="156"/>
      <c r="C466" s="147"/>
    </row>
    <row r="467" spans="1:3" ht="15">
      <c r="A467" s="152"/>
      <c r="B467" s="156"/>
      <c r="C467" s="147"/>
    </row>
    <row r="468" spans="1:3" ht="15">
      <c r="A468" s="143"/>
      <c r="B468" s="144"/>
      <c r="C468" s="148"/>
    </row>
    <row r="470" ht="15">
      <c r="A470" s="152"/>
    </row>
    <row r="471" ht="15">
      <c r="A471" s="153"/>
    </row>
    <row r="472" spans="1:2" ht="15">
      <c r="A472" s="157"/>
      <c r="B472" s="158"/>
    </row>
    <row r="473" ht="15">
      <c r="B473" s="42"/>
    </row>
    <row r="474" spans="1:3" ht="15">
      <c r="A474" s="143"/>
      <c r="B474" s="154"/>
      <c r="C474" s="92"/>
    </row>
    <row r="475" ht="15">
      <c r="A475" s="152"/>
    </row>
    <row r="476" ht="15">
      <c r="A476" s="153"/>
    </row>
    <row r="477" spans="1:2" ht="15">
      <c r="A477" s="159"/>
      <c r="B477" s="42"/>
    </row>
    <row r="478" spans="1:2" ht="15">
      <c r="A478" s="159"/>
      <c r="B478" s="42"/>
    </row>
    <row r="479" spans="1:3" ht="15">
      <c r="A479" s="143"/>
      <c r="B479" s="154"/>
      <c r="C479" s="92"/>
    </row>
    <row r="480" ht="15">
      <c r="A480" s="152"/>
    </row>
    <row r="481" ht="15">
      <c r="A481" s="153"/>
    </row>
    <row r="482" spans="1:2" ht="15">
      <c r="A482" s="159"/>
      <c r="B482" s="42"/>
    </row>
    <row r="483" spans="1:2" ht="15">
      <c r="A483" s="159"/>
      <c r="B483" s="42"/>
    </row>
    <row r="484" spans="1:3" ht="15">
      <c r="A484" s="143"/>
      <c r="B484" s="154"/>
      <c r="C484" s="92"/>
    </row>
    <row r="485" ht="15">
      <c r="A485" s="152"/>
    </row>
    <row r="486" ht="15">
      <c r="A486" s="153"/>
    </row>
    <row r="487" spans="1:2" ht="15">
      <c r="A487" s="159"/>
      <c r="B487" s="42"/>
    </row>
    <row r="488" ht="15">
      <c r="A488" s="153"/>
    </row>
    <row r="489" spans="1:3" ht="15">
      <c r="A489" s="143"/>
      <c r="B489" s="154"/>
      <c r="C489" s="92"/>
    </row>
    <row r="490" ht="15">
      <c r="A490" s="153"/>
    </row>
    <row r="491" ht="15">
      <c r="A491" s="153"/>
    </row>
    <row r="492" spans="1:2" ht="15">
      <c r="A492" s="159"/>
      <c r="B492" s="42"/>
    </row>
    <row r="493" ht="15">
      <c r="A493" s="153"/>
    </row>
    <row r="494" ht="15">
      <c r="A494" s="153"/>
    </row>
    <row r="495" spans="1:2" ht="15">
      <c r="A495" s="159"/>
      <c r="B495" s="42"/>
    </row>
    <row r="496" ht="15">
      <c r="A496" s="153"/>
    </row>
    <row r="497" ht="15">
      <c r="A497" s="153"/>
    </row>
    <row r="498" spans="1:2" ht="15">
      <c r="A498" s="159"/>
      <c r="B498" s="42"/>
    </row>
    <row r="499" spans="1:2" ht="15">
      <c r="A499" s="159"/>
      <c r="B499" s="42"/>
    </row>
    <row r="500" spans="1:2" ht="15">
      <c r="A500" s="159"/>
      <c r="B500" s="42"/>
    </row>
    <row r="501" ht="15">
      <c r="A501" s="153"/>
    </row>
    <row r="502" ht="15">
      <c r="A502" s="153"/>
    </row>
    <row r="503" spans="1:2" ht="15">
      <c r="A503" s="159"/>
      <c r="B503" s="110"/>
    </row>
    <row r="504" ht="15">
      <c r="A504" s="153"/>
    </row>
    <row r="505" ht="15">
      <c r="A505" s="153"/>
    </row>
    <row r="506" spans="1:2" ht="15">
      <c r="A506" s="159"/>
      <c r="B506" s="42"/>
    </row>
    <row r="507" ht="15">
      <c r="A507" s="153"/>
    </row>
    <row r="508" ht="15">
      <c r="A508" s="153"/>
    </row>
    <row r="509" spans="1:2" ht="15">
      <c r="A509" s="159"/>
      <c r="B509" s="42"/>
    </row>
    <row r="510" ht="15">
      <c r="A510" s="153"/>
    </row>
    <row r="511" ht="15">
      <c r="A511" s="153"/>
    </row>
    <row r="512" spans="1:2" ht="15">
      <c r="A512" s="159"/>
      <c r="B512" s="42"/>
    </row>
    <row r="513" ht="15">
      <c r="A513" s="153"/>
    </row>
    <row r="514" ht="15">
      <c r="A514" s="153"/>
    </row>
    <row r="515" spans="1:2" ht="15">
      <c r="A515" s="159"/>
      <c r="B515" s="42"/>
    </row>
    <row r="516" ht="15">
      <c r="A516" s="153"/>
    </row>
    <row r="517" ht="15">
      <c r="A517" s="153"/>
    </row>
    <row r="518" spans="1:2" ht="15">
      <c r="A518" s="159"/>
      <c r="B518" s="42"/>
    </row>
    <row r="519" ht="15">
      <c r="A519" s="153"/>
    </row>
    <row r="520" ht="15">
      <c r="A520" s="153"/>
    </row>
    <row r="521" spans="1:2" ht="15">
      <c r="A521" s="159"/>
      <c r="B521" s="42"/>
    </row>
    <row r="522" ht="15">
      <c r="A522" s="153"/>
    </row>
    <row r="523" ht="15">
      <c r="A523" s="153"/>
    </row>
    <row r="524" spans="1:2" ht="15">
      <c r="A524" s="159"/>
      <c r="B524" s="42"/>
    </row>
    <row r="525" ht="15">
      <c r="A525" s="153"/>
    </row>
    <row r="526" ht="15">
      <c r="A526" s="153"/>
    </row>
    <row r="527" spans="1:2" ht="15">
      <c r="A527" s="159"/>
      <c r="B527" s="42"/>
    </row>
    <row r="528" ht="15">
      <c r="A528" s="153"/>
    </row>
    <row r="529" ht="15">
      <c r="A529" s="153"/>
    </row>
    <row r="530" spans="1:2" ht="15">
      <c r="A530" s="159"/>
      <c r="B530" s="42"/>
    </row>
    <row r="531" ht="15">
      <c r="B531" s="42"/>
    </row>
    <row r="532" ht="15">
      <c r="A532" s="153"/>
    </row>
    <row r="533" spans="1:2" ht="15">
      <c r="A533" s="159"/>
      <c r="B533" s="42"/>
    </row>
    <row r="534" spans="1:2" ht="15">
      <c r="A534" s="159"/>
      <c r="B534" s="42"/>
    </row>
    <row r="535" ht="15">
      <c r="A535" s="153"/>
    </row>
    <row r="536" spans="1:2" ht="15">
      <c r="A536" s="159"/>
      <c r="B536" s="42"/>
    </row>
    <row r="537" spans="1:2" ht="15">
      <c r="A537" s="159"/>
      <c r="B537" s="42"/>
    </row>
    <row r="538" spans="1:3" ht="15">
      <c r="A538" s="143"/>
      <c r="B538" s="154"/>
      <c r="C538" s="92"/>
    </row>
    <row r="539" spans="1:2" ht="15">
      <c r="A539" s="159"/>
      <c r="B539" s="42"/>
    </row>
    <row r="540" ht="15">
      <c r="A540" s="153"/>
    </row>
    <row r="541" spans="1:2" ht="15">
      <c r="A541" s="153"/>
      <c r="B541" s="154"/>
    </row>
    <row r="542" spans="1:2" ht="15">
      <c r="A542" s="153"/>
      <c r="B542" s="154"/>
    </row>
    <row r="543" ht="15">
      <c r="A543" s="153"/>
    </row>
    <row r="544" spans="1:2" ht="15">
      <c r="A544" s="159"/>
      <c r="B544" s="42"/>
    </row>
    <row r="545" spans="1:2" ht="15">
      <c r="A545" s="153"/>
      <c r="B545" s="154"/>
    </row>
    <row r="546" ht="15">
      <c r="A546" s="153"/>
    </row>
    <row r="547" spans="1:2" ht="15">
      <c r="A547" s="159"/>
      <c r="B547" s="42"/>
    </row>
    <row r="548" spans="1:2" ht="15">
      <c r="A548" s="153"/>
      <c r="B548" s="154"/>
    </row>
    <row r="549" ht="15">
      <c r="A549" s="153"/>
    </row>
    <row r="550" spans="1:2" ht="15">
      <c r="A550" s="159"/>
      <c r="B550" s="42"/>
    </row>
    <row r="551" spans="1:2" ht="15">
      <c r="A551" s="153"/>
      <c r="B551" s="154"/>
    </row>
    <row r="552" ht="15">
      <c r="A552" s="153"/>
    </row>
    <row r="553" spans="1:2" ht="15">
      <c r="A553" s="159"/>
      <c r="B553" s="42"/>
    </row>
    <row r="554" ht="15">
      <c r="A554" s="153"/>
    </row>
    <row r="555" ht="15">
      <c r="A555" s="153"/>
    </row>
    <row r="556" spans="1:2" ht="15">
      <c r="A556" s="159"/>
      <c r="B556" s="42"/>
    </row>
    <row r="557" ht="15">
      <c r="A557" s="153"/>
    </row>
    <row r="558" ht="15">
      <c r="A558" s="153"/>
    </row>
    <row r="559" spans="1:2" ht="15">
      <c r="A559" s="159"/>
      <c r="B559" s="42"/>
    </row>
    <row r="560" ht="15">
      <c r="A560" s="153"/>
    </row>
    <row r="561" spans="1:2" ht="15">
      <c r="A561" s="153"/>
      <c r="B561" s="160"/>
    </row>
    <row r="562" spans="1:2" ht="15">
      <c r="A562" s="159"/>
      <c r="B562" s="42"/>
    </row>
    <row r="563" spans="1:2" ht="15">
      <c r="A563" s="159"/>
      <c r="B563" s="42"/>
    </row>
    <row r="564" spans="1:2" ht="15">
      <c r="A564" s="159"/>
      <c r="B564" s="42"/>
    </row>
    <row r="565" ht="15">
      <c r="A565" s="153"/>
    </row>
    <row r="566" ht="15">
      <c r="A566" s="153"/>
    </row>
    <row r="567" spans="1:2" ht="15">
      <c r="A567" s="159"/>
      <c r="B567" s="42"/>
    </row>
    <row r="568" ht="15">
      <c r="A568" s="153"/>
    </row>
    <row r="569" ht="15">
      <c r="A569" s="153"/>
    </row>
    <row r="570" spans="1:2" ht="15">
      <c r="A570" s="159"/>
      <c r="B570" s="42"/>
    </row>
    <row r="571" spans="1:2" ht="15">
      <c r="A571" s="159"/>
      <c r="B571" s="42"/>
    </row>
    <row r="572" spans="1:2" ht="15">
      <c r="A572" s="159"/>
      <c r="B572" s="42"/>
    </row>
    <row r="573" spans="1:2" ht="15">
      <c r="A573" s="159"/>
      <c r="B573" s="42"/>
    </row>
    <row r="574" spans="1:2" ht="15">
      <c r="A574" s="159"/>
      <c r="B574" s="42"/>
    </row>
    <row r="575" spans="1:2" ht="15">
      <c r="A575" s="159"/>
      <c r="B575" s="42"/>
    </row>
    <row r="576" ht="15">
      <c r="A576" s="153"/>
    </row>
    <row r="577" spans="1:2" ht="15">
      <c r="A577" s="153"/>
      <c r="B577" s="42"/>
    </row>
    <row r="578" spans="1:2" ht="15">
      <c r="A578" s="161"/>
      <c r="B578" s="42"/>
    </row>
    <row r="579" spans="1:2" ht="15">
      <c r="A579" s="159"/>
      <c r="B579" s="42"/>
    </row>
    <row r="580" spans="1:2" ht="15">
      <c r="A580" s="159"/>
      <c r="B580" s="42"/>
    </row>
    <row r="581" spans="1:2" ht="15">
      <c r="A581" s="159"/>
      <c r="B581" s="42"/>
    </row>
    <row r="582" spans="1:2" ht="15">
      <c r="A582" s="159"/>
      <c r="B582" s="42"/>
    </row>
    <row r="583" spans="1:2" ht="15">
      <c r="A583" s="159"/>
      <c r="B583" s="42"/>
    </row>
    <row r="584" ht="15">
      <c r="A584" s="153"/>
    </row>
    <row r="585" ht="15">
      <c r="A585" s="153"/>
    </row>
    <row r="586" spans="1:2" ht="15">
      <c r="A586" s="159"/>
      <c r="B586" s="42"/>
    </row>
    <row r="587" ht="15">
      <c r="B587" s="42"/>
    </row>
    <row r="588" spans="1:2" ht="15">
      <c r="A588" s="153"/>
      <c r="B588" s="42"/>
    </row>
    <row r="589" spans="1:2" ht="15">
      <c r="A589" s="159"/>
      <c r="B589" s="42"/>
    </row>
    <row r="590" spans="1:2" ht="15">
      <c r="A590" s="159"/>
      <c r="B590" s="42"/>
    </row>
    <row r="591" spans="1:2" ht="15">
      <c r="A591" s="153"/>
      <c r="B591" s="42"/>
    </row>
    <row r="592" spans="1:2" ht="15">
      <c r="A592" s="159"/>
      <c r="B592" s="42"/>
    </row>
    <row r="593" ht="15">
      <c r="B593" s="42"/>
    </row>
    <row r="594" spans="1:3" ht="15">
      <c r="A594" s="162"/>
      <c r="B594" s="154"/>
      <c r="C594" s="92"/>
    </row>
    <row r="595" ht="15">
      <c r="B595" s="42"/>
    </row>
    <row r="596" spans="1:2" ht="15">
      <c r="A596" s="153"/>
      <c r="B596" s="154"/>
    </row>
    <row r="597" ht="15">
      <c r="A597" s="153"/>
    </row>
    <row r="598" ht="15">
      <c r="A598" s="153"/>
    </row>
    <row r="599" spans="1:2" ht="15">
      <c r="A599" s="159"/>
      <c r="B599" s="42"/>
    </row>
    <row r="600" spans="1:2" ht="15">
      <c r="A600" s="159"/>
      <c r="B600" s="42"/>
    </row>
    <row r="601" ht="15">
      <c r="A601" s="153"/>
    </row>
    <row r="602" ht="15">
      <c r="A602" s="153"/>
    </row>
    <row r="603" spans="1:2" ht="15">
      <c r="A603" s="159"/>
      <c r="B603" s="42"/>
    </row>
    <row r="604" spans="1:2" ht="15">
      <c r="A604" s="159"/>
      <c r="B604" s="42"/>
    </row>
    <row r="605" spans="1:2" ht="15">
      <c r="A605" s="159"/>
      <c r="B605" s="42"/>
    </row>
    <row r="606" spans="1:2" ht="15">
      <c r="A606" s="159"/>
      <c r="B606" s="42"/>
    </row>
    <row r="607" spans="1:2" ht="15">
      <c r="A607" s="159"/>
      <c r="B607" s="42"/>
    </row>
    <row r="608" ht="15">
      <c r="A608" s="153"/>
    </row>
    <row r="609" ht="15">
      <c r="A609" s="153"/>
    </row>
    <row r="610" spans="1:2" ht="15">
      <c r="A610" s="159"/>
      <c r="B610" s="42"/>
    </row>
    <row r="611" spans="1:2" ht="15">
      <c r="A611" s="159"/>
      <c r="B611" s="42"/>
    </row>
    <row r="612" spans="1:2" ht="15">
      <c r="A612" s="159"/>
      <c r="B612" s="42"/>
    </row>
    <row r="613" spans="1:2" ht="15">
      <c r="A613" s="159"/>
      <c r="B613" s="42"/>
    </row>
    <row r="614" spans="1:2" ht="15">
      <c r="A614" s="159"/>
      <c r="B614" s="42"/>
    </row>
    <row r="615" spans="1:3" ht="15">
      <c r="A615" s="143"/>
      <c r="B615" s="154"/>
      <c r="C615" s="92"/>
    </row>
    <row r="616" spans="1:2" ht="15">
      <c r="A616" s="159"/>
      <c r="B616" s="42"/>
    </row>
    <row r="617" spans="1:2" ht="15">
      <c r="A617" s="153"/>
      <c r="B617" s="154"/>
    </row>
    <row r="618" ht="15">
      <c r="A618" s="153"/>
    </row>
    <row r="619" ht="15">
      <c r="A619" s="153"/>
    </row>
    <row r="620" spans="1:2" ht="15">
      <c r="A620" s="159"/>
      <c r="B620" s="42"/>
    </row>
    <row r="621" spans="1:2" ht="15">
      <c r="A621" s="159"/>
      <c r="B621" s="42"/>
    </row>
    <row r="622" ht="15">
      <c r="A622" s="153"/>
    </row>
    <row r="623" spans="1:2" ht="15">
      <c r="A623" s="159"/>
      <c r="B623" s="42"/>
    </row>
    <row r="624" ht="15">
      <c r="A624" s="153"/>
    </row>
    <row r="625" ht="15">
      <c r="A625" s="153"/>
    </row>
    <row r="626" spans="1:2" ht="15">
      <c r="A626" s="159"/>
      <c r="B626" s="42"/>
    </row>
    <row r="627" spans="1:2" ht="15">
      <c r="A627" s="159"/>
      <c r="B627" s="42"/>
    </row>
    <row r="628" ht="15">
      <c r="A628" s="153"/>
    </row>
    <row r="629" ht="15">
      <c r="A629" s="153"/>
    </row>
    <row r="630" spans="1:2" ht="15">
      <c r="A630" s="159"/>
      <c r="B630" s="42"/>
    </row>
    <row r="631" ht="15">
      <c r="A631" s="152"/>
    </row>
    <row r="633" spans="1:3" ht="15">
      <c r="A633" s="143"/>
      <c r="B633" s="154"/>
      <c r="C633" s="92"/>
    </row>
    <row r="635" spans="1:3" ht="15">
      <c r="A635" s="143"/>
      <c r="B635" s="144"/>
      <c r="C635" s="148"/>
    </row>
    <row r="638" spans="1:2" ht="15">
      <c r="A638" s="149"/>
      <c r="B638" s="144"/>
    </row>
    <row r="640" spans="1:2" ht="15">
      <c r="A640" s="149"/>
      <c r="B640" s="144"/>
    </row>
    <row r="642" spans="1:2" ht="15">
      <c r="A642" s="145"/>
      <c r="B642" s="146"/>
    </row>
    <row r="643" spans="1:3" ht="15">
      <c r="A643" s="140"/>
      <c r="B643" s="141"/>
      <c r="C643" s="147"/>
    </row>
    <row r="645" spans="1:3" ht="15">
      <c r="A645" s="143"/>
      <c r="B645" s="144"/>
      <c r="C645" s="148"/>
    </row>
    <row r="647" spans="1:3" ht="15">
      <c r="A647" s="143"/>
      <c r="B647" s="144"/>
      <c r="C647" s="148"/>
    </row>
    <row r="649" spans="1:2" ht="15">
      <c r="A649" s="145"/>
      <c r="B649" s="146"/>
    </row>
    <row r="650" spans="1:3" ht="15">
      <c r="A650" s="140"/>
      <c r="B650" s="141"/>
      <c r="C650" s="147"/>
    </row>
    <row r="652" spans="1:3" ht="15">
      <c r="A652" s="143"/>
      <c r="B652" s="144"/>
      <c r="C652" s="148"/>
    </row>
    <row r="654" spans="1:3" ht="15">
      <c r="A654" s="143"/>
      <c r="B654" s="144"/>
      <c r="C654" s="148"/>
    </row>
    <row r="656" spans="1:2" ht="15">
      <c r="A656" s="145"/>
      <c r="B656" s="146"/>
    </row>
    <row r="657" spans="1:3" ht="15">
      <c r="A657" s="140"/>
      <c r="B657" s="141"/>
      <c r="C657" s="147"/>
    </row>
    <row r="659" spans="1:3" ht="15">
      <c r="A659" s="143"/>
      <c r="B659" s="144"/>
      <c r="C659" s="148"/>
    </row>
    <row r="661" spans="1:3" ht="15">
      <c r="A661" s="143"/>
      <c r="B661" s="144"/>
      <c r="C661" s="148"/>
    </row>
    <row r="663" spans="1:2" ht="15">
      <c r="A663" s="145"/>
      <c r="B663" s="146"/>
    </row>
    <row r="664" spans="1:3" ht="15">
      <c r="A664" s="140"/>
      <c r="B664" s="141"/>
      <c r="C664" s="147"/>
    </row>
    <row r="665" spans="1:3" ht="15">
      <c r="A665" s="140"/>
      <c r="B665" s="141"/>
      <c r="C665" s="147"/>
    </row>
    <row r="666" spans="1:3" ht="15">
      <c r="A666" s="140"/>
      <c r="B666" s="141"/>
      <c r="C666" s="147"/>
    </row>
    <row r="667" spans="1:3" ht="15">
      <c r="A667" s="140"/>
      <c r="B667" s="141"/>
      <c r="C667" s="147"/>
    </row>
    <row r="668" spans="1:3" ht="15">
      <c r="A668" s="140"/>
      <c r="B668" s="141"/>
      <c r="C668" s="147"/>
    </row>
    <row r="670" spans="1:3" ht="15">
      <c r="A670" s="143"/>
      <c r="B670" s="144"/>
      <c r="C670" s="148"/>
    </row>
    <row r="672" spans="1:3" ht="15">
      <c r="A672" s="143"/>
      <c r="B672" s="144"/>
      <c r="C672" s="148"/>
    </row>
    <row r="674" spans="1:2" ht="15">
      <c r="A674" s="145"/>
      <c r="B674" s="146"/>
    </row>
    <row r="675" spans="1:3" ht="15">
      <c r="A675" s="140"/>
      <c r="B675" s="141"/>
      <c r="C675" s="147"/>
    </row>
    <row r="676" spans="1:3" ht="15">
      <c r="A676" s="140"/>
      <c r="B676" s="141"/>
      <c r="C676" s="147"/>
    </row>
    <row r="678" spans="1:3" ht="15">
      <c r="A678" s="143"/>
      <c r="B678" s="144"/>
      <c r="C678" s="148"/>
    </row>
    <row r="680" spans="1:3" ht="15">
      <c r="A680" s="143"/>
      <c r="B680" s="144"/>
      <c r="C680" s="148"/>
    </row>
    <row r="682" spans="1:2" ht="15">
      <c r="A682" s="145"/>
      <c r="B682" s="146"/>
    </row>
    <row r="683" spans="1:3" ht="15">
      <c r="A683" s="140"/>
      <c r="B683" s="141"/>
      <c r="C683" s="147"/>
    </row>
    <row r="684" spans="1:3" ht="15">
      <c r="A684" s="140"/>
      <c r="B684" s="141"/>
      <c r="C684" s="147"/>
    </row>
    <row r="686" spans="1:3" ht="15">
      <c r="A686" s="143"/>
      <c r="B686" s="144"/>
      <c r="C686" s="148"/>
    </row>
    <row r="688" spans="1:3" ht="15">
      <c r="A688" s="143"/>
      <c r="B688" s="144"/>
      <c r="C688" s="148"/>
    </row>
    <row r="690" spans="1:2" ht="15">
      <c r="A690" s="145"/>
      <c r="B690" s="146"/>
    </row>
    <row r="691" spans="1:3" ht="15">
      <c r="A691" s="140"/>
      <c r="B691" s="141"/>
      <c r="C691" s="147"/>
    </row>
    <row r="692" spans="1:3" ht="15">
      <c r="A692" s="140"/>
      <c r="B692" s="141"/>
      <c r="C692" s="147"/>
    </row>
    <row r="693" spans="1:3" ht="15">
      <c r="A693" s="140"/>
      <c r="B693" s="141"/>
      <c r="C693" s="147"/>
    </row>
    <row r="694" spans="1:3" ht="15">
      <c r="A694" s="140"/>
      <c r="B694" s="141"/>
      <c r="C694" s="147"/>
    </row>
    <row r="695" spans="1:3" ht="15">
      <c r="A695" s="140"/>
      <c r="B695" s="141"/>
      <c r="C695" s="147"/>
    </row>
    <row r="696" spans="1:3" ht="15">
      <c r="A696" s="140"/>
      <c r="B696" s="141"/>
      <c r="C696" s="147"/>
    </row>
    <row r="697" spans="1:3" ht="15">
      <c r="A697" s="140"/>
      <c r="B697" s="141"/>
      <c r="C697" s="147"/>
    </row>
    <row r="698" spans="1:3" ht="15">
      <c r="A698" s="140"/>
      <c r="B698" s="141"/>
      <c r="C698" s="147"/>
    </row>
    <row r="699" spans="1:3" ht="15">
      <c r="A699" s="140"/>
      <c r="B699" s="141"/>
      <c r="C699" s="147"/>
    </row>
    <row r="700" spans="1:3" ht="15">
      <c r="A700" s="140"/>
      <c r="B700" s="141"/>
      <c r="C700" s="147"/>
    </row>
    <row r="702" spans="1:3" ht="15">
      <c r="A702" s="143"/>
      <c r="B702" s="144"/>
      <c r="C702" s="148"/>
    </row>
    <row r="704" spans="1:3" ht="15">
      <c r="A704" s="143"/>
      <c r="B704" s="144"/>
      <c r="C704" s="148"/>
    </row>
    <row r="706" spans="1:2" ht="15">
      <c r="A706" s="145"/>
      <c r="B706" s="146"/>
    </row>
    <row r="707" spans="1:3" ht="15">
      <c r="A707" s="140"/>
      <c r="B707" s="141"/>
      <c r="C707" s="147"/>
    </row>
    <row r="708" spans="1:3" ht="15">
      <c r="A708" s="140"/>
      <c r="B708" s="141"/>
      <c r="C708" s="147"/>
    </row>
    <row r="709" spans="1:3" ht="15">
      <c r="A709" s="140"/>
      <c r="B709" s="141"/>
      <c r="C709" s="147"/>
    </row>
    <row r="710" spans="1:3" ht="15">
      <c r="A710" s="140"/>
      <c r="B710" s="141"/>
      <c r="C710" s="147"/>
    </row>
    <row r="711" spans="1:3" ht="15">
      <c r="A711" s="140"/>
      <c r="B711" s="141"/>
      <c r="C711" s="147"/>
    </row>
    <row r="712" spans="1:3" ht="15">
      <c r="A712" s="140"/>
      <c r="B712" s="141"/>
      <c r="C712" s="147"/>
    </row>
    <row r="714" spans="1:3" ht="15">
      <c r="A714" s="143"/>
      <c r="B714" s="144"/>
      <c r="C714" s="148"/>
    </row>
    <row r="716" spans="1:3" ht="15">
      <c r="A716" s="143"/>
      <c r="B716" s="144"/>
      <c r="C716" s="148"/>
    </row>
    <row r="718" spans="1:2" ht="15">
      <c r="A718" s="145"/>
      <c r="B718" s="146"/>
    </row>
    <row r="719" spans="1:3" ht="15">
      <c r="A719" s="140"/>
      <c r="B719" s="141"/>
      <c r="C719" s="147"/>
    </row>
    <row r="720" spans="1:3" ht="15">
      <c r="A720" s="140"/>
      <c r="B720" s="141"/>
      <c r="C720" s="147"/>
    </row>
    <row r="721" spans="1:3" ht="15">
      <c r="A721" s="140"/>
      <c r="B721" s="141"/>
      <c r="C721" s="147"/>
    </row>
    <row r="724" spans="1:3" ht="15">
      <c r="A724" s="143"/>
      <c r="B724" s="144"/>
      <c r="C724" s="148"/>
    </row>
    <row r="726" spans="1:3" ht="15">
      <c r="A726" s="143"/>
      <c r="B726" s="144"/>
      <c r="C726" s="148"/>
    </row>
    <row r="728" spans="1:2" ht="15">
      <c r="A728" s="145"/>
      <c r="B728" s="146"/>
    </row>
    <row r="729" spans="1:3" ht="15">
      <c r="A729" s="140"/>
      <c r="B729" s="141"/>
      <c r="C729" s="147"/>
    </row>
    <row r="731" spans="1:3" ht="15">
      <c r="A731" s="143"/>
      <c r="B731" s="144"/>
      <c r="C731" s="148"/>
    </row>
    <row r="733" spans="1:3" ht="15">
      <c r="A733" s="143"/>
      <c r="B733" s="144"/>
      <c r="C733" s="148"/>
    </row>
    <row r="735" spans="1:2" ht="15">
      <c r="A735" s="145"/>
      <c r="B735" s="146"/>
    </row>
    <row r="736" spans="1:3" ht="15">
      <c r="A736" s="140"/>
      <c r="B736" s="141"/>
      <c r="C736" s="147"/>
    </row>
    <row r="737" spans="1:3" ht="15">
      <c r="A737" s="140"/>
      <c r="B737" s="141"/>
      <c r="C737" s="147"/>
    </row>
    <row r="739" spans="1:3" ht="15">
      <c r="A739" s="143"/>
      <c r="B739" s="144"/>
      <c r="C739" s="148"/>
    </row>
    <row r="741" spans="1:3" ht="15">
      <c r="A741" s="143"/>
      <c r="B741" s="144"/>
      <c r="C741" s="148"/>
    </row>
    <row r="743" spans="1:2" ht="15">
      <c r="A743" s="145"/>
      <c r="B743" s="146"/>
    </row>
    <row r="744" spans="1:3" ht="15">
      <c r="A744" s="140"/>
      <c r="B744" s="141"/>
      <c r="C744" s="147"/>
    </row>
    <row r="745" spans="1:3" ht="15">
      <c r="A745" s="140"/>
      <c r="B745" s="141"/>
      <c r="C745" s="147"/>
    </row>
    <row r="746" spans="1:3" ht="15">
      <c r="A746" s="140"/>
      <c r="B746" s="141"/>
      <c r="C746" s="147"/>
    </row>
    <row r="747" spans="1:3" ht="15">
      <c r="A747" s="140"/>
      <c r="B747" s="141"/>
      <c r="C747" s="147"/>
    </row>
    <row r="748" spans="1:3" ht="15">
      <c r="A748" s="140"/>
      <c r="B748" s="141"/>
      <c r="C748" s="147"/>
    </row>
    <row r="749" spans="1:3" ht="15">
      <c r="A749" s="140"/>
      <c r="B749" s="141"/>
      <c r="C749" s="147"/>
    </row>
    <row r="750" spans="1:3" ht="15">
      <c r="A750" s="140"/>
      <c r="B750" s="141"/>
      <c r="C750" s="147"/>
    </row>
    <row r="751" spans="1:3" ht="15">
      <c r="A751" s="140"/>
      <c r="B751" s="141"/>
      <c r="C751" s="147"/>
    </row>
    <row r="752" spans="1:3" ht="15">
      <c r="A752" s="140"/>
      <c r="B752" s="141"/>
      <c r="C752" s="147"/>
    </row>
    <row r="753" spans="1:3" ht="15">
      <c r="A753" s="140"/>
      <c r="B753" s="141"/>
      <c r="C753" s="147"/>
    </row>
    <row r="754" spans="1:3" ht="15">
      <c r="A754" s="140"/>
      <c r="B754" s="141"/>
      <c r="C754" s="147"/>
    </row>
    <row r="757" spans="1:3" ht="15">
      <c r="A757" s="143"/>
      <c r="B757" s="144"/>
      <c r="C757" s="148"/>
    </row>
    <row r="759" spans="1:3" ht="15">
      <c r="A759" s="143"/>
      <c r="B759" s="144"/>
      <c r="C759" s="148"/>
    </row>
  </sheetData>
  <mergeCells count="1">
    <mergeCell ref="A1:E1"/>
  </mergeCells>
  <printOptions horizontalCentered="1"/>
  <pageMargins left="0.2362204724409449" right="0.2362204724409449" top="0.4330708661417323" bottom="0.6299212598425197" header="0.5118110236220472" footer="0.31496062992125984"/>
  <pageSetup firstPageNumber="463" useFirstPageNumber="1" horizontalDpi="300" verticalDpi="300" orientation="portrait" paperSize="9" scale="95" r:id="rId1"/>
  <headerFooter alignWithMargins="0">
    <oddFooter>&amp;C &amp;P</oddFooter>
  </headerFooter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2010-05-03T11:12:10Z</cp:lastPrinted>
  <dcterms:created xsi:type="dcterms:W3CDTF">2001-11-29T15:00:47Z</dcterms:created>
  <dcterms:modified xsi:type="dcterms:W3CDTF">2010-05-03T11:12:37Z</dcterms:modified>
  <cp:category/>
  <cp:version/>
  <cp:contentType/>
  <cp:contentStatus/>
</cp:coreProperties>
</file>