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'bilanca'!$A$3:$H$25</definedName>
    <definedName name="_xlnm.Print_Area" localSheetId="4">'posebni dio'!$A$1:$E$79</definedName>
    <definedName name="_xlnm.Print_Area" localSheetId="1">'prihodi'!$A$1:$H$36</definedName>
    <definedName name="_xlnm.Print_Area" localSheetId="3">'račun financiranja'!$A$1:$H$15</definedName>
    <definedName name="_xlnm.Print_Area" localSheetId="2">'rashodi-opći dio'!$A$1:$H$63</definedName>
  </definedNames>
  <calcPr fullCalcOnLoad="1"/>
</workbook>
</file>

<file path=xl/sharedStrings.xml><?xml version="1.0" encoding="utf-8"?>
<sst xmlns="http://schemas.openxmlformats.org/spreadsheetml/2006/main" count="244" uniqueCount="140">
  <si>
    <t>Dodatna ulaganja na građevinskim objektima</t>
  </si>
  <si>
    <t>Ulaganja u računalne programe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</si>
  <si>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</si>
  <si>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</si>
  <si>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</si>
  <si>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</si>
  <si>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</si>
  <si>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</si>
  <si>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</si>
  <si>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</si>
  <si>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</si>
  <si>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</si>
  <si>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</si>
  <si>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</si>
  <si>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</si>
  <si>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</si>
  <si>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</si>
  <si>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</si>
  <si>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</si>
  <si>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</si>
  <si>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</si>
  <si>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</si>
  <si>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</si>
  <si>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</si>
  <si>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</si>
  <si>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</si>
  <si>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4231</t>
  </si>
  <si>
    <t>Nematerijalna proizvedena imovina</t>
  </si>
  <si>
    <t>Rashodi za dodatna ulaganja na nefinancijskoj imovini</t>
  </si>
  <si>
    <t>PRIMICI OD FINANCIJSKE IMOVINE I ZADUŽIVANJA</t>
  </si>
  <si>
    <t>Primici od prodaje dionica i udjela u glavnici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</si>
  <si>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</si>
  <si>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</si>
  <si>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</si>
  <si>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</si>
  <si>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</si>
  <si>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</si>
  <si>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</si>
  <si>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</si>
  <si>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</si>
  <si>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</si>
  <si>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</si>
  <si>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</si>
  <si>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</si>
  <si>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</si>
  <si>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</si>
  <si>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od administrativnih pristojbi i po posebnim propisima</t>
  </si>
  <si>
    <t>Prihodi po posebnim propisima</t>
  </si>
  <si>
    <t>Ostali nespomenuti prihodi</t>
  </si>
  <si>
    <t>Poslovni objekti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</si>
  <si>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</si>
  <si>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</si>
  <si>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</si>
  <si>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</si>
  <si>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</si>
  <si>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</si>
  <si>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</si>
  <si>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</si>
  <si>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</si>
  <si>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</si>
  <si>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</si>
  <si>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</si>
  <si>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</si>
  <si>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</si>
  <si>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</si>
  <si>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</si>
  <si>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</si>
  <si>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</si>
  <si>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</si>
  <si>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</si>
  <si>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</si>
  <si>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</si>
  <si>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</si>
  <si>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</si>
  <si>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</si>
  <si>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</si>
  <si>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</si>
  <si>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</si>
  <si>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</si>
  <si>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</si>
  <si>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</si>
  <si>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</si>
  <si>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</si>
  <si>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</si>
  <si>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</si>
  <si>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</si>
  <si>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</si>
  <si>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</si>
  <si>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</si>
  <si>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</si>
  <si>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</si>
  <si>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DRŽAVNA AGENCIJA ZA OSIGURANJE 
ŠTEDNIH ULOGA I SANACIJU BANAKA</t>
  </si>
  <si>
    <t>ISPLATA OSIGURANIH DEPOZITA</t>
  </si>
  <si>
    <t>K2005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</si>
  <si>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</si>
  <si>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</si>
  <si>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</si>
  <si>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</si>
  <si>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</si>
  <si>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</si>
  <si>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</si>
  <si>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</si>
  <si>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</si>
  <si>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</si>
  <si>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</si>
  <si>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 xml:space="preserve">OBNOVA VOZNOG PARKA </t>
  </si>
  <si>
    <t xml:space="preserve">POSLOVNE ZGRADE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</si>
  <si>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</si>
  <si>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</si>
  <si>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</si>
  <si>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</si>
  <si>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</si>
  <si>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 xml:space="preserve">Primici od prodaje dionica i udjela u glavnici </t>
  </si>
  <si>
    <t>FOND OSIGURANJA DEPOZITA</t>
  </si>
  <si>
    <t>Ostali izvanredni rashodi</t>
  </si>
  <si>
    <t>Izvanredni rashodi</t>
  </si>
  <si>
    <t>Ostali rashodi</t>
  </si>
  <si>
    <t>POSLOVNE ZGRADE - FONDA OSIGURANJA DEPOZITA</t>
  </si>
  <si>
    <t>Porez na promet nekretnina</t>
  </si>
  <si>
    <t>Prihodi od zateznih kamata</t>
  </si>
  <si>
    <t>Usluge tekućeg i investicijskog održavanja</t>
  </si>
  <si>
    <t>Premije osiguranja</t>
  </si>
  <si>
    <t>Zdravstvene i veterinarske usluge</t>
  </si>
  <si>
    <t>Tekuće donacije u novcu</t>
  </si>
  <si>
    <t>Tekuće donacije</t>
  </si>
  <si>
    <t>Usluge promidžbe i informiranja</t>
  </si>
  <si>
    <t>Ostali nespomenuti rashodi poslovanja (članarine)</t>
  </si>
  <si>
    <t>Ostali izvanredni rashodi (Nagodba s Hypo Alpe Adria bank AG)</t>
  </si>
  <si>
    <t>Plan                                
za 2009.</t>
  </si>
  <si>
    <t>Plan                               
za 2009.</t>
  </si>
  <si>
    <t>Ostali prihodi od financijske imovine 
(Premije osiguranja depozita)</t>
  </si>
  <si>
    <t>Dionice i udjeli u glavnici trgovačkih društava 
u javnom sektoru</t>
  </si>
  <si>
    <t xml:space="preserve">Prihodi od naplate potraživanja iz stečajne mase banaka i štedionica, likvidacije, preuzetih potraživanja... </t>
  </si>
  <si>
    <t>Ostali prihodi od financijske imovine (Dopunski kapital)</t>
  </si>
  <si>
    <t>Povećanje/
smanjenje</t>
  </si>
  <si>
    <t>IZDACI ZA FINAN. IMOVINU I OTPLATE ZAJMOVA</t>
  </si>
  <si>
    <t>Novi plan                       
za 2009.</t>
  </si>
  <si>
    <t>Novi plan                           
2009.</t>
  </si>
  <si>
    <t>04</t>
  </si>
  <si>
    <t xml:space="preserve">IZMJENE I DOPUNE FINANCIJSKOG PLANA
DRŽAVNE AGENCIJE ZA OSIGURANJE ŠTEDNIH ULOGA I SANACIJU BANAKA ZA 2009. GODINU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</si>
</sst>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</numFmts>
  <fonts count="2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0"/>
      <name val="Times New Roman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3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2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 quotePrefix="1">
      <alignment horizontal="left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4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applyProtection="1" quotePrefix="1">
      <alignment horizontal="left" vertical="center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15" fillId="0" borderId="2" xfId="0" applyFont="1" applyBorder="1" applyAlignment="1">
      <alignment horizontal="left" vertical="center"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Border="1" applyAlignment="1" quotePrefix="1">
      <alignment horizontal="center" vertical="top"/>
    </xf>
    <xf numFmtId="0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172" fontId="15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6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0" xfId="0" applyFont="1" applyBorder="1" applyAlignment="1" quotePrefix="1">
      <alignment horizontal="left" wrapText="1"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 applyProtection="1">
      <alignment wrapText="1"/>
      <protection/>
    </xf>
    <xf numFmtId="0" fontId="7" fillId="0" borderId="2" xfId="0" applyFont="1" applyBorder="1" applyAlignment="1" quotePrefix="1">
      <alignment horizontal="left"/>
    </xf>
    <xf numFmtId="0" fontId="7" fillId="0" borderId="2" xfId="0" applyNumberFormat="1" applyFont="1" applyFill="1" applyBorder="1" applyAlignment="1" applyProtection="1">
      <alignment wrapText="1"/>
      <protection/>
    </xf>
    <xf numFmtId="0" fontId="12" fillId="0" borderId="2" xfId="0" applyNumberFormat="1" applyFont="1" applyFill="1" applyBorder="1" applyAlignment="1" applyProtection="1">
      <alignment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3" fontId="7" fillId="0" borderId="2" xfId="0" applyNumberFormat="1" applyFont="1" applyFill="1" applyBorder="1" applyAlignment="1" applyProtection="1">
      <alignment wrapText="1"/>
      <protection/>
    </xf>
    <xf numFmtId="3" fontId="7" fillId="0" borderId="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11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7" fillId="0" borderId="4" xfId="0" applyFont="1" applyBorder="1" applyAlignment="1">
      <alignment horizontal="left"/>
    </xf>
    <xf numFmtId="172" fontId="8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3">
      <selection activeCell="M15" sqref="M15"/>
    </sheetView>
  </sheetViews>
  <sheetFormatPr defaultColWidth="9.140625" defaultRowHeight="12.75"/>
  <cols>
    <col min="1" max="1" width="4.421875" style="5" customWidth="1"/>
    <col min="2" max="2" width="4.28125" style="5" customWidth="1"/>
    <col min="3" max="3" width="5.57421875" style="5" customWidth="1"/>
    <col min="4" max="4" width="5.28125" style="36" customWidth="1"/>
    <col min="5" max="5" width="39.57421875" style="0" customWidth="1"/>
    <col min="6" max="6" width="13.421875" style="0" customWidth="1"/>
    <col min="7" max="7" width="12.28125" style="0" customWidth="1"/>
    <col min="8" max="8" width="12.57421875" style="0" customWidth="1"/>
    <col min="9" max="16384" width="11.421875" style="0" customWidth="1"/>
  </cols>
  <sheetData>
    <row r="1" spans="1:5" ht="12.75" customHeight="1" hidden="1">
      <c r="A1" s="150" t="s">
        <v>2</v>
      </c>
      <c r="B1" s="151"/>
      <c r="C1" s="151"/>
      <c r="D1" s="151"/>
      <c r="E1" s="151"/>
    </row>
    <row r="2" spans="1:5" ht="27.75" customHeight="1" hidden="1">
      <c r="A2" s="151"/>
      <c r="B2" s="151"/>
      <c r="C2" s="151"/>
      <c r="D2" s="151"/>
      <c r="E2" s="151"/>
    </row>
    <row r="3" spans="1:8" ht="27.75" customHeight="1">
      <c r="A3" s="157" t="s">
        <v>139</v>
      </c>
      <c r="B3" s="158"/>
      <c r="C3" s="158"/>
      <c r="D3" s="158"/>
      <c r="E3" s="158"/>
      <c r="F3" s="159"/>
      <c r="G3" s="159"/>
      <c r="H3" s="160"/>
    </row>
    <row r="4" spans="1:8" ht="48" customHeight="1">
      <c r="A4" s="158"/>
      <c r="B4" s="158"/>
      <c r="C4" s="158"/>
      <c r="D4" s="158"/>
      <c r="E4" s="158"/>
      <c r="F4" s="159"/>
      <c r="G4" s="159"/>
      <c r="H4" s="160"/>
    </row>
    <row r="5" spans="1:8" s="50" customFormat="1" ht="27.75" customHeight="1">
      <c r="A5" s="148" t="s">
        <v>89</v>
      </c>
      <c r="B5" s="149"/>
      <c r="C5" s="149"/>
      <c r="D5" s="149"/>
      <c r="E5" s="149"/>
      <c r="F5" s="146"/>
      <c r="G5" s="146"/>
      <c r="H5" s="147"/>
    </row>
    <row r="6" spans="1:8" s="5" customFormat="1" ht="24" customHeight="1">
      <c r="A6" s="148" t="s">
        <v>8</v>
      </c>
      <c r="B6" s="149"/>
      <c r="C6" s="149"/>
      <c r="D6" s="149"/>
      <c r="E6" s="149"/>
      <c r="F6" s="146"/>
      <c r="G6" s="146"/>
      <c r="H6" s="147"/>
    </row>
    <row r="7" spans="1:5" s="5" customFormat="1" ht="17.25" customHeight="1">
      <c r="A7" s="49"/>
      <c r="B7" s="48"/>
      <c r="C7" s="48"/>
      <c r="D7" s="48"/>
      <c r="E7" s="48"/>
    </row>
    <row r="8" spans="1:8" s="5" customFormat="1" ht="27.75" customHeight="1">
      <c r="A8" s="51"/>
      <c r="B8" s="52"/>
      <c r="C8" s="52"/>
      <c r="D8" s="53"/>
      <c r="E8" s="54"/>
      <c r="F8" s="114" t="s">
        <v>128</v>
      </c>
      <c r="G8" s="114" t="s">
        <v>134</v>
      </c>
      <c r="H8" s="114" t="s">
        <v>137</v>
      </c>
    </row>
    <row r="9" spans="1:8" s="5" customFormat="1" ht="22.5" customHeight="1">
      <c r="A9" s="152" t="s">
        <v>34</v>
      </c>
      <c r="B9" s="153"/>
      <c r="C9" s="153"/>
      <c r="D9" s="153"/>
      <c r="E9" s="154"/>
      <c r="F9" s="136">
        <f>prihodi!F5+prihodi!F22</f>
        <v>531498000</v>
      </c>
      <c r="G9" s="136">
        <f>SUM(H9-F9)</f>
        <v>35311100</v>
      </c>
      <c r="H9" s="136">
        <f>prihodi!H5+prihodi!H22</f>
        <v>566809100</v>
      </c>
    </row>
    <row r="10" spans="1:8" s="5" customFormat="1" ht="22.5" customHeight="1">
      <c r="A10" s="156" t="s">
        <v>31</v>
      </c>
      <c r="B10" s="154"/>
      <c r="C10" s="154"/>
      <c r="D10" s="154"/>
      <c r="E10" s="154"/>
      <c r="F10" s="136">
        <v>0</v>
      </c>
      <c r="G10" s="136">
        <v>0</v>
      </c>
      <c r="H10" s="136">
        <v>0</v>
      </c>
    </row>
    <row r="11" spans="1:9" s="5" customFormat="1" ht="22.5" customHeight="1">
      <c r="A11" s="152" t="s">
        <v>107</v>
      </c>
      <c r="B11" s="153"/>
      <c r="C11" s="153"/>
      <c r="D11" s="153"/>
      <c r="E11" s="155"/>
      <c r="F11" s="137">
        <f>'rashodi-opći dio'!F3</f>
        <v>253688000</v>
      </c>
      <c r="G11" s="136">
        <f>SUM(H11-F11)</f>
        <v>-365000</v>
      </c>
      <c r="H11" s="137">
        <f>'rashodi-opći dio'!H3</f>
        <v>253323000</v>
      </c>
      <c r="I11" s="7"/>
    </row>
    <row r="12" spans="1:8" s="5" customFormat="1" ht="22.5" customHeight="1">
      <c r="A12" s="156" t="s">
        <v>32</v>
      </c>
      <c r="B12" s="154"/>
      <c r="C12" s="154"/>
      <c r="D12" s="154"/>
      <c r="E12" s="154"/>
      <c r="F12" s="137">
        <f>'rashodi-opći dio'!F53</f>
        <v>243000</v>
      </c>
      <c r="G12" s="136">
        <f>SUM(H12-F12)</f>
        <v>30000</v>
      </c>
      <c r="H12" s="137">
        <f>'rashodi-opći dio'!H53</f>
        <v>273000</v>
      </c>
    </row>
    <row r="13" spans="1:8" s="5" customFormat="1" ht="22.5" customHeight="1">
      <c r="A13" s="152" t="s">
        <v>33</v>
      </c>
      <c r="B13" s="153"/>
      <c r="C13" s="153"/>
      <c r="D13" s="153"/>
      <c r="E13" s="153"/>
      <c r="F13" s="137">
        <f>F9+F10-F11-F12</f>
        <v>277567000</v>
      </c>
      <c r="G13" s="136">
        <f>SUM(H13-F13)</f>
        <v>35646100</v>
      </c>
      <c r="H13" s="137">
        <f>H9+H10-H11-H12</f>
        <v>313213100</v>
      </c>
    </row>
    <row r="14" spans="1:8" s="5" customFormat="1" ht="17.25" customHeight="1">
      <c r="A14" s="47"/>
      <c r="B14" s="48"/>
      <c r="C14" s="48"/>
      <c r="D14" s="48"/>
      <c r="E14" s="20"/>
      <c r="F14" s="41"/>
      <c r="G14" s="41"/>
      <c r="H14" s="7"/>
    </row>
    <row r="15" spans="1:8" s="44" customFormat="1" ht="24" customHeight="1">
      <c r="A15" s="144" t="s">
        <v>43</v>
      </c>
      <c r="B15" s="145"/>
      <c r="C15" s="145"/>
      <c r="D15" s="145"/>
      <c r="E15" s="145"/>
      <c r="F15" s="146"/>
      <c r="G15" s="146"/>
      <c r="H15" s="147"/>
    </row>
    <row r="16" spans="1:5" s="44" customFormat="1" ht="17.25" customHeight="1">
      <c r="A16" s="45"/>
      <c r="B16" s="46"/>
      <c r="C16" s="46"/>
      <c r="D16" s="46"/>
      <c r="E16" s="46"/>
    </row>
    <row r="17" spans="1:8" s="44" customFormat="1" ht="27.75" customHeight="1">
      <c r="A17" s="51"/>
      <c r="B17" s="52"/>
      <c r="C17" s="52"/>
      <c r="D17" s="53"/>
      <c r="E17" s="54"/>
      <c r="F17" s="114" t="s">
        <v>128</v>
      </c>
      <c r="G17" s="114" t="s">
        <v>134</v>
      </c>
      <c r="H17" s="114" t="s">
        <v>137</v>
      </c>
    </row>
    <row r="18" spans="1:8" s="44" customFormat="1" ht="22.5" customHeight="1">
      <c r="A18" s="152" t="s">
        <v>29</v>
      </c>
      <c r="B18" s="153"/>
      <c r="C18" s="153"/>
      <c r="D18" s="153"/>
      <c r="E18" s="153"/>
      <c r="F18" s="136">
        <f>'račun financiranja'!F5+'račun financiranja'!F11</f>
        <v>385074000</v>
      </c>
      <c r="G18" s="136">
        <f>SUM(H18-F18)</f>
        <v>-8574000</v>
      </c>
      <c r="H18" s="136">
        <f>'račun financiranja'!H5+'račun financiranja'!H11</f>
        <v>376500000</v>
      </c>
    </row>
    <row r="19" spans="1:8" s="44" customFormat="1" ht="22.5" customHeight="1">
      <c r="A19" s="152" t="s">
        <v>135</v>
      </c>
      <c r="B19" s="153"/>
      <c r="C19" s="153"/>
      <c r="D19" s="153"/>
      <c r="E19" s="153"/>
      <c r="F19" s="136">
        <v>0</v>
      </c>
      <c r="G19" s="136">
        <v>0</v>
      </c>
      <c r="H19" s="136">
        <v>0</v>
      </c>
    </row>
    <row r="20" spans="1:8" s="44" customFormat="1" ht="22.5" customHeight="1">
      <c r="A20" s="152" t="s">
        <v>73</v>
      </c>
      <c r="B20" s="153"/>
      <c r="C20" s="153"/>
      <c r="D20" s="153"/>
      <c r="E20" s="153"/>
      <c r="F20" s="137">
        <f>F18-F19</f>
        <v>385074000</v>
      </c>
      <c r="G20" s="136">
        <f>SUM(H20-F20)</f>
        <v>-8574000</v>
      </c>
      <c r="H20" s="137">
        <f>H18-H19</f>
        <v>376500000</v>
      </c>
    </row>
    <row r="21" spans="1:8" s="44" customFormat="1" ht="18" customHeight="1">
      <c r="A21" s="138"/>
      <c r="B21" s="139"/>
      <c r="C21" s="140"/>
      <c r="D21" s="141"/>
      <c r="E21" s="139"/>
      <c r="F21" s="142"/>
      <c r="G21" s="136"/>
      <c r="H21" s="142"/>
    </row>
    <row r="22" spans="1:8" s="44" customFormat="1" ht="23.25" customHeight="1">
      <c r="A22" s="152" t="s">
        <v>79</v>
      </c>
      <c r="B22" s="153"/>
      <c r="C22" s="153"/>
      <c r="D22" s="153"/>
      <c r="E22" s="153"/>
      <c r="F22" s="143">
        <f>F13+F20</f>
        <v>662641000</v>
      </c>
      <c r="G22" s="136">
        <f>SUM(H22-F22)</f>
        <v>27072100</v>
      </c>
      <c r="H22" s="143">
        <f>H13+H20</f>
        <v>689713100</v>
      </c>
    </row>
    <row r="23" spans="1:5" s="44" customFormat="1" ht="18" customHeight="1">
      <c r="A23" s="47"/>
      <c r="B23" s="48"/>
      <c r="C23" s="48"/>
      <c r="D23" s="48"/>
      <c r="E23" s="48"/>
    </row>
    <row r="24" s="5" customFormat="1" ht="12.75">
      <c r="D24" s="35"/>
    </row>
    <row r="25" s="5" customFormat="1" ht="12.75">
      <c r="D25" s="35"/>
    </row>
    <row r="26" s="5" customFormat="1" ht="12.75">
      <c r="D26" s="35"/>
    </row>
    <row r="27" s="5" customFormat="1" ht="12.75">
      <c r="D27" s="35"/>
    </row>
    <row r="28" s="5" customFormat="1" ht="12.75">
      <c r="D28" s="35"/>
    </row>
    <row r="29" s="5" customFormat="1" ht="12.75">
      <c r="D29" s="35"/>
    </row>
    <row r="30" s="5" customFormat="1" ht="12.75">
      <c r="D30" s="35"/>
    </row>
    <row r="31" s="5" customFormat="1" ht="12.75">
      <c r="D31" s="35"/>
    </row>
    <row r="32" s="5" customFormat="1" ht="12.75">
      <c r="D32" s="35"/>
    </row>
    <row r="33" s="5" customFormat="1" ht="12.75">
      <c r="D33" s="35"/>
    </row>
    <row r="34" s="5" customFormat="1" ht="12.75">
      <c r="D34" s="35"/>
    </row>
    <row r="35" s="5" customFormat="1" ht="12.75">
      <c r="D35" s="35"/>
    </row>
    <row r="36" s="5" customFormat="1" ht="12.75">
      <c r="D36" s="35"/>
    </row>
    <row r="37" s="5" customFormat="1" ht="12.75">
      <c r="D37" s="35"/>
    </row>
    <row r="38" s="5" customFormat="1" ht="12.75">
      <c r="D38" s="35"/>
    </row>
    <row r="39" s="5" customFormat="1" ht="12.75">
      <c r="D39" s="35"/>
    </row>
    <row r="40" s="5" customFormat="1" ht="12.75">
      <c r="D40" s="35"/>
    </row>
    <row r="41" s="5" customFormat="1" ht="12.75">
      <c r="D41" s="35"/>
    </row>
    <row r="42" s="5" customFormat="1" ht="12.75">
      <c r="D42" s="35"/>
    </row>
    <row r="43" s="5" customFormat="1" ht="12.75">
      <c r="D43" s="35"/>
    </row>
    <row r="44" s="5" customFormat="1" ht="12.75">
      <c r="D44" s="35"/>
    </row>
    <row r="45" s="5" customFormat="1" ht="12.75">
      <c r="D45" s="35"/>
    </row>
    <row r="46" s="5" customFormat="1" ht="12.75">
      <c r="D46" s="35"/>
    </row>
    <row r="47" s="5" customFormat="1" ht="12.75">
      <c r="D47" s="35"/>
    </row>
    <row r="48" s="5" customFormat="1" ht="12.75">
      <c r="D48" s="35"/>
    </row>
    <row r="49" s="5" customFormat="1" ht="12.75">
      <c r="D49" s="35"/>
    </row>
    <row r="50" s="5" customFormat="1" ht="12.75">
      <c r="D50" s="35"/>
    </row>
    <row r="51" s="5" customFormat="1" ht="12.75">
      <c r="D51" s="35"/>
    </row>
    <row r="52" s="5" customFormat="1" ht="12.75">
      <c r="D52" s="35"/>
    </row>
    <row r="53" s="5" customFormat="1" ht="12.75">
      <c r="D53" s="35"/>
    </row>
    <row r="54" s="5" customFormat="1" ht="12.75">
      <c r="D54" s="35"/>
    </row>
    <row r="55" s="5" customFormat="1" ht="12.75">
      <c r="D55" s="35"/>
    </row>
    <row r="56" s="5" customFormat="1" ht="12.75">
      <c r="D56" s="35"/>
    </row>
    <row r="57" s="5" customFormat="1" ht="12.75">
      <c r="D57" s="35"/>
    </row>
    <row r="58" s="5" customFormat="1" ht="12.75">
      <c r="D58" s="35"/>
    </row>
    <row r="59" s="5" customFormat="1" ht="12.75">
      <c r="D59" s="35"/>
    </row>
    <row r="60" s="5" customFormat="1" ht="12.75">
      <c r="D60" s="35"/>
    </row>
    <row r="61" s="5" customFormat="1" ht="12.75">
      <c r="D61" s="35"/>
    </row>
    <row r="62" s="5" customFormat="1" ht="12.75">
      <c r="D62" s="35"/>
    </row>
    <row r="63" s="5" customFormat="1" ht="12.75">
      <c r="D63" s="35"/>
    </row>
    <row r="64" s="5" customFormat="1" ht="12.75">
      <c r="D64" s="35"/>
    </row>
    <row r="65" s="5" customFormat="1" ht="12.75">
      <c r="D65" s="35"/>
    </row>
    <row r="66" s="5" customFormat="1" ht="12.75">
      <c r="D66" s="35"/>
    </row>
    <row r="67" s="5" customFormat="1" ht="12.75">
      <c r="D67" s="35"/>
    </row>
    <row r="68" s="5" customFormat="1" ht="12.75">
      <c r="D68" s="35"/>
    </row>
    <row r="69" s="5" customFormat="1" ht="12.75">
      <c r="D69" s="35"/>
    </row>
    <row r="70" s="5" customFormat="1" ht="12.75">
      <c r="D70" s="35"/>
    </row>
    <row r="71" s="5" customFormat="1" ht="12.75">
      <c r="D71" s="35"/>
    </row>
    <row r="72" s="5" customFormat="1" ht="12.75">
      <c r="D72" s="35"/>
    </row>
    <row r="73" s="5" customFormat="1" ht="12.75">
      <c r="D73" s="35"/>
    </row>
    <row r="74" s="5" customFormat="1" ht="12.75">
      <c r="D74" s="35"/>
    </row>
    <row r="75" s="5" customFormat="1" ht="12.75">
      <c r="D75" s="35"/>
    </row>
    <row r="76" s="5" customFormat="1" ht="12.75">
      <c r="D76" s="35"/>
    </row>
    <row r="77" s="5" customFormat="1" ht="12.75">
      <c r="D77" s="35"/>
    </row>
    <row r="78" s="5" customFormat="1" ht="12.75">
      <c r="D78" s="35"/>
    </row>
    <row r="79" s="5" customFormat="1" ht="12.75">
      <c r="D79" s="35"/>
    </row>
    <row r="80" s="5" customFormat="1" ht="12.75">
      <c r="D80" s="35"/>
    </row>
    <row r="81" s="5" customFormat="1" ht="12.75">
      <c r="D81" s="35"/>
    </row>
    <row r="82" s="5" customFormat="1" ht="12.75">
      <c r="D82" s="35"/>
    </row>
    <row r="83" s="5" customFormat="1" ht="12.75">
      <c r="D83" s="35"/>
    </row>
    <row r="84" s="5" customFormat="1" ht="12.75">
      <c r="D84" s="35"/>
    </row>
    <row r="85" s="5" customFormat="1" ht="12.75">
      <c r="D85" s="35"/>
    </row>
    <row r="86" s="5" customFormat="1" ht="12.75">
      <c r="D86" s="35"/>
    </row>
    <row r="87" s="5" customFormat="1" ht="12.75">
      <c r="D87" s="35"/>
    </row>
    <row r="88" s="5" customFormat="1" ht="12.75">
      <c r="D88" s="35"/>
    </row>
    <row r="89" s="5" customFormat="1" ht="12.75">
      <c r="D89" s="35"/>
    </row>
    <row r="90" s="5" customFormat="1" ht="12.75">
      <c r="D90" s="35"/>
    </row>
    <row r="91" s="5" customFormat="1" ht="12.75">
      <c r="D91" s="35"/>
    </row>
    <row r="92" s="5" customFormat="1" ht="12.75">
      <c r="D92" s="35"/>
    </row>
    <row r="93" s="5" customFormat="1" ht="12.75">
      <c r="D93" s="35"/>
    </row>
    <row r="94" s="5" customFormat="1" ht="12.75">
      <c r="D94" s="35"/>
    </row>
    <row r="95" s="5" customFormat="1" ht="12.75">
      <c r="D95" s="35"/>
    </row>
    <row r="96" s="5" customFormat="1" ht="12.75">
      <c r="D96" s="35"/>
    </row>
    <row r="97" s="5" customFormat="1" ht="12.75">
      <c r="D97" s="35"/>
    </row>
    <row r="98" s="5" customFormat="1" ht="12.75">
      <c r="D98" s="35"/>
    </row>
    <row r="99" s="5" customFormat="1" ht="12.75">
      <c r="D99" s="35"/>
    </row>
    <row r="100" s="5" customFormat="1" ht="12.75">
      <c r="D100" s="35"/>
    </row>
    <row r="101" s="5" customFormat="1" ht="12.75">
      <c r="D101" s="35"/>
    </row>
    <row r="102" s="5" customFormat="1" ht="12.75">
      <c r="D102" s="35"/>
    </row>
    <row r="103" s="5" customFormat="1" ht="12.75">
      <c r="D103" s="35"/>
    </row>
    <row r="104" s="5" customFormat="1" ht="12.75">
      <c r="D104" s="35"/>
    </row>
    <row r="105" s="5" customFormat="1" ht="12.75">
      <c r="D105" s="35"/>
    </row>
    <row r="106" s="5" customFormat="1" ht="12.75">
      <c r="D106" s="35"/>
    </row>
    <row r="107" s="5" customFormat="1" ht="12.75">
      <c r="D107" s="35"/>
    </row>
    <row r="108" s="5" customFormat="1" ht="12.75">
      <c r="D108" s="35"/>
    </row>
    <row r="109" s="5" customFormat="1" ht="12.75">
      <c r="D109" s="35"/>
    </row>
    <row r="110" s="5" customFormat="1" ht="12.75">
      <c r="D110" s="35"/>
    </row>
    <row r="111" s="5" customFormat="1" ht="12.75">
      <c r="D111" s="35"/>
    </row>
    <row r="112" s="5" customFormat="1" ht="12.75">
      <c r="D112" s="35"/>
    </row>
    <row r="113" s="5" customFormat="1" ht="12.75">
      <c r="D113" s="35"/>
    </row>
    <row r="114" s="5" customFormat="1" ht="12.75">
      <c r="D114" s="35"/>
    </row>
    <row r="115" s="5" customFormat="1" ht="12.75">
      <c r="D115" s="35"/>
    </row>
    <row r="116" s="5" customFormat="1" ht="12.75">
      <c r="D116" s="35"/>
    </row>
    <row r="117" s="5" customFormat="1" ht="12.75">
      <c r="D117" s="35"/>
    </row>
    <row r="118" s="5" customFormat="1" ht="12.75">
      <c r="D118" s="35"/>
    </row>
    <row r="119" s="5" customFormat="1" ht="12.75">
      <c r="D119" s="35"/>
    </row>
    <row r="120" s="5" customFormat="1" ht="12.75">
      <c r="D120" s="35"/>
    </row>
    <row r="121" s="5" customFormat="1" ht="12.75">
      <c r="D121" s="35"/>
    </row>
    <row r="122" s="5" customFormat="1" ht="12.75">
      <c r="D122" s="35"/>
    </row>
    <row r="123" s="5" customFormat="1" ht="12.75">
      <c r="D123" s="35"/>
    </row>
    <row r="124" s="5" customFormat="1" ht="12.75">
      <c r="D124" s="35"/>
    </row>
    <row r="125" s="5" customFormat="1" ht="12.75">
      <c r="D125" s="35"/>
    </row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  <row r="210" s="5" customFormat="1" ht="12.75">
      <c r="D210" s="35"/>
    </row>
    <row r="211" s="5" customFormat="1" ht="12.75">
      <c r="D211" s="35"/>
    </row>
    <row r="212" s="5" customFormat="1" ht="12.75">
      <c r="D212" s="35"/>
    </row>
    <row r="213" s="5" customFormat="1" ht="12.75">
      <c r="D213" s="35"/>
    </row>
    <row r="214" s="5" customFormat="1" ht="12.75">
      <c r="D214" s="35"/>
    </row>
    <row r="215" s="5" customFormat="1" ht="12.75">
      <c r="D215" s="35"/>
    </row>
    <row r="216" s="5" customFormat="1" ht="12.75">
      <c r="D216" s="35"/>
    </row>
    <row r="217" s="5" customFormat="1" ht="12.75">
      <c r="D217" s="35"/>
    </row>
    <row r="218" s="5" customFormat="1" ht="12.75">
      <c r="D218" s="35"/>
    </row>
    <row r="219" s="5" customFormat="1" ht="12.75">
      <c r="D219" s="35"/>
    </row>
    <row r="220" s="5" customFormat="1" ht="12.75">
      <c r="D220" s="35"/>
    </row>
    <row r="221" s="5" customFormat="1" ht="12.75">
      <c r="D221" s="35"/>
    </row>
    <row r="222" s="5" customFormat="1" ht="12.75">
      <c r="D222" s="35"/>
    </row>
    <row r="223" s="5" customFormat="1" ht="12.75">
      <c r="D223" s="35"/>
    </row>
    <row r="224" s="5" customFormat="1" ht="12.75">
      <c r="D224" s="35"/>
    </row>
    <row r="225" s="5" customFormat="1" ht="12.75">
      <c r="D225" s="35"/>
    </row>
    <row r="226" s="5" customFormat="1" ht="12.75">
      <c r="D226" s="35"/>
    </row>
    <row r="227" s="5" customFormat="1" ht="12.75">
      <c r="D227" s="35"/>
    </row>
    <row r="228" s="5" customFormat="1" ht="12.75">
      <c r="D228" s="35"/>
    </row>
    <row r="229" s="5" customFormat="1" ht="12.75">
      <c r="D229" s="35"/>
    </row>
    <row r="230" s="5" customFormat="1" ht="12.75">
      <c r="D230" s="35"/>
    </row>
    <row r="231" s="5" customFormat="1" ht="12.75">
      <c r="D231" s="35"/>
    </row>
    <row r="232" s="5" customFormat="1" ht="12.75">
      <c r="D232" s="35"/>
    </row>
    <row r="233" s="5" customFormat="1" ht="12.75">
      <c r="D233" s="35"/>
    </row>
    <row r="234" s="5" customFormat="1" ht="12.75">
      <c r="D234" s="35"/>
    </row>
    <row r="235" s="5" customFormat="1" ht="12.75">
      <c r="D235" s="35"/>
    </row>
    <row r="236" s="5" customFormat="1" ht="12.75">
      <c r="D236" s="35"/>
    </row>
    <row r="237" s="5" customFormat="1" ht="12.75">
      <c r="D237" s="35"/>
    </row>
    <row r="238" s="5" customFormat="1" ht="12.75">
      <c r="D238" s="35"/>
    </row>
    <row r="239" s="5" customFormat="1" ht="12.75">
      <c r="D239" s="35"/>
    </row>
    <row r="240" s="5" customFormat="1" ht="12.75">
      <c r="D240" s="35"/>
    </row>
    <row r="241" s="5" customFormat="1" ht="12.75">
      <c r="D241" s="35"/>
    </row>
    <row r="242" s="5" customFormat="1" ht="12.75">
      <c r="D242" s="35"/>
    </row>
    <row r="243" s="5" customFormat="1" ht="12.75">
      <c r="D243" s="35"/>
    </row>
    <row r="244" s="5" customFormat="1" ht="12.75">
      <c r="D244" s="35"/>
    </row>
    <row r="245" s="5" customFormat="1" ht="12.75">
      <c r="D245" s="35"/>
    </row>
    <row r="246" s="5" customFormat="1" ht="12.75">
      <c r="D246" s="35"/>
    </row>
    <row r="247" s="5" customFormat="1" ht="12.75">
      <c r="D247" s="35"/>
    </row>
    <row r="248" s="5" customFormat="1" ht="12.75">
      <c r="D248" s="35"/>
    </row>
  </sheetData>
  <mergeCells count="14">
    <mergeCell ref="A22:E22"/>
    <mergeCell ref="A18:E18"/>
    <mergeCell ref="A19:E19"/>
    <mergeCell ref="A20:E20"/>
    <mergeCell ref="A15:H15"/>
    <mergeCell ref="A5:H5"/>
    <mergeCell ref="A6:H6"/>
    <mergeCell ref="A1:E2"/>
    <mergeCell ref="A13:E13"/>
    <mergeCell ref="A9:E9"/>
    <mergeCell ref="A11:E11"/>
    <mergeCell ref="A10:E10"/>
    <mergeCell ref="A12:E12"/>
    <mergeCell ref="A3:H4"/>
  </mergeCells>
  <printOptions horizontalCentered="1"/>
  <pageMargins left="0.24" right="0.2362204724409449" top="0.6299212598425197" bottom="0.6299212598425197" header="0.5118110236220472" footer="0.5118110236220472"/>
  <pageSetup horizontalDpi="300" verticalDpi="300" orientation="portrait" paperSize="9" scale="95" r:id="rId1"/>
  <ignoredErrors>
    <ignoredError sqref="H9 H11:H13 H18 H22 H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4"/>
  <sheetViews>
    <sheetView workbookViewId="0" topLeftCell="A1">
      <selection activeCell="E33" sqref="E33"/>
    </sheetView>
  </sheetViews>
  <sheetFormatPr defaultColWidth="9.140625" defaultRowHeight="12.75"/>
  <cols>
    <col min="1" max="1" width="4.00390625" style="5" customWidth="1"/>
    <col min="2" max="2" width="4.28125" style="5" customWidth="1"/>
    <col min="3" max="3" width="5.57421875" style="5" customWidth="1"/>
    <col min="4" max="4" width="4.7109375" style="36" customWidth="1"/>
    <col min="5" max="5" width="45.28125" style="0" customWidth="1"/>
    <col min="6" max="6" width="11.00390625" style="0" customWidth="1"/>
    <col min="7" max="7" width="10.8515625" style="0" customWidth="1"/>
    <col min="8" max="8" width="10.57421875" style="0" customWidth="1"/>
    <col min="9" max="16384" width="11.421875" style="0" customWidth="1"/>
  </cols>
  <sheetData>
    <row r="1" spans="1:8" s="5" customFormat="1" ht="30" customHeight="1">
      <c r="A1" s="148" t="s">
        <v>8</v>
      </c>
      <c r="B1" s="149"/>
      <c r="C1" s="149"/>
      <c r="D1" s="149"/>
      <c r="E1" s="149"/>
      <c r="F1" s="146"/>
      <c r="G1" s="146"/>
      <c r="H1" s="146"/>
    </row>
    <row r="2" spans="1:8" s="5" customFormat="1" ht="22.5" customHeight="1">
      <c r="A2" s="161" t="s">
        <v>108</v>
      </c>
      <c r="B2" s="161"/>
      <c r="C2" s="161"/>
      <c r="D2" s="161"/>
      <c r="E2" s="161"/>
      <c r="F2" s="161"/>
      <c r="G2" s="161"/>
      <c r="H2" s="161"/>
    </row>
    <row r="3" spans="1:8" s="5" customFormat="1" ht="28.5" customHeight="1">
      <c r="A3" s="26" t="s">
        <v>5</v>
      </c>
      <c r="B3" s="26" t="s">
        <v>4</v>
      </c>
      <c r="C3" s="26" t="s">
        <v>3</v>
      </c>
      <c r="D3" s="30" t="s">
        <v>6</v>
      </c>
      <c r="E3" s="60" t="s">
        <v>42</v>
      </c>
      <c r="F3" s="55" t="s">
        <v>129</v>
      </c>
      <c r="G3" s="55" t="s">
        <v>134</v>
      </c>
      <c r="H3" s="55" t="s">
        <v>136</v>
      </c>
    </row>
    <row r="4" spans="1:8" s="5" customFormat="1" ht="19.5" customHeight="1">
      <c r="A4" s="117"/>
      <c r="B4" s="117"/>
      <c r="C4" s="117"/>
      <c r="D4" s="117"/>
      <c r="E4" s="117" t="s">
        <v>113</v>
      </c>
      <c r="F4" s="103"/>
      <c r="G4" s="103"/>
      <c r="H4" s="103"/>
    </row>
    <row r="5" spans="1:8" s="5" customFormat="1" ht="18" customHeight="1">
      <c r="A5" s="24">
        <v>6</v>
      </c>
      <c r="B5" s="21"/>
      <c r="C5" s="21"/>
      <c r="D5" s="29"/>
      <c r="E5" s="25" t="s">
        <v>98</v>
      </c>
      <c r="F5" s="41">
        <f>SUM(F6+F17)</f>
        <v>497628000</v>
      </c>
      <c r="G5" s="41">
        <f>SUM(H5-F5)</f>
        <v>54007500</v>
      </c>
      <c r="H5" s="75">
        <f>SUM(H6+H17)</f>
        <v>551635500</v>
      </c>
    </row>
    <row r="6" spans="1:8" s="5" customFormat="1" ht="13.5" customHeight="1">
      <c r="A6" s="21"/>
      <c r="B6" s="58">
        <v>64</v>
      </c>
      <c r="C6" s="21"/>
      <c r="D6" s="29"/>
      <c r="E6" s="56" t="s">
        <v>35</v>
      </c>
      <c r="F6" s="75">
        <f>F7+F15</f>
        <v>456023000</v>
      </c>
      <c r="G6" s="41">
        <f aca="true" t="shared" si="0" ref="G6:G36">SUM(H6-F6)</f>
        <v>53612500</v>
      </c>
      <c r="H6" s="75">
        <f>H7+H15</f>
        <v>509635500</v>
      </c>
    </row>
    <row r="7" spans="1:8" s="5" customFormat="1" ht="13.5" customHeight="1">
      <c r="A7" s="21"/>
      <c r="B7" s="21"/>
      <c r="C7" s="58">
        <v>641</v>
      </c>
      <c r="D7" s="29"/>
      <c r="E7" s="56" t="s">
        <v>36</v>
      </c>
      <c r="F7" s="75">
        <f>SUM(F8:F14)</f>
        <v>456023000</v>
      </c>
      <c r="G7" s="41">
        <f t="shared" si="0"/>
        <v>53582000</v>
      </c>
      <c r="H7" s="75">
        <f>SUM(H8:H14)</f>
        <v>509605000</v>
      </c>
    </row>
    <row r="8" spans="1:8" s="74" customFormat="1" ht="13.5" customHeight="1">
      <c r="A8" s="59"/>
      <c r="B8" s="59"/>
      <c r="C8" s="59"/>
      <c r="D8" s="100">
        <v>6411</v>
      </c>
      <c r="E8" s="57" t="s">
        <v>37</v>
      </c>
      <c r="F8" s="101">
        <v>1023000</v>
      </c>
      <c r="G8" s="101">
        <f t="shared" si="0"/>
        <v>0</v>
      </c>
      <c r="H8" s="101">
        <v>1023000</v>
      </c>
    </row>
    <row r="9" spans="1:8" s="74" customFormat="1" ht="13.5" customHeight="1">
      <c r="A9" s="59"/>
      <c r="B9" s="59"/>
      <c r="C9" s="59"/>
      <c r="D9" s="100">
        <v>6413</v>
      </c>
      <c r="E9" s="59" t="s">
        <v>38</v>
      </c>
      <c r="F9" s="101">
        <v>0</v>
      </c>
      <c r="G9" s="101">
        <f t="shared" si="0"/>
        <v>166000</v>
      </c>
      <c r="H9" s="101">
        <v>166000</v>
      </c>
    </row>
    <row r="10" spans="1:8" s="5" customFormat="1" ht="13.5" customHeight="1">
      <c r="A10" s="21"/>
      <c r="B10" s="21"/>
      <c r="C10" s="21"/>
      <c r="D10" s="29">
        <v>6412</v>
      </c>
      <c r="E10" s="59" t="s">
        <v>39</v>
      </c>
      <c r="F10" s="42">
        <v>40000000</v>
      </c>
      <c r="G10" s="101">
        <f t="shared" si="0"/>
        <v>21000000</v>
      </c>
      <c r="H10" s="42">
        <v>61000000</v>
      </c>
    </row>
    <row r="11" spans="1:8" s="5" customFormat="1" ht="13.5" customHeight="1">
      <c r="A11" s="21"/>
      <c r="B11" s="21"/>
      <c r="C11" s="21"/>
      <c r="D11" s="29">
        <v>6414</v>
      </c>
      <c r="E11" s="59" t="s">
        <v>119</v>
      </c>
      <c r="F11" s="42">
        <v>0</v>
      </c>
      <c r="G11" s="101">
        <f t="shared" si="0"/>
        <v>96000</v>
      </c>
      <c r="H11" s="42">
        <v>96000</v>
      </c>
    </row>
    <row r="12" spans="1:8" s="5" customFormat="1" ht="13.5" customHeight="1">
      <c r="A12" s="21"/>
      <c r="B12" s="21"/>
      <c r="C12" s="21"/>
      <c r="D12" s="29">
        <v>6416</v>
      </c>
      <c r="E12" s="59" t="s">
        <v>41</v>
      </c>
      <c r="F12" s="42">
        <v>0</v>
      </c>
      <c r="G12" s="101">
        <f t="shared" si="0"/>
        <v>1220000</v>
      </c>
      <c r="H12" s="42">
        <v>1220000</v>
      </c>
    </row>
    <row r="13" spans="1:8" s="5" customFormat="1" ht="13.5" customHeight="1">
      <c r="A13" s="21"/>
      <c r="B13" s="21"/>
      <c r="C13" s="21"/>
      <c r="D13" s="29">
        <v>6419</v>
      </c>
      <c r="E13" s="59" t="s">
        <v>133</v>
      </c>
      <c r="F13" s="42">
        <v>0</v>
      </c>
      <c r="G13" s="101">
        <f t="shared" si="0"/>
        <v>11100000</v>
      </c>
      <c r="H13" s="42">
        <v>11100000</v>
      </c>
    </row>
    <row r="14" spans="1:8" s="5" customFormat="1" ht="27" customHeight="1">
      <c r="A14" s="21"/>
      <c r="B14" s="21"/>
      <c r="C14" s="21"/>
      <c r="D14" s="131">
        <v>6419</v>
      </c>
      <c r="E14" s="57" t="s">
        <v>130</v>
      </c>
      <c r="F14" s="42">
        <v>415000000</v>
      </c>
      <c r="G14" s="101">
        <f t="shared" si="0"/>
        <v>20000000</v>
      </c>
      <c r="H14" s="42">
        <v>435000000</v>
      </c>
    </row>
    <row r="15" spans="1:8" s="66" customFormat="1" ht="13.5" customHeight="1">
      <c r="A15" s="58"/>
      <c r="B15" s="58"/>
      <c r="C15" s="58">
        <v>642</v>
      </c>
      <c r="D15" s="65"/>
      <c r="E15" s="102" t="s">
        <v>44</v>
      </c>
      <c r="F15" s="75">
        <f>F16</f>
        <v>0</v>
      </c>
      <c r="G15" s="41">
        <f t="shared" si="0"/>
        <v>30500</v>
      </c>
      <c r="H15" s="75">
        <f>H16</f>
        <v>30500</v>
      </c>
    </row>
    <row r="16" spans="1:8" s="5" customFormat="1" ht="13.5" customHeight="1">
      <c r="A16" s="21"/>
      <c r="B16" s="21"/>
      <c r="C16" s="21"/>
      <c r="D16" s="29">
        <v>6422</v>
      </c>
      <c r="E16" s="57" t="s">
        <v>45</v>
      </c>
      <c r="F16" s="42">
        <v>0</v>
      </c>
      <c r="G16" s="101">
        <f t="shared" si="0"/>
        <v>30500</v>
      </c>
      <c r="H16" s="42">
        <v>30500</v>
      </c>
    </row>
    <row r="17" spans="1:8" s="5" customFormat="1" ht="24" customHeight="1">
      <c r="A17" s="21"/>
      <c r="B17" s="132">
        <v>65</v>
      </c>
      <c r="C17" s="21"/>
      <c r="D17" s="29"/>
      <c r="E17" s="56" t="s">
        <v>46</v>
      </c>
      <c r="F17" s="75">
        <f aca="true" t="shared" si="1" ref="F17:H19">F18</f>
        <v>41605000</v>
      </c>
      <c r="G17" s="41">
        <f t="shared" si="0"/>
        <v>395000</v>
      </c>
      <c r="H17" s="75">
        <f t="shared" si="1"/>
        <v>42000000</v>
      </c>
    </row>
    <row r="18" spans="1:8" s="5" customFormat="1" ht="13.5" customHeight="1">
      <c r="A18" s="21"/>
      <c r="B18" s="21"/>
      <c r="C18" s="58">
        <v>652</v>
      </c>
      <c r="D18" s="29"/>
      <c r="E18" s="56" t="s">
        <v>47</v>
      </c>
      <c r="F18" s="75">
        <f t="shared" si="1"/>
        <v>41605000</v>
      </c>
      <c r="G18" s="41">
        <f t="shared" si="0"/>
        <v>395000</v>
      </c>
      <c r="H18" s="75">
        <f t="shared" si="1"/>
        <v>42000000</v>
      </c>
    </row>
    <row r="19" spans="1:8" s="5" customFormat="1" ht="13.5" customHeight="1">
      <c r="A19" s="21"/>
      <c r="B19" s="58"/>
      <c r="C19" s="21"/>
      <c r="D19" s="29">
        <v>6526</v>
      </c>
      <c r="E19" s="59" t="s">
        <v>48</v>
      </c>
      <c r="F19" s="42">
        <f t="shared" si="1"/>
        <v>41605000</v>
      </c>
      <c r="G19" s="101">
        <f t="shared" si="0"/>
        <v>395000</v>
      </c>
      <c r="H19" s="42">
        <f t="shared" si="1"/>
        <v>42000000</v>
      </c>
    </row>
    <row r="20" spans="1:8" s="5" customFormat="1" ht="24" customHeight="1">
      <c r="A20" s="21"/>
      <c r="B20" s="21"/>
      <c r="C20" s="21"/>
      <c r="D20" s="29"/>
      <c r="E20" s="59" t="s">
        <v>132</v>
      </c>
      <c r="F20" s="42">
        <v>41605000</v>
      </c>
      <c r="G20" s="101">
        <f t="shared" si="0"/>
        <v>395000</v>
      </c>
      <c r="H20" s="42">
        <v>42000000</v>
      </c>
    </row>
    <row r="21" spans="1:8" s="5" customFormat="1" ht="20.25" customHeight="1">
      <c r="A21" s="115"/>
      <c r="B21" s="116"/>
      <c r="C21" s="116"/>
      <c r="D21" s="116"/>
      <c r="E21" s="122" t="s">
        <v>104</v>
      </c>
      <c r="F21" s="42"/>
      <c r="G21" s="41"/>
      <c r="H21" s="42"/>
    </row>
    <row r="22" spans="1:9" s="5" customFormat="1" ht="18" customHeight="1">
      <c r="A22" s="24">
        <v>6</v>
      </c>
      <c r="B22" s="21"/>
      <c r="C22" s="21"/>
      <c r="D22" s="29"/>
      <c r="E22" s="56" t="s">
        <v>34</v>
      </c>
      <c r="F22" s="41">
        <f>F23+F33</f>
        <v>33870000</v>
      </c>
      <c r="G22" s="41">
        <f t="shared" si="0"/>
        <v>-18696400</v>
      </c>
      <c r="H22" s="75">
        <f>H23+H33</f>
        <v>15173600</v>
      </c>
      <c r="I22" s="7"/>
    </row>
    <row r="23" spans="1:9" s="5" customFormat="1" ht="13.5" customHeight="1">
      <c r="A23" s="21"/>
      <c r="B23" s="58">
        <v>64</v>
      </c>
      <c r="C23" s="21"/>
      <c r="D23" s="29"/>
      <c r="E23" s="56" t="s">
        <v>35</v>
      </c>
      <c r="F23" s="75">
        <f>F24+F31</f>
        <v>8670000</v>
      </c>
      <c r="G23" s="41">
        <f t="shared" si="0"/>
        <v>503600</v>
      </c>
      <c r="H23" s="75">
        <f>H24+H31</f>
        <v>9173600</v>
      </c>
      <c r="I23" s="7"/>
    </row>
    <row r="24" spans="1:8" s="5" customFormat="1" ht="13.5" customHeight="1">
      <c r="A24" s="21"/>
      <c r="B24" s="21"/>
      <c r="C24" s="58">
        <v>641</v>
      </c>
      <c r="D24" s="29"/>
      <c r="E24" s="56" t="s">
        <v>36</v>
      </c>
      <c r="F24" s="75">
        <f>SUM(F25:F30)</f>
        <v>8670000</v>
      </c>
      <c r="G24" s="75">
        <f>SUM(G25:G30)</f>
        <v>500000</v>
      </c>
      <c r="H24" s="75">
        <f>SUM(H25:H30)</f>
        <v>9170000</v>
      </c>
    </row>
    <row r="25" spans="1:8" s="5" customFormat="1" ht="13.5" customHeight="1">
      <c r="A25" s="21"/>
      <c r="B25" s="21"/>
      <c r="C25" s="21"/>
      <c r="D25" s="29">
        <v>6411</v>
      </c>
      <c r="E25" s="59" t="s">
        <v>37</v>
      </c>
      <c r="F25" s="42">
        <v>650000</v>
      </c>
      <c r="G25" s="101">
        <f t="shared" si="0"/>
        <v>1550000</v>
      </c>
      <c r="H25" s="42">
        <v>2200000</v>
      </c>
    </row>
    <row r="26" spans="1:8" s="5" customFormat="1" ht="13.5" customHeight="1">
      <c r="A26" s="21"/>
      <c r="B26" s="21"/>
      <c r="C26" s="21"/>
      <c r="D26" s="29">
        <v>6413</v>
      </c>
      <c r="E26" s="59" t="s">
        <v>38</v>
      </c>
      <c r="F26" s="42">
        <v>2000000</v>
      </c>
      <c r="G26" s="101">
        <f t="shared" si="0"/>
        <v>-1000000</v>
      </c>
      <c r="H26" s="42">
        <v>1000000</v>
      </c>
    </row>
    <row r="27" spans="1:8" s="5" customFormat="1" ht="13.5" customHeight="1">
      <c r="A27" s="21"/>
      <c r="B27" s="21"/>
      <c r="C27" s="21"/>
      <c r="D27" s="29">
        <v>6414</v>
      </c>
      <c r="E27" s="59" t="s">
        <v>119</v>
      </c>
      <c r="F27" s="42">
        <v>10000</v>
      </c>
      <c r="G27" s="101">
        <f t="shared" si="0"/>
        <v>0</v>
      </c>
      <c r="H27" s="42">
        <v>10000</v>
      </c>
    </row>
    <row r="28" spans="1:8" s="5" customFormat="1" ht="13.5" customHeight="1">
      <c r="A28" s="21"/>
      <c r="B28" s="21"/>
      <c r="C28" s="21"/>
      <c r="D28" s="29">
        <v>6415</v>
      </c>
      <c r="E28" s="59" t="s">
        <v>40</v>
      </c>
      <c r="F28" s="42">
        <v>10000</v>
      </c>
      <c r="G28" s="101">
        <f t="shared" si="0"/>
        <v>0</v>
      </c>
      <c r="H28" s="42">
        <v>10000</v>
      </c>
    </row>
    <row r="29" spans="1:8" s="5" customFormat="1" ht="13.5" customHeight="1">
      <c r="A29" s="21"/>
      <c r="B29" s="21"/>
      <c r="C29" s="21"/>
      <c r="D29" s="29">
        <v>6416</v>
      </c>
      <c r="E29" s="59" t="s">
        <v>41</v>
      </c>
      <c r="F29" s="42">
        <v>6000000</v>
      </c>
      <c r="G29" s="101">
        <f t="shared" si="0"/>
        <v>-1800000</v>
      </c>
      <c r="H29" s="42">
        <v>4200000</v>
      </c>
    </row>
    <row r="30" spans="1:8" s="5" customFormat="1" ht="13.5" customHeight="1">
      <c r="A30" s="21"/>
      <c r="B30" s="21"/>
      <c r="C30" s="21"/>
      <c r="D30" s="29">
        <v>6419</v>
      </c>
      <c r="E30" s="59" t="s">
        <v>133</v>
      </c>
      <c r="F30" s="42">
        <v>0</v>
      </c>
      <c r="G30" s="101">
        <f t="shared" si="0"/>
        <v>1750000</v>
      </c>
      <c r="H30" s="42">
        <v>1750000</v>
      </c>
    </row>
    <row r="31" spans="1:8" s="5" customFormat="1" ht="13.5" customHeight="1">
      <c r="A31" s="21"/>
      <c r="B31" s="21"/>
      <c r="C31" s="58">
        <v>642</v>
      </c>
      <c r="D31" s="29"/>
      <c r="E31" s="56" t="s">
        <v>44</v>
      </c>
      <c r="F31" s="75">
        <f>F32</f>
        <v>0</v>
      </c>
      <c r="G31" s="41">
        <f t="shared" si="0"/>
        <v>3600</v>
      </c>
      <c r="H31" s="75">
        <f>H32</f>
        <v>3600</v>
      </c>
    </row>
    <row r="32" spans="1:8" s="5" customFormat="1" ht="13.5" customHeight="1">
      <c r="A32" s="21"/>
      <c r="B32" s="21"/>
      <c r="C32" s="21"/>
      <c r="D32" s="29">
        <v>6422</v>
      </c>
      <c r="E32" s="59" t="s">
        <v>45</v>
      </c>
      <c r="F32" s="42">
        <v>0</v>
      </c>
      <c r="G32" s="101">
        <f t="shared" si="0"/>
        <v>3600</v>
      </c>
      <c r="H32" s="42">
        <v>3600</v>
      </c>
    </row>
    <row r="33" spans="1:8" s="5" customFormat="1" ht="25.5">
      <c r="A33" s="21"/>
      <c r="B33" s="132">
        <v>65</v>
      </c>
      <c r="C33" s="21"/>
      <c r="D33" s="29"/>
      <c r="E33" s="56" t="s">
        <v>46</v>
      </c>
      <c r="F33" s="75">
        <f>F34</f>
        <v>25200000</v>
      </c>
      <c r="G33" s="41">
        <f t="shared" si="0"/>
        <v>-19200000</v>
      </c>
      <c r="H33" s="75">
        <f>H34</f>
        <v>6000000</v>
      </c>
    </row>
    <row r="34" spans="1:8" s="66" customFormat="1" ht="12.75">
      <c r="A34" s="58"/>
      <c r="B34" s="58"/>
      <c r="C34" s="58">
        <v>652</v>
      </c>
      <c r="D34" s="65"/>
      <c r="E34" s="58" t="s">
        <v>47</v>
      </c>
      <c r="F34" s="75">
        <f>F35</f>
        <v>25200000</v>
      </c>
      <c r="G34" s="41">
        <f t="shared" si="0"/>
        <v>-19200000</v>
      </c>
      <c r="H34" s="75">
        <f>H35</f>
        <v>6000000</v>
      </c>
    </row>
    <row r="35" spans="1:8" s="5" customFormat="1" ht="12.75">
      <c r="A35" s="21"/>
      <c r="B35" s="21"/>
      <c r="C35" s="21"/>
      <c r="D35" s="29">
        <v>6526</v>
      </c>
      <c r="E35" s="59" t="s">
        <v>48</v>
      </c>
      <c r="F35" s="42">
        <f>F36</f>
        <v>25200000</v>
      </c>
      <c r="G35" s="101">
        <f t="shared" si="0"/>
        <v>-19200000</v>
      </c>
      <c r="H35" s="42">
        <f>H36</f>
        <v>6000000</v>
      </c>
    </row>
    <row r="36" spans="1:8" s="5" customFormat="1" ht="24" customHeight="1">
      <c r="A36" s="21"/>
      <c r="B36" s="21"/>
      <c r="C36" s="21"/>
      <c r="D36" s="29"/>
      <c r="E36" s="59" t="s">
        <v>111</v>
      </c>
      <c r="F36" s="42">
        <v>25200000</v>
      </c>
      <c r="G36" s="101">
        <f t="shared" si="0"/>
        <v>-19200000</v>
      </c>
      <c r="H36" s="42">
        <v>6000000</v>
      </c>
    </row>
    <row r="37" spans="3:5" s="5" customFormat="1" ht="12.75">
      <c r="C37" s="4"/>
      <c r="D37" s="32"/>
      <c r="E37" s="22"/>
    </row>
    <row r="38" spans="3:5" s="5" customFormat="1" ht="12.75">
      <c r="C38" s="4"/>
      <c r="D38" s="31"/>
      <c r="E38" s="28"/>
    </row>
    <row r="39" spans="4:5" s="5" customFormat="1" ht="12.75" hidden="1">
      <c r="D39" s="32"/>
      <c r="E39" s="23"/>
    </row>
    <row r="40" spans="4:5" s="5" customFormat="1" ht="12.75" hidden="1">
      <c r="D40" s="32"/>
      <c r="E40" s="23"/>
    </row>
    <row r="41" spans="4:5" s="5" customFormat="1" ht="12.75" hidden="1">
      <c r="D41" s="34"/>
      <c r="E41" s="16"/>
    </row>
    <row r="42" spans="4:5" s="5" customFormat="1" ht="12.75" hidden="1">
      <c r="D42" s="32"/>
      <c r="E42" s="23"/>
    </row>
    <row r="43" spans="4:5" s="5" customFormat="1" ht="12.75" hidden="1">
      <c r="D43" s="32"/>
      <c r="E43" s="23"/>
    </row>
    <row r="44" spans="4:5" s="5" customFormat="1" ht="12.75" hidden="1">
      <c r="D44" s="32"/>
      <c r="E44" s="23"/>
    </row>
    <row r="45" spans="4:5" s="5" customFormat="1" ht="12.75">
      <c r="D45" s="31"/>
      <c r="E45" s="28"/>
    </row>
    <row r="46" spans="4:5" s="5" customFormat="1" ht="12.75" hidden="1">
      <c r="D46" s="32"/>
      <c r="E46" s="23"/>
    </row>
    <row r="47" spans="4:5" s="5" customFormat="1" ht="12.75">
      <c r="D47" s="31"/>
      <c r="E47" s="28"/>
    </row>
    <row r="48" spans="4:5" s="5" customFormat="1" ht="12.75" hidden="1">
      <c r="D48" s="32"/>
      <c r="E48" s="23"/>
    </row>
    <row r="49" spans="4:5" s="5" customFormat="1" ht="12.75" hidden="1">
      <c r="D49" s="32"/>
      <c r="E49" s="23"/>
    </row>
    <row r="50" spans="4:5" s="5" customFormat="1" ht="12.75">
      <c r="D50" s="32"/>
      <c r="E50" s="23"/>
    </row>
    <row r="51" spans="4:5" s="5" customFormat="1" ht="13.5" customHeight="1">
      <c r="D51" s="32"/>
      <c r="E51" s="23"/>
    </row>
    <row r="52" spans="3:5" s="5" customFormat="1" ht="12.75">
      <c r="C52" s="4"/>
      <c r="D52" s="32"/>
      <c r="E52" s="22"/>
    </row>
    <row r="53" spans="4:5" s="5" customFormat="1" ht="12.75">
      <c r="D53" s="39"/>
      <c r="E53" s="18"/>
    </row>
    <row r="54" spans="4:5" s="5" customFormat="1" ht="12.75" hidden="1">
      <c r="D54" s="32"/>
      <c r="E54" s="23"/>
    </row>
    <row r="55" spans="4:5" s="5" customFormat="1" ht="12.75" hidden="1">
      <c r="D55" s="34"/>
      <c r="E55" s="16"/>
    </row>
    <row r="56" spans="4:5" s="5" customFormat="1" ht="12.75" hidden="1">
      <c r="D56" s="34"/>
      <c r="E56" s="16"/>
    </row>
    <row r="57" spans="4:5" s="5" customFormat="1" ht="12.75" hidden="1">
      <c r="D57" s="32"/>
      <c r="E57" s="23"/>
    </row>
    <row r="58" spans="4:5" s="5" customFormat="1" ht="12.75">
      <c r="D58" s="31"/>
      <c r="E58" s="28"/>
    </row>
    <row r="59" spans="4:5" s="5" customFormat="1" ht="12.75" hidden="1">
      <c r="D59" s="32"/>
      <c r="E59" s="23"/>
    </row>
    <row r="60" spans="4:5" s="5" customFormat="1" ht="12.75" hidden="1">
      <c r="D60" s="32"/>
      <c r="E60" s="23"/>
    </row>
    <row r="61" spans="4:5" s="5" customFormat="1" ht="12.75">
      <c r="D61" s="31"/>
      <c r="E61" s="28"/>
    </row>
    <row r="62" spans="4:5" s="5" customFormat="1" ht="12.75" hidden="1">
      <c r="D62" s="32"/>
      <c r="E62" s="23"/>
    </row>
    <row r="63" spans="4:5" s="5" customFormat="1" ht="12.75" hidden="1">
      <c r="D63" s="34"/>
      <c r="E63" s="16"/>
    </row>
    <row r="64" spans="4:5" s="5" customFormat="1" ht="12.75">
      <c r="D64" s="31"/>
      <c r="E64" s="18"/>
    </row>
    <row r="65" spans="4:5" s="5" customFormat="1" ht="12.75" hidden="1">
      <c r="D65" s="33"/>
      <c r="E65" s="16"/>
    </row>
    <row r="66" spans="4:5" s="5" customFormat="1" ht="12.75">
      <c r="D66" s="31"/>
      <c r="E66" s="28"/>
    </row>
    <row r="67" spans="4:5" s="5" customFormat="1" ht="12.75" hidden="1">
      <c r="D67" s="32"/>
      <c r="E67" s="23"/>
    </row>
    <row r="68" spans="3:5" s="5" customFormat="1" ht="12.75">
      <c r="C68" s="4"/>
      <c r="D68" s="32"/>
      <c r="E68" s="22"/>
    </row>
    <row r="69" spans="4:5" s="5" customFormat="1" ht="12.75">
      <c r="D69" s="33"/>
      <c r="E69" s="28"/>
    </row>
    <row r="70" spans="4:5" s="5" customFormat="1" ht="12.75" hidden="1">
      <c r="D70" s="33"/>
      <c r="E70" s="16"/>
    </row>
    <row r="71" spans="3:5" s="5" customFormat="1" ht="12.75">
      <c r="C71" s="4"/>
      <c r="D71" s="33"/>
      <c r="E71" s="40"/>
    </row>
    <row r="72" spans="3:5" s="5" customFormat="1" ht="12.75">
      <c r="C72" s="4"/>
      <c r="D72" s="31"/>
      <c r="E72" s="27"/>
    </row>
    <row r="73" spans="4:5" s="5" customFormat="1" ht="12.75" hidden="1">
      <c r="D73" s="32"/>
      <c r="E73" s="23"/>
    </row>
    <row r="74" spans="4:5" s="5" customFormat="1" ht="12.75">
      <c r="D74" s="39"/>
      <c r="E74" s="7"/>
    </row>
    <row r="75" spans="4:5" s="5" customFormat="1" ht="11.25" customHeight="1" hidden="1">
      <c r="D75" s="34"/>
      <c r="E75" s="16"/>
    </row>
    <row r="76" spans="2:5" s="5" customFormat="1" ht="24" customHeight="1">
      <c r="B76" s="4"/>
      <c r="D76" s="34"/>
      <c r="E76" s="128"/>
    </row>
    <row r="77" spans="3:5" s="5" customFormat="1" ht="15" customHeight="1">
      <c r="C77" s="4"/>
      <c r="D77" s="34"/>
      <c r="E77" s="128"/>
    </row>
    <row r="78" spans="4:5" s="5" customFormat="1" ht="11.25" customHeight="1">
      <c r="D78" s="39"/>
      <c r="E78" s="18"/>
    </row>
    <row r="79" spans="4:5" s="5" customFormat="1" ht="12.75" hidden="1">
      <c r="D79" s="34"/>
      <c r="E79" s="16"/>
    </row>
    <row r="80" spans="2:5" s="5" customFormat="1" ht="13.5" customHeight="1">
      <c r="B80" s="4"/>
      <c r="D80" s="34"/>
      <c r="E80" s="3"/>
    </row>
    <row r="81" spans="3:5" s="5" customFormat="1" ht="12.75" customHeight="1">
      <c r="C81" s="4"/>
      <c r="D81" s="34"/>
      <c r="E81" s="22"/>
    </row>
    <row r="82" spans="3:5" s="5" customFormat="1" ht="12.75" customHeight="1">
      <c r="C82" s="4"/>
      <c r="D82" s="31"/>
      <c r="E82" s="27"/>
    </row>
    <row r="83" spans="4:5" s="5" customFormat="1" ht="12.75" hidden="1">
      <c r="D83" s="32"/>
      <c r="E83" s="23"/>
    </row>
    <row r="84" s="5" customFormat="1" ht="12.75"/>
    <row r="85" s="5" customFormat="1" ht="12.75"/>
    <row r="86" s="5" customFormat="1" ht="12.75" hidden="1"/>
    <row r="87" s="5" customFormat="1" ht="12.75" hidden="1"/>
    <row r="88" s="5" customFormat="1" ht="19.5" customHeight="1"/>
    <row r="89" s="5" customFormat="1" ht="15" customHeight="1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22.5" customHeight="1"/>
    <row r="97" s="5" customFormat="1" ht="12.75"/>
    <row r="98" s="5" customFormat="1" ht="12.75"/>
    <row r="99" s="5" customFormat="1" ht="12.75"/>
    <row r="100" s="5" customFormat="1" ht="12.75"/>
    <row r="101" s="5" customFormat="1" ht="13.5" customHeight="1"/>
    <row r="102" s="5" customFormat="1" ht="13.5" customHeight="1"/>
    <row r="103" s="5" customFormat="1" ht="13.5" customHeight="1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44" customFormat="1" ht="18" customHeight="1"/>
    <row r="116" s="74" customFormat="1" ht="28.5" customHeight="1"/>
    <row r="117" s="5" customFormat="1" ht="12.75"/>
    <row r="118" s="5" customFormat="1" ht="12.75"/>
    <row r="119" s="5" customFormat="1" ht="12.75"/>
    <row r="120" s="5" customFormat="1" ht="17.25" customHeight="1"/>
    <row r="121" s="5" customFormat="1" ht="13.5" customHeight="1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22.5" customHeight="1"/>
    <row r="128" s="5" customFormat="1" ht="22.5" customHeight="1"/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  <row r="210" s="5" customFormat="1" ht="12.75">
      <c r="D210" s="35"/>
    </row>
    <row r="211" s="5" customFormat="1" ht="12.75">
      <c r="D211" s="35"/>
    </row>
    <row r="212" s="5" customFormat="1" ht="12.75">
      <c r="D212" s="35"/>
    </row>
    <row r="213" s="5" customFormat="1" ht="12.75">
      <c r="D213" s="35"/>
    </row>
    <row r="214" s="5" customFormat="1" ht="12.75">
      <c r="D214" s="35"/>
    </row>
    <row r="215" s="5" customFormat="1" ht="12.75">
      <c r="D215" s="35"/>
    </row>
    <row r="216" s="5" customFormat="1" ht="12.75">
      <c r="D216" s="35"/>
    </row>
    <row r="217" s="5" customFormat="1" ht="12.75">
      <c r="D217" s="35"/>
    </row>
    <row r="218" s="5" customFormat="1" ht="12.75">
      <c r="D218" s="35"/>
    </row>
    <row r="219" s="5" customFormat="1" ht="12.75">
      <c r="D219" s="35"/>
    </row>
    <row r="220" s="5" customFormat="1" ht="12.75">
      <c r="D220" s="35"/>
    </row>
    <row r="221" s="5" customFormat="1" ht="12.75">
      <c r="D221" s="35"/>
    </row>
    <row r="222" s="5" customFormat="1" ht="12.75">
      <c r="D222" s="35"/>
    </row>
    <row r="223" s="5" customFormat="1" ht="12.75">
      <c r="D223" s="35"/>
    </row>
    <row r="224" s="5" customFormat="1" ht="12.75">
      <c r="D224" s="35"/>
    </row>
    <row r="225" s="5" customFormat="1" ht="12.75">
      <c r="D225" s="35"/>
    </row>
    <row r="226" s="5" customFormat="1" ht="12.75">
      <c r="D226" s="35"/>
    </row>
    <row r="227" s="5" customFormat="1" ht="12.75">
      <c r="D227" s="35"/>
    </row>
    <row r="228" s="5" customFormat="1" ht="12.75">
      <c r="D228" s="35"/>
    </row>
    <row r="229" s="5" customFormat="1" ht="12.75">
      <c r="D229" s="35"/>
    </row>
    <row r="230" s="5" customFormat="1" ht="12.75">
      <c r="D230" s="35"/>
    </row>
    <row r="231" s="5" customFormat="1" ht="12.75">
      <c r="D231" s="35"/>
    </row>
    <row r="232" s="5" customFormat="1" ht="12.75">
      <c r="D232" s="35"/>
    </row>
    <row r="233" s="5" customFormat="1" ht="12.75">
      <c r="D233" s="35"/>
    </row>
    <row r="234" s="5" customFormat="1" ht="12.75">
      <c r="D234" s="35"/>
    </row>
    <row r="235" s="5" customFormat="1" ht="12.75">
      <c r="D235" s="35"/>
    </row>
    <row r="236" s="5" customFormat="1" ht="12.75">
      <c r="D236" s="35"/>
    </row>
    <row r="237" s="5" customFormat="1" ht="12.75">
      <c r="D237" s="35"/>
    </row>
    <row r="238" s="5" customFormat="1" ht="12.75">
      <c r="D238" s="35"/>
    </row>
    <row r="239" s="5" customFormat="1" ht="12.75">
      <c r="D239" s="35"/>
    </row>
    <row r="240" s="5" customFormat="1" ht="12.75">
      <c r="D240" s="35"/>
    </row>
    <row r="241" s="5" customFormat="1" ht="12.75">
      <c r="D241" s="35"/>
    </row>
    <row r="242" s="5" customFormat="1" ht="12.75">
      <c r="D242" s="35"/>
    </row>
    <row r="243" s="5" customFormat="1" ht="12.75">
      <c r="D243" s="35"/>
    </row>
    <row r="244" s="5" customFormat="1" ht="12.75">
      <c r="D244" s="35"/>
    </row>
    <row r="245" s="5" customFormat="1" ht="12.75">
      <c r="D245" s="35"/>
    </row>
    <row r="246" s="5" customFormat="1" ht="12.75">
      <c r="D246" s="35"/>
    </row>
    <row r="247" s="5" customFormat="1" ht="12.75">
      <c r="D247" s="35"/>
    </row>
    <row r="248" s="5" customFormat="1" ht="12.75">
      <c r="D248" s="35"/>
    </row>
    <row r="249" s="5" customFormat="1" ht="12.75">
      <c r="D249" s="35"/>
    </row>
    <row r="250" s="5" customFormat="1" ht="12.75">
      <c r="D250" s="35"/>
    </row>
    <row r="251" s="5" customFormat="1" ht="12.75">
      <c r="D251" s="35"/>
    </row>
    <row r="252" s="5" customFormat="1" ht="12.75">
      <c r="D252" s="35"/>
    </row>
    <row r="253" s="5" customFormat="1" ht="12.75">
      <c r="D253" s="35"/>
    </row>
    <row r="254" s="5" customFormat="1" ht="12.75">
      <c r="D254" s="35"/>
    </row>
    <row r="255" s="5" customFormat="1" ht="12.75">
      <c r="D255" s="35"/>
    </row>
    <row r="256" s="5" customFormat="1" ht="12.75">
      <c r="D256" s="35"/>
    </row>
    <row r="257" s="5" customFormat="1" ht="12.75">
      <c r="D257" s="35"/>
    </row>
    <row r="258" s="5" customFormat="1" ht="12.75">
      <c r="D258" s="35"/>
    </row>
    <row r="259" s="5" customFormat="1" ht="12.75">
      <c r="D259" s="35"/>
    </row>
    <row r="260" s="5" customFormat="1" ht="12.75">
      <c r="D260" s="35"/>
    </row>
    <row r="261" s="5" customFormat="1" ht="12.75">
      <c r="D261" s="35"/>
    </row>
    <row r="262" s="5" customFormat="1" ht="12.75">
      <c r="D262" s="35"/>
    </row>
    <row r="263" s="5" customFormat="1" ht="12.75">
      <c r="D263" s="35"/>
    </row>
    <row r="264" s="5" customFormat="1" ht="12.75">
      <c r="D264" s="35"/>
    </row>
    <row r="265" s="5" customFormat="1" ht="12.75">
      <c r="D265" s="35"/>
    </row>
    <row r="266" s="5" customFormat="1" ht="12.75">
      <c r="D266" s="35"/>
    </row>
    <row r="267" s="5" customFormat="1" ht="12.75">
      <c r="D267" s="35"/>
    </row>
    <row r="268" s="5" customFormat="1" ht="12.75">
      <c r="D268" s="35"/>
    </row>
    <row r="269" s="5" customFormat="1" ht="12.75">
      <c r="D269" s="35"/>
    </row>
    <row r="270" s="5" customFormat="1" ht="12.75">
      <c r="D270" s="35"/>
    </row>
    <row r="271" s="5" customFormat="1" ht="12.75">
      <c r="D271" s="35"/>
    </row>
    <row r="272" s="5" customFormat="1" ht="12.75">
      <c r="D272" s="35"/>
    </row>
    <row r="273" s="5" customFormat="1" ht="12.75">
      <c r="D273" s="35"/>
    </row>
    <row r="274" s="5" customFormat="1" ht="12.75">
      <c r="D274" s="35"/>
    </row>
    <row r="275" s="5" customFormat="1" ht="12.75">
      <c r="D275" s="35"/>
    </row>
    <row r="276" s="5" customFormat="1" ht="12.75">
      <c r="D276" s="35"/>
    </row>
    <row r="277" s="5" customFormat="1" ht="12.75">
      <c r="D277" s="35"/>
    </row>
    <row r="278" s="5" customFormat="1" ht="12.75">
      <c r="D278" s="35"/>
    </row>
    <row r="279" s="5" customFormat="1" ht="12.75">
      <c r="D279" s="35"/>
    </row>
    <row r="280" s="5" customFormat="1" ht="12.75">
      <c r="D280" s="35"/>
    </row>
    <row r="281" s="5" customFormat="1" ht="12.75">
      <c r="D281" s="35"/>
    </row>
    <row r="282" s="5" customFormat="1" ht="12.75">
      <c r="D282" s="35"/>
    </row>
    <row r="283" s="5" customFormat="1" ht="12.75">
      <c r="D283" s="35"/>
    </row>
    <row r="284" s="5" customFormat="1" ht="12.75">
      <c r="D284" s="35"/>
    </row>
    <row r="285" s="5" customFormat="1" ht="12.75">
      <c r="D285" s="35"/>
    </row>
    <row r="286" s="5" customFormat="1" ht="12.75">
      <c r="D286" s="35"/>
    </row>
    <row r="287" s="5" customFormat="1" ht="12.75">
      <c r="D287" s="35"/>
    </row>
    <row r="288" s="5" customFormat="1" ht="12.75">
      <c r="D288" s="35"/>
    </row>
    <row r="289" s="5" customFormat="1" ht="12.75">
      <c r="D289" s="35"/>
    </row>
    <row r="290" s="5" customFormat="1" ht="12.75">
      <c r="D290" s="35"/>
    </row>
    <row r="291" s="5" customFormat="1" ht="12.75">
      <c r="D291" s="35"/>
    </row>
    <row r="292" s="5" customFormat="1" ht="12.75">
      <c r="D292" s="35"/>
    </row>
    <row r="293" s="5" customFormat="1" ht="12.75">
      <c r="D293" s="35"/>
    </row>
    <row r="294" s="5" customFormat="1" ht="12.75">
      <c r="D294" s="35"/>
    </row>
    <row r="295" s="5" customFormat="1" ht="12.75">
      <c r="D295" s="35"/>
    </row>
    <row r="296" s="5" customFormat="1" ht="12.75">
      <c r="D296" s="35"/>
    </row>
    <row r="297" s="5" customFormat="1" ht="12.75">
      <c r="D297" s="35"/>
    </row>
    <row r="298" s="5" customFormat="1" ht="12.75">
      <c r="D298" s="35"/>
    </row>
    <row r="299" s="5" customFormat="1" ht="12.75">
      <c r="D299" s="35"/>
    </row>
    <row r="300" s="5" customFormat="1" ht="12.75">
      <c r="D300" s="35"/>
    </row>
    <row r="301" s="5" customFormat="1" ht="12.75">
      <c r="D301" s="35"/>
    </row>
    <row r="302" s="5" customFormat="1" ht="12.75">
      <c r="D302" s="35"/>
    </row>
    <row r="303" s="5" customFormat="1" ht="12.75">
      <c r="D303" s="35"/>
    </row>
    <row r="304" s="5" customFormat="1" ht="12.75">
      <c r="D304" s="35"/>
    </row>
    <row r="305" s="5" customFormat="1" ht="12.75">
      <c r="D305" s="35"/>
    </row>
    <row r="306" s="5" customFormat="1" ht="12.75">
      <c r="D306" s="35"/>
    </row>
    <row r="307" s="5" customFormat="1" ht="12.75">
      <c r="D307" s="35"/>
    </row>
    <row r="308" s="5" customFormat="1" ht="12.75">
      <c r="D308" s="35"/>
    </row>
    <row r="309" s="5" customFormat="1" ht="12.75">
      <c r="D309" s="35"/>
    </row>
    <row r="310" s="5" customFormat="1" ht="12.75">
      <c r="D310" s="35"/>
    </row>
    <row r="311" s="5" customFormat="1" ht="12.75">
      <c r="D311" s="35"/>
    </row>
    <row r="312" s="5" customFormat="1" ht="12.75">
      <c r="D312" s="35"/>
    </row>
    <row r="313" s="5" customFormat="1" ht="12.75">
      <c r="D313" s="35"/>
    </row>
    <row r="314" s="5" customFormat="1" ht="12.75">
      <c r="D314" s="35"/>
    </row>
    <row r="315" s="5" customFormat="1" ht="12.75">
      <c r="D315" s="35"/>
    </row>
    <row r="316" s="5" customFormat="1" ht="12.75">
      <c r="D316" s="35"/>
    </row>
    <row r="317" s="5" customFormat="1" ht="12.75">
      <c r="D317" s="35"/>
    </row>
    <row r="318" s="5" customFormat="1" ht="12.75">
      <c r="D318" s="35"/>
    </row>
    <row r="319" s="5" customFormat="1" ht="12.75">
      <c r="D319" s="35"/>
    </row>
    <row r="320" s="5" customFormat="1" ht="12.75">
      <c r="D320" s="35"/>
    </row>
    <row r="321" s="5" customFormat="1" ht="12.75">
      <c r="D321" s="35"/>
    </row>
    <row r="322" s="5" customFormat="1" ht="12.75">
      <c r="D322" s="35"/>
    </row>
    <row r="323" s="5" customFormat="1" ht="12.75">
      <c r="D323" s="35"/>
    </row>
    <row r="324" s="5" customFormat="1" ht="12.75">
      <c r="D324" s="35"/>
    </row>
    <row r="325" s="5" customFormat="1" ht="12.75">
      <c r="D325" s="35"/>
    </row>
    <row r="326" s="5" customFormat="1" ht="12.75">
      <c r="D326" s="35"/>
    </row>
    <row r="327" s="5" customFormat="1" ht="12.75">
      <c r="D327" s="35"/>
    </row>
    <row r="328" s="5" customFormat="1" ht="12.75">
      <c r="D328" s="35"/>
    </row>
    <row r="329" s="5" customFormat="1" ht="12.75">
      <c r="D329" s="35"/>
    </row>
    <row r="330" s="5" customFormat="1" ht="12.75">
      <c r="D330" s="35"/>
    </row>
    <row r="331" s="5" customFormat="1" ht="12.75">
      <c r="D331" s="35"/>
    </row>
    <row r="332" s="5" customFormat="1" ht="12.75">
      <c r="D332" s="35"/>
    </row>
    <row r="333" s="5" customFormat="1" ht="12.75">
      <c r="D333" s="35"/>
    </row>
    <row r="334" s="5" customFormat="1" ht="12.75">
      <c r="D334" s="35"/>
    </row>
    <row r="335" s="5" customFormat="1" ht="12.75">
      <c r="D335" s="35"/>
    </row>
    <row r="336" s="5" customFormat="1" ht="12.75">
      <c r="D336" s="35"/>
    </row>
    <row r="337" s="5" customFormat="1" ht="12.75">
      <c r="D337" s="35"/>
    </row>
    <row r="338" s="5" customFormat="1" ht="12.75">
      <c r="D338" s="35"/>
    </row>
    <row r="339" s="5" customFormat="1" ht="12.75">
      <c r="D339" s="35"/>
    </row>
    <row r="340" s="5" customFormat="1" ht="12.75">
      <c r="D340" s="35"/>
    </row>
    <row r="341" s="5" customFormat="1" ht="12.75">
      <c r="D341" s="35"/>
    </row>
    <row r="342" s="5" customFormat="1" ht="12.75">
      <c r="D342" s="35"/>
    </row>
    <row r="343" s="5" customFormat="1" ht="12.75">
      <c r="D343" s="35"/>
    </row>
    <row r="344" s="5" customFormat="1" ht="12.75">
      <c r="D344" s="35"/>
    </row>
    <row r="345" s="5" customFormat="1" ht="12.75">
      <c r="D345" s="35"/>
    </row>
    <row r="346" s="5" customFormat="1" ht="12.75">
      <c r="D346" s="35"/>
    </row>
    <row r="347" s="5" customFormat="1" ht="12.75">
      <c r="D347" s="35"/>
    </row>
    <row r="348" s="5" customFormat="1" ht="12.75">
      <c r="D348" s="35"/>
    </row>
    <row r="349" s="5" customFormat="1" ht="12.75">
      <c r="D349" s="35"/>
    </row>
    <row r="350" s="5" customFormat="1" ht="12.75">
      <c r="D350" s="35"/>
    </row>
    <row r="351" s="5" customFormat="1" ht="12.75">
      <c r="D351" s="35"/>
    </row>
    <row r="352" s="5" customFormat="1" ht="12.75">
      <c r="D352" s="35"/>
    </row>
    <row r="353" s="5" customFormat="1" ht="12.75">
      <c r="D353" s="35"/>
    </row>
    <row r="354" s="5" customFormat="1" ht="12.75">
      <c r="D354" s="35"/>
    </row>
  </sheetData>
  <mergeCells count="2">
    <mergeCell ref="A1:H1"/>
    <mergeCell ref="A2:H2"/>
  </mergeCells>
  <printOptions horizontalCentered="1"/>
  <pageMargins left="0.24" right="0.2362204724409449" top="0.4330708661417323" bottom="0.2362204724409449" header="0.5118110236220472" footer="0.5118110236220472"/>
  <pageSetup firstPageNumber="2" useFirstPageNumber="1" horizontalDpi="300" verticalDpi="300" orientation="portrait" paperSize="9" scale="95" r:id="rId1"/>
  <headerFooter alignWithMargins="0">
    <oddFooter>&amp;R&amp;P</oddFooter>
  </headerFooter>
  <ignoredErrors>
    <ignoredError sqref="H34 H17:H18 H33 H22:H23 H5:H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workbookViewId="0" topLeftCell="A7">
      <selection activeCell="E40" sqref="E40"/>
    </sheetView>
  </sheetViews>
  <sheetFormatPr defaultColWidth="9.140625" defaultRowHeight="12.75"/>
  <cols>
    <col min="1" max="2" width="4.28125" style="83" customWidth="1"/>
    <col min="3" max="3" width="5.57421875" style="83" customWidth="1"/>
    <col min="4" max="4" width="4.8515625" style="94" customWidth="1"/>
    <col min="5" max="5" width="46.421875" style="0" customWidth="1"/>
    <col min="6" max="6" width="11.8515625" style="0" customWidth="1"/>
    <col min="7" max="7" width="11.7109375" style="0" customWidth="1"/>
    <col min="8" max="8" width="10.8515625" style="0" customWidth="1"/>
    <col min="9" max="16384" width="11.421875" style="0" customWidth="1"/>
  </cols>
  <sheetData>
    <row r="1" spans="1:8" s="5" customFormat="1" ht="28.5" customHeight="1">
      <c r="A1" s="161" t="s">
        <v>110</v>
      </c>
      <c r="B1" s="162"/>
      <c r="C1" s="162"/>
      <c r="D1" s="162"/>
      <c r="E1" s="162"/>
      <c r="F1" s="163"/>
      <c r="G1" s="163"/>
      <c r="H1" s="163"/>
    </row>
    <row r="2" spans="1:8" s="5" customFormat="1" ht="28.5" customHeight="1">
      <c r="A2" s="30" t="s">
        <v>5</v>
      </c>
      <c r="B2" s="30" t="s">
        <v>4</v>
      </c>
      <c r="C2" s="30" t="s">
        <v>3</v>
      </c>
      <c r="D2" s="30" t="s">
        <v>6</v>
      </c>
      <c r="E2" s="60" t="s">
        <v>74</v>
      </c>
      <c r="F2" s="55" t="s">
        <v>129</v>
      </c>
      <c r="G2" s="55" t="s">
        <v>134</v>
      </c>
      <c r="H2" s="55" t="s">
        <v>136</v>
      </c>
    </row>
    <row r="3" spans="1:12" s="5" customFormat="1" ht="24.75" customHeight="1">
      <c r="A3" s="133">
        <v>3</v>
      </c>
      <c r="B3" s="134"/>
      <c r="C3" s="134"/>
      <c r="D3" s="135"/>
      <c r="E3" s="129" t="s">
        <v>94</v>
      </c>
      <c r="F3" s="3">
        <f>F4+F13+F37+F43+F47</f>
        <v>253688000</v>
      </c>
      <c r="G3" s="3">
        <f>SUM(H3-F3)</f>
        <v>-365000</v>
      </c>
      <c r="H3" s="73">
        <f>H4+H13+H37+H43+H47</f>
        <v>253323000</v>
      </c>
      <c r="I3" s="7"/>
      <c r="J3" s="7"/>
      <c r="K3" s="7"/>
      <c r="L3" s="7"/>
    </row>
    <row r="4" spans="1:8" s="5" customFormat="1" ht="13.5" customHeight="1">
      <c r="A4" s="82"/>
      <c r="B4" s="85">
        <v>31</v>
      </c>
      <c r="C4" s="85"/>
      <c r="D4" s="86"/>
      <c r="E4" s="61" t="s">
        <v>51</v>
      </c>
      <c r="F4" s="3">
        <f>F5+F7+F9</f>
        <v>7635000</v>
      </c>
      <c r="G4" s="3">
        <f aca="true" t="shared" si="0" ref="G4:G59">SUM(H4-F4)</f>
        <v>-200000</v>
      </c>
      <c r="H4" s="73">
        <f>H5+H7+H9</f>
        <v>7435000</v>
      </c>
    </row>
    <row r="5" spans="1:8" s="5" customFormat="1" ht="12.75">
      <c r="A5" s="82"/>
      <c r="B5" s="85"/>
      <c r="C5" s="85">
        <v>311</v>
      </c>
      <c r="D5" s="86"/>
      <c r="E5" s="61" t="s">
        <v>52</v>
      </c>
      <c r="F5" s="3">
        <f>F6</f>
        <v>6020000</v>
      </c>
      <c r="G5" s="3">
        <f t="shared" si="0"/>
        <v>0</v>
      </c>
      <c r="H5" s="73">
        <f>H6</f>
        <v>6020000</v>
      </c>
    </row>
    <row r="6" spans="1:8" s="5" customFormat="1" ht="12.75">
      <c r="A6" s="82"/>
      <c r="B6" s="83"/>
      <c r="C6" s="83"/>
      <c r="D6" s="87">
        <v>3111</v>
      </c>
      <c r="E6" s="63" t="s">
        <v>53</v>
      </c>
      <c r="F6" s="71">
        <f>'posebni dio'!C9+'posebni dio'!C44</f>
        <v>6020000</v>
      </c>
      <c r="G6" s="71">
        <f t="shared" si="0"/>
        <v>0</v>
      </c>
      <c r="H6" s="71">
        <f>'posebni dio'!E9+'posebni dio'!E44</f>
        <v>6020000</v>
      </c>
    </row>
    <row r="7" spans="1:8" s="5" customFormat="1" ht="12.75">
      <c r="A7" s="82"/>
      <c r="B7" s="83"/>
      <c r="C7" s="85">
        <v>312</v>
      </c>
      <c r="D7" s="84"/>
      <c r="E7" s="38" t="s">
        <v>54</v>
      </c>
      <c r="F7" s="3">
        <f>F8</f>
        <v>505000</v>
      </c>
      <c r="G7" s="3">
        <f t="shared" si="0"/>
        <v>-200000</v>
      </c>
      <c r="H7" s="73">
        <f>H8</f>
        <v>305000</v>
      </c>
    </row>
    <row r="8" spans="1:11" s="5" customFormat="1" ht="12.75">
      <c r="A8" s="82"/>
      <c r="B8" s="83"/>
      <c r="C8" s="83"/>
      <c r="D8" s="87">
        <v>3121</v>
      </c>
      <c r="E8" s="63" t="s">
        <v>54</v>
      </c>
      <c r="F8" s="71">
        <f>'posebni dio'!C10+'posebni dio'!C45</f>
        <v>505000</v>
      </c>
      <c r="G8" s="71">
        <f t="shared" si="0"/>
        <v>-200000</v>
      </c>
      <c r="H8" s="71">
        <f>'posebni dio'!E10+'posebni dio'!E45</f>
        <v>305000</v>
      </c>
      <c r="K8" s="130"/>
    </row>
    <row r="9" spans="1:8" s="5" customFormat="1" ht="12.75">
      <c r="A9" s="82"/>
      <c r="B9" s="83"/>
      <c r="C9" s="85">
        <v>313</v>
      </c>
      <c r="D9" s="84"/>
      <c r="E9" s="38" t="s">
        <v>55</v>
      </c>
      <c r="F9" s="3">
        <f>F10+F11</f>
        <v>1110000</v>
      </c>
      <c r="G9" s="3">
        <f t="shared" si="0"/>
        <v>0</v>
      </c>
      <c r="H9" s="73">
        <f>H10+H11</f>
        <v>1110000</v>
      </c>
    </row>
    <row r="10" spans="1:8" s="5" customFormat="1" ht="12.75">
      <c r="A10" s="82"/>
      <c r="B10" s="83"/>
      <c r="C10" s="83"/>
      <c r="D10" s="87">
        <v>3132</v>
      </c>
      <c r="E10" s="63" t="s">
        <v>56</v>
      </c>
      <c r="F10" s="71">
        <f>'posebni dio'!C11+'posebni dio'!C46</f>
        <v>1000000</v>
      </c>
      <c r="G10" s="71">
        <f t="shared" si="0"/>
        <v>0</v>
      </c>
      <c r="H10" s="71">
        <f>'posebni dio'!E11+'posebni dio'!E46</f>
        <v>1000000</v>
      </c>
    </row>
    <row r="11" spans="1:8" s="5" customFormat="1" ht="12.75">
      <c r="A11" s="82"/>
      <c r="B11" s="83"/>
      <c r="C11" s="83"/>
      <c r="D11" s="87">
        <v>3133</v>
      </c>
      <c r="E11" s="63" t="s">
        <v>57</v>
      </c>
      <c r="F11" s="71">
        <f>'posebni dio'!C12+'posebni dio'!C47</f>
        <v>110000</v>
      </c>
      <c r="G11" s="71">
        <f t="shared" si="0"/>
        <v>0</v>
      </c>
      <c r="H11" s="71">
        <f>'posebni dio'!E12+'posebni dio'!E47</f>
        <v>110000</v>
      </c>
    </row>
    <row r="12" spans="1:8" s="5" customFormat="1" ht="12.75">
      <c r="A12" s="82"/>
      <c r="B12" s="83"/>
      <c r="C12" s="83"/>
      <c r="D12" s="87"/>
      <c r="E12" s="63"/>
      <c r="F12" s="3"/>
      <c r="G12" s="3"/>
      <c r="H12" s="3"/>
    </row>
    <row r="13" spans="1:8" s="5" customFormat="1" ht="13.5" customHeight="1">
      <c r="A13" s="82"/>
      <c r="B13" s="82">
        <v>32</v>
      </c>
      <c r="C13" s="83"/>
      <c r="D13" s="84"/>
      <c r="E13" s="22" t="s">
        <v>7</v>
      </c>
      <c r="F13" s="3">
        <f>F14+F18+F22+F32</f>
        <v>9033000</v>
      </c>
      <c r="G13" s="3">
        <f t="shared" si="0"/>
        <v>-1035000</v>
      </c>
      <c r="H13" s="73">
        <f>H14+H18+H22+H32</f>
        <v>7998000</v>
      </c>
    </row>
    <row r="14" spans="1:8" s="5" customFormat="1" ht="12.75">
      <c r="A14" s="82"/>
      <c r="B14" s="83"/>
      <c r="C14" s="82">
        <v>321</v>
      </c>
      <c r="D14" s="84"/>
      <c r="E14" s="22" t="s">
        <v>11</v>
      </c>
      <c r="F14" s="3">
        <f>F15+F16+F17</f>
        <v>490000</v>
      </c>
      <c r="G14" s="3">
        <f t="shared" si="0"/>
        <v>-160000</v>
      </c>
      <c r="H14" s="73">
        <f>H15+H16+H17</f>
        <v>330000</v>
      </c>
    </row>
    <row r="15" spans="1:8" s="5" customFormat="1" ht="12.75">
      <c r="A15" s="82"/>
      <c r="B15" s="83"/>
      <c r="C15" s="82"/>
      <c r="D15" s="87">
        <v>3211</v>
      </c>
      <c r="E15" s="64" t="s">
        <v>58</v>
      </c>
      <c r="F15" s="71">
        <f>'posebni dio'!C13+'posebni dio'!C48</f>
        <v>210000</v>
      </c>
      <c r="G15" s="71">
        <f t="shared" si="0"/>
        <v>-100000</v>
      </c>
      <c r="H15" s="71">
        <f>'posebni dio'!E13+'posebni dio'!E48</f>
        <v>110000</v>
      </c>
    </row>
    <row r="16" spans="1:8" s="5" customFormat="1" ht="12.75">
      <c r="A16" s="82"/>
      <c r="B16" s="83"/>
      <c r="C16" s="82"/>
      <c r="D16" s="87">
        <v>3212</v>
      </c>
      <c r="E16" s="64" t="s">
        <v>59</v>
      </c>
      <c r="F16" s="71">
        <f>'posebni dio'!C14+'posebni dio'!C49</f>
        <v>130000</v>
      </c>
      <c r="G16" s="71">
        <f t="shared" si="0"/>
        <v>-10000</v>
      </c>
      <c r="H16" s="71">
        <f>'posebni dio'!E14+'posebni dio'!E49</f>
        <v>120000</v>
      </c>
    </row>
    <row r="17" spans="1:8" s="5" customFormat="1" ht="12.75">
      <c r="A17" s="82"/>
      <c r="B17" s="83"/>
      <c r="C17" s="82"/>
      <c r="D17" s="88" t="s">
        <v>9</v>
      </c>
      <c r="E17" s="27" t="s">
        <v>10</v>
      </c>
      <c r="F17" s="71">
        <f>'posebni dio'!C15+'posebni dio'!C50</f>
        <v>150000</v>
      </c>
      <c r="G17" s="71">
        <f t="shared" si="0"/>
        <v>-50000</v>
      </c>
      <c r="H17" s="71">
        <f>'posebni dio'!E15+'posebni dio'!E50</f>
        <v>100000</v>
      </c>
    </row>
    <row r="18" spans="1:8" s="5" customFormat="1" ht="12.75">
      <c r="A18" s="82"/>
      <c r="B18" s="83"/>
      <c r="C18" s="82">
        <v>322</v>
      </c>
      <c r="D18" s="88"/>
      <c r="E18" s="19" t="s">
        <v>60</v>
      </c>
      <c r="F18" s="3">
        <f>SUM(F19:F21)</f>
        <v>348000</v>
      </c>
      <c r="G18" s="3">
        <f t="shared" si="0"/>
        <v>-40000</v>
      </c>
      <c r="H18" s="73">
        <f>SUM(H19:H21)</f>
        <v>308000</v>
      </c>
    </row>
    <row r="19" spans="1:8" s="5" customFormat="1" ht="12.75">
      <c r="A19" s="82"/>
      <c r="B19" s="83"/>
      <c r="C19" s="82"/>
      <c r="D19" s="88">
        <v>3221</v>
      </c>
      <c r="E19" s="63" t="s">
        <v>61</v>
      </c>
      <c r="F19" s="71">
        <f>'posebni dio'!C51</f>
        <v>150000</v>
      </c>
      <c r="G19" s="71">
        <f t="shared" si="0"/>
        <v>0</v>
      </c>
      <c r="H19" s="71">
        <f>'posebni dio'!E51</f>
        <v>150000</v>
      </c>
    </row>
    <row r="20" spans="1:8" s="5" customFormat="1" ht="12.75">
      <c r="A20" s="82"/>
      <c r="B20" s="83"/>
      <c r="C20" s="82"/>
      <c r="D20" s="88">
        <v>3223</v>
      </c>
      <c r="E20" s="63" t="s">
        <v>62</v>
      </c>
      <c r="F20" s="71">
        <f>'posebni dio'!C16+'posebni dio'!C52</f>
        <v>165000</v>
      </c>
      <c r="G20" s="71">
        <f t="shared" si="0"/>
        <v>-30000</v>
      </c>
      <c r="H20" s="71">
        <f>'posebni dio'!E16+'posebni dio'!E52</f>
        <v>135000</v>
      </c>
    </row>
    <row r="21" spans="1:8" s="5" customFormat="1" ht="12.75">
      <c r="A21" s="83"/>
      <c r="B21" s="83"/>
      <c r="C21" s="83"/>
      <c r="D21" s="88" t="s">
        <v>12</v>
      </c>
      <c r="E21" s="28" t="s">
        <v>13</v>
      </c>
      <c r="F21" s="97">
        <f>'posebni dio'!C17+'posebni dio'!C53</f>
        <v>33000</v>
      </c>
      <c r="G21" s="71">
        <f t="shared" si="0"/>
        <v>-10000</v>
      </c>
      <c r="H21" s="97">
        <f>'posebni dio'!E17+'posebni dio'!E53</f>
        <v>23000</v>
      </c>
    </row>
    <row r="22" spans="1:8" s="5" customFormat="1" ht="12.75">
      <c r="A22" s="83"/>
      <c r="B22" s="83"/>
      <c r="C22" s="82">
        <v>323</v>
      </c>
      <c r="D22" s="89"/>
      <c r="E22" s="19" t="s">
        <v>14</v>
      </c>
      <c r="F22" s="3">
        <f>SUM(F23:F31)</f>
        <v>8080000</v>
      </c>
      <c r="G22" s="3">
        <f t="shared" si="0"/>
        <v>-835000</v>
      </c>
      <c r="H22" s="73">
        <f>SUM(H23:H31)</f>
        <v>7245000</v>
      </c>
    </row>
    <row r="23" spans="1:8" s="5" customFormat="1" ht="12.75">
      <c r="A23" s="83"/>
      <c r="B23" s="83"/>
      <c r="C23" s="82"/>
      <c r="D23" s="90">
        <v>3231</v>
      </c>
      <c r="E23" s="63" t="s">
        <v>63</v>
      </c>
      <c r="F23" s="71">
        <f>'posebni dio'!C54</f>
        <v>150000</v>
      </c>
      <c r="G23" s="71">
        <f t="shared" si="0"/>
        <v>0</v>
      </c>
      <c r="H23" s="71">
        <f>'posebni dio'!E54</f>
        <v>150000</v>
      </c>
    </row>
    <row r="24" spans="1:8" s="5" customFormat="1" ht="12.75">
      <c r="A24" s="83"/>
      <c r="B24" s="83"/>
      <c r="C24" s="82"/>
      <c r="D24" s="90">
        <v>3232</v>
      </c>
      <c r="E24" s="28" t="s">
        <v>15</v>
      </c>
      <c r="F24" s="71">
        <f>'posebni dio'!C18+'posebni dio'!C55</f>
        <v>160000</v>
      </c>
      <c r="G24" s="71">
        <f t="shared" si="0"/>
        <v>0</v>
      </c>
      <c r="H24" s="71">
        <f>'posebni dio'!E18+'posebni dio'!E55</f>
        <v>160000</v>
      </c>
    </row>
    <row r="25" spans="1:8" s="5" customFormat="1" ht="12.75">
      <c r="A25" s="83"/>
      <c r="B25" s="83"/>
      <c r="C25" s="82"/>
      <c r="D25" s="90">
        <v>3233</v>
      </c>
      <c r="E25" s="67" t="s">
        <v>125</v>
      </c>
      <c r="F25" s="71">
        <f>'posebni dio'!C19+'posebni dio'!C56</f>
        <v>40000</v>
      </c>
      <c r="G25" s="71">
        <f t="shared" si="0"/>
        <v>0</v>
      </c>
      <c r="H25" s="71">
        <f>'posebni dio'!E19+'posebni dio'!E56</f>
        <v>40000</v>
      </c>
    </row>
    <row r="26" spans="1:8" s="5" customFormat="1" ht="12.75">
      <c r="A26" s="83"/>
      <c r="B26" s="83"/>
      <c r="C26" s="82"/>
      <c r="D26" s="90">
        <v>3234</v>
      </c>
      <c r="E26" s="67" t="s">
        <v>64</v>
      </c>
      <c r="F26" s="71">
        <f>'posebni dio'!C20+'posebni dio'!C57</f>
        <v>170000</v>
      </c>
      <c r="G26" s="71">
        <f t="shared" si="0"/>
        <v>140000</v>
      </c>
      <c r="H26" s="71">
        <f>'posebni dio'!E20+'posebni dio'!E57</f>
        <v>310000</v>
      </c>
    </row>
    <row r="27" spans="1:8" s="5" customFormat="1" ht="12.75">
      <c r="A27" s="83"/>
      <c r="B27" s="83"/>
      <c r="C27" s="83"/>
      <c r="D27" s="90">
        <v>3235</v>
      </c>
      <c r="E27" s="64" t="s">
        <v>65</v>
      </c>
      <c r="F27" s="71">
        <f>'posebni dio'!C58</f>
        <v>90000</v>
      </c>
      <c r="G27" s="71">
        <f t="shared" si="0"/>
        <v>0</v>
      </c>
      <c r="H27" s="71">
        <f>'posebni dio'!E58</f>
        <v>90000</v>
      </c>
    </row>
    <row r="28" spans="1:8" s="5" customFormat="1" ht="12.75">
      <c r="A28" s="83"/>
      <c r="B28" s="83"/>
      <c r="C28" s="83"/>
      <c r="D28" s="90">
        <v>3236</v>
      </c>
      <c r="E28" s="64" t="s">
        <v>122</v>
      </c>
      <c r="F28" s="71">
        <f>'posebni dio'!C21+'posebni dio'!C59</f>
        <v>35000</v>
      </c>
      <c r="G28" s="71">
        <f t="shared" si="0"/>
        <v>25000</v>
      </c>
      <c r="H28" s="71">
        <f>'posebni dio'!E21+'posebni dio'!E59</f>
        <v>60000</v>
      </c>
    </row>
    <row r="29" spans="1:8" s="5" customFormat="1" ht="12.75">
      <c r="A29" s="83"/>
      <c r="B29" s="83"/>
      <c r="C29" s="83"/>
      <c r="D29" s="90">
        <v>3237</v>
      </c>
      <c r="E29" s="28" t="s">
        <v>16</v>
      </c>
      <c r="F29" s="71">
        <f>'posebni dio'!C22+'posebni dio'!C60</f>
        <v>6500000</v>
      </c>
      <c r="G29" s="71">
        <f t="shared" si="0"/>
        <v>-1000000</v>
      </c>
      <c r="H29" s="71">
        <f>'posebni dio'!E22+'posebni dio'!E60</f>
        <v>5500000</v>
      </c>
    </row>
    <row r="30" spans="1:8" s="5" customFormat="1" ht="12.75">
      <c r="A30" s="83"/>
      <c r="B30" s="83"/>
      <c r="C30" s="83"/>
      <c r="D30" s="90">
        <v>3238</v>
      </c>
      <c r="E30" s="67" t="s">
        <v>17</v>
      </c>
      <c r="F30" s="71">
        <f>'posebni dio'!C23+'posebni dio'!C61</f>
        <v>135000</v>
      </c>
      <c r="G30" s="71">
        <f t="shared" si="0"/>
        <v>0</v>
      </c>
      <c r="H30" s="71">
        <f>'posebni dio'!E23+'posebni dio'!E61</f>
        <v>135000</v>
      </c>
    </row>
    <row r="31" spans="1:8" s="5" customFormat="1" ht="13.5" customHeight="1">
      <c r="A31" s="83"/>
      <c r="B31" s="83"/>
      <c r="C31" s="83"/>
      <c r="D31" s="90">
        <v>3239</v>
      </c>
      <c r="E31" s="28" t="s">
        <v>66</v>
      </c>
      <c r="F31" s="71">
        <f>'posebni dio'!C62</f>
        <v>800000</v>
      </c>
      <c r="G31" s="71">
        <f t="shared" si="0"/>
        <v>0</v>
      </c>
      <c r="H31" s="71">
        <f>'posebni dio'!E62</f>
        <v>800000</v>
      </c>
    </row>
    <row r="32" spans="1:8" s="5" customFormat="1" ht="13.5" customHeight="1">
      <c r="A32" s="83"/>
      <c r="B32" s="83"/>
      <c r="C32" s="85">
        <v>329</v>
      </c>
      <c r="D32" s="90"/>
      <c r="E32" s="61" t="s">
        <v>67</v>
      </c>
      <c r="F32" s="73">
        <f>SUM(F33:F35)</f>
        <v>115000</v>
      </c>
      <c r="G32" s="3">
        <f t="shared" si="0"/>
        <v>0</v>
      </c>
      <c r="H32" s="73">
        <f>SUM(H33:H35)</f>
        <v>115000</v>
      </c>
    </row>
    <row r="33" spans="1:8" s="5" customFormat="1" ht="13.5" customHeight="1">
      <c r="A33" s="83"/>
      <c r="B33" s="83"/>
      <c r="C33" s="83"/>
      <c r="D33" s="90">
        <v>3292</v>
      </c>
      <c r="E33" s="67" t="s">
        <v>68</v>
      </c>
      <c r="F33" s="7">
        <f>'posebni dio'!C24+'posebni dio'!C63</f>
        <v>55000</v>
      </c>
      <c r="G33" s="71">
        <f t="shared" si="0"/>
        <v>0</v>
      </c>
      <c r="H33" s="7">
        <f>'posebni dio'!E24+'posebni dio'!E63</f>
        <v>55000</v>
      </c>
    </row>
    <row r="34" spans="1:8" s="5" customFormat="1" ht="13.5" customHeight="1">
      <c r="A34" s="83"/>
      <c r="B34" s="83"/>
      <c r="C34" s="83"/>
      <c r="D34" s="90">
        <v>3293</v>
      </c>
      <c r="E34" s="67" t="s">
        <v>69</v>
      </c>
      <c r="F34" s="7">
        <f>'posebni dio'!C64</f>
        <v>50000</v>
      </c>
      <c r="G34" s="71">
        <f t="shared" si="0"/>
        <v>0</v>
      </c>
      <c r="H34" s="7">
        <f>'posebni dio'!E64</f>
        <v>50000</v>
      </c>
    </row>
    <row r="35" spans="1:8" s="5" customFormat="1" ht="13.5" customHeight="1">
      <c r="A35" s="83"/>
      <c r="B35" s="83"/>
      <c r="C35" s="83"/>
      <c r="D35" s="90">
        <v>3299</v>
      </c>
      <c r="E35" s="63" t="s">
        <v>67</v>
      </c>
      <c r="F35" s="7">
        <f>'posebni dio'!C65</f>
        <v>10000</v>
      </c>
      <c r="G35" s="71">
        <f t="shared" si="0"/>
        <v>0</v>
      </c>
      <c r="H35" s="7">
        <f>'posebni dio'!E65</f>
        <v>10000</v>
      </c>
    </row>
    <row r="36" spans="1:8" s="5" customFormat="1" ht="12.75" customHeight="1">
      <c r="A36" s="83"/>
      <c r="B36" s="83"/>
      <c r="C36" s="83"/>
      <c r="D36" s="90"/>
      <c r="E36" s="63"/>
      <c r="F36" s="7"/>
      <c r="G36" s="3"/>
      <c r="H36" s="7"/>
    </row>
    <row r="37" spans="1:9" s="5" customFormat="1" ht="13.5" customHeight="1">
      <c r="A37" s="83"/>
      <c r="B37" s="82">
        <v>34</v>
      </c>
      <c r="C37" s="83"/>
      <c r="D37" s="89"/>
      <c r="E37" s="22" t="s">
        <v>18</v>
      </c>
      <c r="F37" s="3">
        <f>F38</f>
        <v>160000</v>
      </c>
      <c r="G37" s="3">
        <f>G38</f>
        <v>665000</v>
      </c>
      <c r="H37" s="3">
        <f>H38</f>
        <v>825000</v>
      </c>
      <c r="I37" s="7"/>
    </row>
    <row r="38" spans="1:9" s="5" customFormat="1" ht="13.5" customHeight="1">
      <c r="A38" s="83"/>
      <c r="B38" s="83"/>
      <c r="C38" s="85">
        <v>343</v>
      </c>
      <c r="D38" s="90"/>
      <c r="E38" s="61" t="s">
        <v>75</v>
      </c>
      <c r="F38" s="73">
        <f>SUM(F39:F41)</f>
        <v>160000</v>
      </c>
      <c r="G38" s="3">
        <f t="shared" si="0"/>
        <v>665000</v>
      </c>
      <c r="H38" s="73">
        <f>SUM(H39:H41)</f>
        <v>825000</v>
      </c>
      <c r="I38" s="7"/>
    </row>
    <row r="39" spans="1:8" s="5" customFormat="1" ht="13.5" customHeight="1">
      <c r="A39" s="83"/>
      <c r="B39" s="83"/>
      <c r="C39" s="83"/>
      <c r="D39" s="91">
        <v>3431</v>
      </c>
      <c r="E39" s="68" t="s">
        <v>76</v>
      </c>
      <c r="F39" s="7">
        <f>'posebni dio'!C25+'posebni dio'!C66</f>
        <v>40000</v>
      </c>
      <c r="G39" s="71">
        <f t="shared" si="0"/>
        <v>35000</v>
      </c>
      <c r="H39" s="7">
        <f>'posebni dio'!E25+'posebni dio'!E66</f>
        <v>75000</v>
      </c>
    </row>
    <row r="40" spans="1:8" s="5" customFormat="1" ht="13.5" customHeight="1">
      <c r="A40" s="83"/>
      <c r="B40" s="83"/>
      <c r="C40" s="83"/>
      <c r="D40" s="91">
        <v>3432</v>
      </c>
      <c r="E40" s="68" t="s">
        <v>77</v>
      </c>
      <c r="F40" s="7">
        <f>'posebni dio'!C67</f>
        <v>10000</v>
      </c>
      <c r="G40" s="71">
        <f t="shared" si="0"/>
        <v>0</v>
      </c>
      <c r="H40" s="7">
        <f>'posebni dio'!E67</f>
        <v>10000</v>
      </c>
    </row>
    <row r="41" spans="1:8" s="5" customFormat="1" ht="13.5" customHeight="1">
      <c r="A41" s="83"/>
      <c r="B41" s="83"/>
      <c r="C41" s="83"/>
      <c r="D41" s="91">
        <v>3433</v>
      </c>
      <c r="E41" s="68" t="s">
        <v>78</v>
      </c>
      <c r="F41" s="7">
        <f>'posebni dio'!C26+'posebni dio'!C68</f>
        <v>110000</v>
      </c>
      <c r="G41" s="71">
        <f t="shared" si="0"/>
        <v>630000</v>
      </c>
      <c r="H41" s="7">
        <f>'posebni dio'!E26+'posebni dio'!E68</f>
        <v>740000</v>
      </c>
    </row>
    <row r="42" spans="1:8" s="5" customFormat="1" ht="12.75" customHeight="1">
      <c r="A42" s="83"/>
      <c r="B42" s="83"/>
      <c r="C42" s="83"/>
      <c r="D42" s="91"/>
      <c r="E42" s="68"/>
      <c r="F42" s="7"/>
      <c r="G42" s="3"/>
      <c r="H42" s="7"/>
    </row>
    <row r="43" spans="1:8" s="66" customFormat="1" ht="24" customHeight="1">
      <c r="A43" s="85"/>
      <c r="B43" s="85">
        <v>37</v>
      </c>
      <c r="C43" s="85"/>
      <c r="D43" s="85"/>
      <c r="E43" s="99" t="s">
        <v>95</v>
      </c>
      <c r="F43" s="73">
        <f aca="true" t="shared" si="1" ref="F43:H44">F44</f>
        <v>4000000</v>
      </c>
      <c r="G43" s="3">
        <f t="shared" si="0"/>
        <v>-2000000</v>
      </c>
      <c r="H43" s="73">
        <f t="shared" si="1"/>
        <v>2000000</v>
      </c>
    </row>
    <row r="44" spans="1:8" s="66" customFormat="1" ht="13.5" customHeight="1">
      <c r="A44" s="85"/>
      <c r="B44" s="85"/>
      <c r="C44" s="85">
        <v>371</v>
      </c>
      <c r="D44" s="85"/>
      <c r="E44" s="99" t="s">
        <v>96</v>
      </c>
      <c r="F44" s="73">
        <f t="shared" si="1"/>
        <v>4000000</v>
      </c>
      <c r="G44" s="3">
        <f t="shared" si="0"/>
        <v>-2000000</v>
      </c>
      <c r="H44" s="73">
        <f t="shared" si="1"/>
        <v>2000000</v>
      </c>
    </row>
    <row r="45" spans="1:8" s="5" customFormat="1" ht="13.5" customHeight="1">
      <c r="A45" s="83"/>
      <c r="B45" s="83"/>
      <c r="C45" s="83"/>
      <c r="D45" s="91">
        <v>3711</v>
      </c>
      <c r="E45" s="68" t="s">
        <v>70</v>
      </c>
      <c r="F45" s="7">
        <f>'posebni dio'!C38</f>
        <v>4000000</v>
      </c>
      <c r="G45" s="71">
        <f t="shared" si="0"/>
        <v>-2000000</v>
      </c>
      <c r="H45" s="7">
        <f>'posebni dio'!E38</f>
        <v>2000000</v>
      </c>
    </row>
    <row r="46" spans="1:8" s="5" customFormat="1" ht="11.25" customHeight="1">
      <c r="A46" s="83"/>
      <c r="B46" s="83"/>
      <c r="C46" s="83"/>
      <c r="D46" s="91"/>
      <c r="E46" s="68"/>
      <c r="F46" s="7"/>
      <c r="G46" s="3"/>
      <c r="H46" s="7"/>
    </row>
    <row r="47" spans="1:8" s="66" customFormat="1" ht="13.5" customHeight="1">
      <c r="A47" s="85"/>
      <c r="B47" s="85">
        <v>38</v>
      </c>
      <c r="C47" s="85"/>
      <c r="D47" s="85"/>
      <c r="E47" s="99" t="s">
        <v>116</v>
      </c>
      <c r="F47" s="73">
        <f>F48+F50</f>
        <v>232860000</v>
      </c>
      <c r="G47" s="3">
        <f t="shared" si="0"/>
        <v>2205000</v>
      </c>
      <c r="H47" s="73">
        <f>H48+H50</f>
        <v>235065000</v>
      </c>
    </row>
    <row r="48" spans="1:8" s="66" customFormat="1" ht="13.5" customHeight="1">
      <c r="A48" s="85"/>
      <c r="B48" s="85"/>
      <c r="C48" s="85">
        <v>381</v>
      </c>
      <c r="D48" s="85"/>
      <c r="E48" s="99" t="s">
        <v>124</v>
      </c>
      <c r="F48" s="73">
        <f>F49</f>
        <v>60000</v>
      </c>
      <c r="G48" s="3">
        <f t="shared" si="0"/>
        <v>5000</v>
      </c>
      <c r="H48" s="73">
        <f>H49</f>
        <v>65000</v>
      </c>
    </row>
    <row r="49" spans="1:8" s="74" customFormat="1" ht="13.5" customHeight="1">
      <c r="A49" s="91"/>
      <c r="B49" s="91"/>
      <c r="C49" s="91"/>
      <c r="D49" s="91">
        <v>3811</v>
      </c>
      <c r="E49" s="127" t="s">
        <v>123</v>
      </c>
      <c r="F49" s="71">
        <f>'posebni dio'!C69</f>
        <v>60000</v>
      </c>
      <c r="G49" s="71">
        <f t="shared" si="0"/>
        <v>5000</v>
      </c>
      <c r="H49" s="71">
        <f>'posebni dio'!E69</f>
        <v>65000</v>
      </c>
    </row>
    <row r="50" spans="1:8" s="66" customFormat="1" ht="13.5" customHeight="1">
      <c r="A50" s="85"/>
      <c r="B50" s="85"/>
      <c r="C50" s="85">
        <v>385</v>
      </c>
      <c r="D50" s="85"/>
      <c r="E50" s="99" t="s">
        <v>115</v>
      </c>
      <c r="F50" s="73">
        <f>F51</f>
        <v>232800000</v>
      </c>
      <c r="G50" s="3">
        <f t="shared" si="0"/>
        <v>2200000</v>
      </c>
      <c r="H50" s="73">
        <f>H51</f>
        <v>235000000</v>
      </c>
    </row>
    <row r="51" spans="1:8" s="5" customFormat="1" ht="13.5" customHeight="1">
      <c r="A51" s="83"/>
      <c r="B51" s="83"/>
      <c r="C51" s="83"/>
      <c r="D51" s="91">
        <v>3859</v>
      </c>
      <c r="E51" s="68" t="s">
        <v>114</v>
      </c>
      <c r="F51" s="7">
        <f>'posebni dio'!C27+'posebni dio'!C70+'posebni dio'!C71</f>
        <v>232800000</v>
      </c>
      <c r="G51" s="71">
        <f t="shared" si="0"/>
        <v>2200000</v>
      </c>
      <c r="H51" s="7">
        <f>'posebni dio'!E27+'posebni dio'!E70+'posebni dio'!E71</f>
        <v>235000000</v>
      </c>
    </row>
    <row r="52" spans="1:8" s="5" customFormat="1" ht="13.5" customHeight="1">
      <c r="A52" s="83"/>
      <c r="B52" s="83"/>
      <c r="C52" s="83"/>
      <c r="D52" s="91"/>
      <c r="E52" s="68"/>
      <c r="F52" s="7"/>
      <c r="G52" s="3"/>
      <c r="H52" s="7"/>
    </row>
    <row r="53" spans="1:10" s="5" customFormat="1" ht="16.5" customHeight="1">
      <c r="A53" s="4">
        <v>4</v>
      </c>
      <c r="D53" s="109"/>
      <c r="E53" s="111" t="s">
        <v>109</v>
      </c>
      <c r="F53" s="3">
        <f>F54+F61</f>
        <v>243000</v>
      </c>
      <c r="G53" s="3">
        <f t="shared" si="0"/>
        <v>30000</v>
      </c>
      <c r="H53" s="73">
        <f>H54+H61</f>
        <v>273000</v>
      </c>
      <c r="J53" s="7"/>
    </row>
    <row r="54" spans="1:8" s="5" customFormat="1" ht="12.75">
      <c r="A54" s="83"/>
      <c r="B54" s="82">
        <v>42</v>
      </c>
      <c r="C54" s="83"/>
      <c r="D54" s="89"/>
      <c r="E54" s="19" t="s">
        <v>19</v>
      </c>
      <c r="F54" s="3">
        <f>F55+F58</f>
        <v>243000</v>
      </c>
      <c r="G54" s="3">
        <f>G55+G58</f>
        <v>-100000</v>
      </c>
      <c r="H54" s="3">
        <f>H55+H58</f>
        <v>143000</v>
      </c>
    </row>
    <row r="55" spans="1:9" s="5" customFormat="1" ht="12.75">
      <c r="A55" s="83"/>
      <c r="B55" s="83"/>
      <c r="C55" s="82">
        <v>422</v>
      </c>
      <c r="D55" s="89"/>
      <c r="E55" s="22" t="s">
        <v>24</v>
      </c>
      <c r="F55" s="3">
        <f>SUM(F56:F57)</f>
        <v>215000</v>
      </c>
      <c r="G55" s="3">
        <f t="shared" si="0"/>
        <v>-100000</v>
      </c>
      <c r="H55" s="73">
        <f>SUM(H56:H57)</f>
        <v>115000</v>
      </c>
      <c r="I55" s="7"/>
    </row>
    <row r="56" spans="1:8" s="5" customFormat="1" ht="12.75">
      <c r="A56" s="83"/>
      <c r="B56" s="83"/>
      <c r="C56" s="83"/>
      <c r="D56" s="92" t="s">
        <v>20</v>
      </c>
      <c r="E56" s="18" t="s">
        <v>21</v>
      </c>
      <c r="F56" s="7">
        <f>'posebni dio'!C30+'posebni dio'!C74</f>
        <v>205000</v>
      </c>
      <c r="G56" s="71">
        <f t="shared" si="0"/>
        <v>-105000</v>
      </c>
      <c r="H56" s="7">
        <f>'posebni dio'!E30+'posebni dio'!E74</f>
        <v>100000</v>
      </c>
    </row>
    <row r="57" spans="1:8" s="5" customFormat="1" ht="12.75">
      <c r="A57" s="83"/>
      <c r="B57" s="83"/>
      <c r="C57" s="83"/>
      <c r="D57" s="87">
        <v>4223</v>
      </c>
      <c r="E57" s="64" t="s">
        <v>50</v>
      </c>
      <c r="F57" s="7">
        <f>'posebni dio'!C76</f>
        <v>10000</v>
      </c>
      <c r="G57" s="7">
        <f>'posebni dio'!D76</f>
        <v>5000</v>
      </c>
      <c r="H57" s="7">
        <f>'posebni dio'!E76</f>
        <v>15000</v>
      </c>
    </row>
    <row r="58" spans="1:8" s="5" customFormat="1" ht="12.75">
      <c r="A58" s="83"/>
      <c r="B58" s="83"/>
      <c r="C58" s="85">
        <v>426</v>
      </c>
      <c r="D58" s="87"/>
      <c r="E58" s="69" t="s">
        <v>27</v>
      </c>
      <c r="F58" s="73">
        <f>F59</f>
        <v>28000</v>
      </c>
      <c r="G58" s="3">
        <f t="shared" si="0"/>
        <v>0</v>
      </c>
      <c r="H58" s="73">
        <f>H59</f>
        <v>28000</v>
      </c>
    </row>
    <row r="59" spans="1:8" s="5" customFormat="1" ht="12.75">
      <c r="A59" s="83"/>
      <c r="B59" s="83"/>
      <c r="C59" s="83"/>
      <c r="D59" s="87">
        <v>4262</v>
      </c>
      <c r="E59" s="64" t="s">
        <v>1</v>
      </c>
      <c r="F59" s="7">
        <f>'posebni dio'!C79</f>
        <v>28000</v>
      </c>
      <c r="G59" s="71">
        <f t="shared" si="0"/>
        <v>0</v>
      </c>
      <c r="H59" s="7">
        <f>'posebni dio'!E79</f>
        <v>28000</v>
      </c>
    </row>
    <row r="60" spans="1:8" s="5" customFormat="1" ht="12.75">
      <c r="A60" s="83"/>
      <c r="B60" s="83"/>
      <c r="C60" s="83"/>
      <c r="D60" s="87"/>
      <c r="E60" s="64"/>
      <c r="F60" s="7"/>
      <c r="G60" s="3"/>
      <c r="H60" s="7"/>
    </row>
    <row r="61" spans="1:8" s="5" customFormat="1" ht="13.5" customHeight="1">
      <c r="A61" s="83"/>
      <c r="B61" s="82">
        <v>45</v>
      </c>
      <c r="C61" s="83"/>
      <c r="D61" s="93"/>
      <c r="E61" s="3" t="s">
        <v>28</v>
      </c>
      <c r="F61" s="3">
        <f>F62</f>
        <v>0</v>
      </c>
      <c r="G61" s="3">
        <f>SUM(H61-F61)</f>
        <v>130000</v>
      </c>
      <c r="H61" s="73">
        <f>H62</f>
        <v>130000</v>
      </c>
    </row>
    <row r="62" spans="1:8" s="5" customFormat="1" ht="12.75" customHeight="1">
      <c r="A62" s="83"/>
      <c r="B62" s="83"/>
      <c r="C62" s="82">
        <v>451</v>
      </c>
      <c r="D62" s="93"/>
      <c r="E62" s="22" t="s">
        <v>0</v>
      </c>
      <c r="F62" s="3">
        <f>F63</f>
        <v>0</v>
      </c>
      <c r="G62" s="3">
        <f>G63</f>
        <v>130000</v>
      </c>
      <c r="H62" s="3">
        <f>H63</f>
        <v>130000</v>
      </c>
    </row>
    <row r="63" spans="1:8" s="5" customFormat="1" ht="12.75">
      <c r="A63" s="83"/>
      <c r="B63" s="83"/>
      <c r="C63" s="83"/>
      <c r="D63" s="83">
        <v>4511</v>
      </c>
      <c r="E63" s="5" t="s">
        <v>118</v>
      </c>
      <c r="F63" s="7">
        <f>'posebni dio'!C33+'posebni dio'!C86</f>
        <v>0</v>
      </c>
      <c r="G63" s="71">
        <f>SUM(H63-F63)</f>
        <v>130000</v>
      </c>
      <c r="H63" s="7">
        <f>'posebni dio'!E33+'posebni dio'!E86</f>
        <v>130000</v>
      </c>
    </row>
    <row r="64" spans="1:4" s="5" customFormat="1" ht="12.75">
      <c r="A64" s="83"/>
      <c r="B64" s="83"/>
      <c r="C64" s="83"/>
      <c r="D64" s="83"/>
    </row>
    <row r="65" spans="1:4" s="5" customFormat="1" ht="12.75">
      <c r="A65" s="83"/>
      <c r="B65" s="83"/>
      <c r="C65" s="83"/>
      <c r="D65" s="83"/>
    </row>
    <row r="66" spans="1:4" s="5" customFormat="1" ht="12.75">
      <c r="A66" s="83"/>
      <c r="B66" s="83"/>
      <c r="C66" s="83"/>
      <c r="D66" s="83"/>
    </row>
    <row r="67" spans="1:4" s="5" customFormat="1" ht="12.75">
      <c r="A67" s="83"/>
      <c r="B67" s="83"/>
      <c r="C67" s="83"/>
      <c r="D67" s="83"/>
    </row>
    <row r="68" spans="1:4" s="5" customFormat="1" ht="12.75">
      <c r="A68" s="83"/>
      <c r="B68" s="83"/>
      <c r="C68" s="83"/>
      <c r="D68" s="83"/>
    </row>
    <row r="69" spans="1:4" s="5" customFormat="1" ht="12.75">
      <c r="A69" s="83"/>
      <c r="B69" s="83"/>
      <c r="C69" s="83"/>
      <c r="D69" s="83"/>
    </row>
    <row r="70" spans="1:4" s="5" customFormat="1" ht="12.75">
      <c r="A70" s="83"/>
      <c r="B70" s="83"/>
      <c r="C70" s="83"/>
      <c r="D70" s="83"/>
    </row>
    <row r="71" spans="1:4" s="5" customFormat="1" ht="12.75">
      <c r="A71" s="83"/>
      <c r="B71" s="83"/>
      <c r="C71" s="83"/>
      <c r="D71" s="83"/>
    </row>
    <row r="72" spans="1:4" s="5" customFormat="1" ht="12.75">
      <c r="A72" s="83"/>
      <c r="B72" s="83"/>
      <c r="C72" s="83"/>
      <c r="D72" s="83"/>
    </row>
    <row r="73" spans="1:4" s="5" customFormat="1" ht="12.75">
      <c r="A73" s="83"/>
      <c r="B73" s="83"/>
      <c r="C73" s="83"/>
      <c r="D73" s="83"/>
    </row>
    <row r="74" spans="1:4" s="5" customFormat="1" ht="12.75">
      <c r="A74" s="83"/>
      <c r="B74" s="83"/>
      <c r="C74" s="83"/>
      <c r="D74" s="83"/>
    </row>
    <row r="75" spans="1:4" s="5" customFormat="1" ht="12.75">
      <c r="A75" s="83"/>
      <c r="B75" s="83"/>
      <c r="C75" s="83"/>
      <c r="D75" s="83"/>
    </row>
    <row r="76" spans="1:4" s="5" customFormat="1" ht="12.75">
      <c r="A76" s="83"/>
      <c r="B76" s="83"/>
      <c r="C76" s="83"/>
      <c r="D76" s="83"/>
    </row>
    <row r="77" spans="1:4" s="5" customFormat="1" ht="12.75">
      <c r="A77" s="83"/>
      <c r="B77" s="83"/>
      <c r="C77" s="83"/>
      <c r="D77" s="83"/>
    </row>
    <row r="78" spans="1:4" s="5" customFormat="1" ht="12.75">
      <c r="A78" s="83"/>
      <c r="B78" s="83"/>
      <c r="C78" s="83"/>
      <c r="D78" s="83"/>
    </row>
    <row r="79" spans="1:4" s="5" customFormat="1" ht="12.75">
      <c r="A79" s="83"/>
      <c r="B79" s="83"/>
      <c r="C79" s="83"/>
      <c r="D79" s="83"/>
    </row>
    <row r="80" spans="1:4" s="5" customFormat="1" ht="12.75">
      <c r="A80" s="83"/>
      <c r="B80" s="83"/>
      <c r="C80" s="83"/>
      <c r="D80" s="83"/>
    </row>
    <row r="81" spans="1:4" s="5" customFormat="1" ht="12.75">
      <c r="A81" s="83"/>
      <c r="B81" s="83"/>
      <c r="C81" s="83"/>
      <c r="D81" s="83"/>
    </row>
    <row r="82" spans="1:4" s="5" customFormat="1" ht="12.75">
      <c r="A82" s="83"/>
      <c r="B82" s="83"/>
      <c r="C82" s="83"/>
      <c r="D82" s="83"/>
    </row>
    <row r="83" spans="1:4" s="5" customFormat="1" ht="12.75">
      <c r="A83" s="83"/>
      <c r="B83" s="83"/>
      <c r="C83" s="83"/>
      <c r="D83" s="83"/>
    </row>
    <row r="84" spans="1:4" s="5" customFormat="1" ht="12.75">
      <c r="A84" s="83"/>
      <c r="B84" s="83"/>
      <c r="C84" s="83"/>
      <c r="D84" s="83"/>
    </row>
    <row r="85" spans="1:4" s="5" customFormat="1" ht="12.75">
      <c r="A85" s="83"/>
      <c r="B85" s="83"/>
      <c r="C85" s="83"/>
      <c r="D85" s="83"/>
    </row>
    <row r="86" spans="1:4" s="5" customFormat="1" ht="12.75">
      <c r="A86" s="83"/>
      <c r="B86" s="83"/>
      <c r="C86" s="83"/>
      <c r="D86" s="83"/>
    </row>
    <row r="87" spans="1:4" s="5" customFormat="1" ht="12.75">
      <c r="A87" s="83"/>
      <c r="B87" s="83"/>
      <c r="C87" s="83"/>
      <c r="D87" s="83"/>
    </row>
    <row r="88" spans="1:4" s="5" customFormat="1" ht="12.75">
      <c r="A88" s="83"/>
      <c r="B88" s="83"/>
      <c r="C88" s="83"/>
      <c r="D88" s="83"/>
    </row>
    <row r="89" spans="1:4" s="5" customFormat="1" ht="12.75">
      <c r="A89" s="83"/>
      <c r="B89" s="83"/>
      <c r="C89" s="83"/>
      <c r="D89" s="83"/>
    </row>
    <row r="90" spans="1:4" s="5" customFormat="1" ht="12.75">
      <c r="A90" s="83"/>
      <c r="B90" s="83"/>
      <c r="C90" s="83"/>
      <c r="D90" s="83"/>
    </row>
    <row r="91" spans="1:4" s="5" customFormat="1" ht="12.75">
      <c r="A91" s="83"/>
      <c r="B91" s="83"/>
      <c r="C91" s="83"/>
      <c r="D91" s="83"/>
    </row>
    <row r="92" spans="1:4" s="5" customFormat="1" ht="12.75">
      <c r="A92" s="83"/>
      <c r="B92" s="83"/>
      <c r="C92" s="83"/>
      <c r="D92" s="83"/>
    </row>
    <row r="93" spans="1:4" s="5" customFormat="1" ht="12.75">
      <c r="A93" s="83"/>
      <c r="B93" s="83"/>
      <c r="C93" s="83"/>
      <c r="D93" s="83"/>
    </row>
    <row r="94" spans="1:4" s="5" customFormat="1" ht="12.75">
      <c r="A94" s="83"/>
      <c r="B94" s="83"/>
      <c r="C94" s="83"/>
      <c r="D94" s="83"/>
    </row>
    <row r="95" spans="1:4" s="5" customFormat="1" ht="12.75">
      <c r="A95" s="83"/>
      <c r="B95" s="83"/>
      <c r="C95" s="83"/>
      <c r="D95" s="83"/>
    </row>
    <row r="96" spans="1:4" s="5" customFormat="1" ht="12.75">
      <c r="A96" s="83"/>
      <c r="B96" s="83"/>
      <c r="C96" s="83"/>
      <c r="D96" s="83"/>
    </row>
    <row r="97" spans="1:4" s="5" customFormat="1" ht="12.75">
      <c r="A97" s="83"/>
      <c r="B97" s="83"/>
      <c r="C97" s="83"/>
      <c r="D97" s="83"/>
    </row>
    <row r="98" spans="1:4" s="5" customFormat="1" ht="12.75">
      <c r="A98" s="83"/>
      <c r="B98" s="83"/>
      <c r="C98" s="83"/>
      <c r="D98" s="83"/>
    </row>
    <row r="99" spans="1:4" s="5" customFormat="1" ht="12.75">
      <c r="A99" s="83"/>
      <c r="B99" s="83"/>
      <c r="C99" s="83"/>
      <c r="D99" s="83"/>
    </row>
    <row r="100" spans="1:4" s="5" customFormat="1" ht="12.75">
      <c r="A100" s="83"/>
      <c r="B100" s="83"/>
      <c r="C100" s="83"/>
      <c r="D100" s="83"/>
    </row>
    <row r="101" spans="1:4" s="5" customFormat="1" ht="12.75">
      <c r="A101" s="83"/>
      <c r="B101" s="83"/>
      <c r="C101" s="83"/>
      <c r="D101" s="83"/>
    </row>
    <row r="102" spans="1:4" s="5" customFormat="1" ht="12.75">
      <c r="A102" s="83"/>
      <c r="B102" s="83"/>
      <c r="C102" s="83"/>
      <c r="D102" s="83"/>
    </row>
    <row r="103" spans="1:4" s="5" customFormat="1" ht="12.75">
      <c r="A103" s="83"/>
      <c r="B103" s="83"/>
      <c r="C103" s="83"/>
      <c r="D103" s="83"/>
    </row>
    <row r="104" spans="1:4" s="5" customFormat="1" ht="12.75">
      <c r="A104" s="83"/>
      <c r="B104" s="83"/>
      <c r="C104" s="83"/>
      <c r="D104" s="83"/>
    </row>
    <row r="105" spans="1:4" s="5" customFormat="1" ht="12.75">
      <c r="A105" s="83"/>
      <c r="B105" s="83"/>
      <c r="C105" s="83"/>
      <c r="D105" s="83"/>
    </row>
    <row r="106" spans="1:4" s="5" customFormat="1" ht="12.75">
      <c r="A106" s="83"/>
      <c r="B106" s="83"/>
      <c r="C106" s="83"/>
      <c r="D106" s="83"/>
    </row>
    <row r="107" spans="1:4" s="5" customFormat="1" ht="12.75">
      <c r="A107" s="83"/>
      <c r="B107" s="83"/>
      <c r="C107" s="83"/>
      <c r="D107" s="83"/>
    </row>
    <row r="108" spans="1:4" s="5" customFormat="1" ht="12.75">
      <c r="A108" s="83"/>
      <c r="B108" s="83"/>
      <c r="C108" s="83"/>
      <c r="D108" s="83"/>
    </row>
    <row r="109" spans="1:4" s="5" customFormat="1" ht="12.75">
      <c r="A109" s="83"/>
      <c r="B109" s="83"/>
      <c r="C109" s="83"/>
      <c r="D109" s="83"/>
    </row>
    <row r="110" spans="1:4" s="5" customFormat="1" ht="12.75">
      <c r="A110" s="83"/>
      <c r="B110" s="83"/>
      <c r="C110" s="83"/>
      <c r="D110" s="83"/>
    </row>
    <row r="111" spans="1:4" s="5" customFormat="1" ht="12.75">
      <c r="A111" s="83"/>
      <c r="B111" s="83"/>
      <c r="C111" s="83"/>
      <c r="D111" s="83"/>
    </row>
    <row r="112" spans="1:4" s="5" customFormat="1" ht="12.75">
      <c r="A112" s="83"/>
      <c r="B112" s="83"/>
      <c r="C112" s="83"/>
      <c r="D112" s="83"/>
    </row>
    <row r="113" spans="1:4" s="5" customFormat="1" ht="12.75">
      <c r="A113" s="83"/>
      <c r="B113" s="83"/>
      <c r="C113" s="83"/>
      <c r="D113" s="83"/>
    </row>
    <row r="114" spans="1:4" s="5" customFormat="1" ht="12.75">
      <c r="A114" s="83"/>
      <c r="B114" s="83"/>
      <c r="C114" s="83"/>
      <c r="D114" s="83"/>
    </row>
    <row r="115" spans="1:4" s="5" customFormat="1" ht="12.75">
      <c r="A115" s="83"/>
      <c r="B115" s="83"/>
      <c r="C115" s="83"/>
      <c r="D115" s="83"/>
    </row>
    <row r="116" spans="1:4" s="5" customFormat="1" ht="12.75">
      <c r="A116" s="83"/>
      <c r="B116" s="83"/>
      <c r="C116" s="83"/>
      <c r="D116" s="83"/>
    </row>
    <row r="117" spans="1:4" s="5" customFormat="1" ht="12.75">
      <c r="A117" s="83"/>
      <c r="B117" s="83"/>
      <c r="C117" s="83"/>
      <c r="D117" s="83"/>
    </row>
    <row r="118" spans="1:4" s="5" customFormat="1" ht="12.75">
      <c r="A118" s="83"/>
      <c r="B118" s="83"/>
      <c r="C118" s="83"/>
      <c r="D118" s="83"/>
    </row>
    <row r="119" spans="1:4" s="5" customFormat="1" ht="12.75">
      <c r="A119" s="83"/>
      <c r="B119" s="83"/>
      <c r="C119" s="83"/>
      <c r="D119" s="83"/>
    </row>
    <row r="120" spans="1:4" s="5" customFormat="1" ht="12.75">
      <c r="A120" s="83"/>
      <c r="B120" s="83"/>
      <c r="C120" s="83"/>
      <c r="D120" s="83"/>
    </row>
    <row r="121" spans="1:4" s="5" customFormat="1" ht="12.75">
      <c r="A121" s="83"/>
      <c r="B121" s="83"/>
      <c r="C121" s="83"/>
      <c r="D121" s="83"/>
    </row>
    <row r="122" spans="1:4" s="5" customFormat="1" ht="12.75">
      <c r="A122" s="83"/>
      <c r="B122" s="83"/>
      <c r="C122" s="83"/>
      <c r="D122" s="83"/>
    </row>
    <row r="123" spans="1:4" s="5" customFormat="1" ht="12.75">
      <c r="A123" s="83"/>
      <c r="B123" s="83"/>
      <c r="C123" s="83"/>
      <c r="D123" s="83"/>
    </row>
    <row r="124" spans="1:4" s="5" customFormat="1" ht="12.75">
      <c r="A124" s="83"/>
      <c r="B124" s="83"/>
      <c r="C124" s="83"/>
      <c r="D124" s="83"/>
    </row>
    <row r="125" spans="1:4" s="5" customFormat="1" ht="12.75">
      <c r="A125" s="83"/>
      <c r="B125" s="83"/>
      <c r="C125" s="83"/>
      <c r="D125" s="83"/>
    </row>
    <row r="126" spans="1:4" s="5" customFormat="1" ht="12.75">
      <c r="A126" s="83"/>
      <c r="B126" s="83"/>
      <c r="C126" s="83"/>
      <c r="D126" s="83"/>
    </row>
    <row r="127" spans="1:4" s="5" customFormat="1" ht="12.75">
      <c r="A127" s="83"/>
      <c r="B127" s="83"/>
      <c r="C127" s="83"/>
      <c r="D127" s="83"/>
    </row>
    <row r="128" spans="1:4" s="5" customFormat="1" ht="12.75">
      <c r="A128" s="83"/>
      <c r="B128" s="83"/>
      <c r="C128" s="83"/>
      <c r="D128" s="83"/>
    </row>
    <row r="129" spans="1:4" s="5" customFormat="1" ht="12.75">
      <c r="A129" s="83"/>
      <c r="B129" s="83"/>
      <c r="C129" s="83"/>
      <c r="D129" s="83"/>
    </row>
    <row r="130" spans="1:4" s="5" customFormat="1" ht="12.75">
      <c r="A130" s="83"/>
      <c r="B130" s="83"/>
      <c r="C130" s="83"/>
      <c r="D130" s="83"/>
    </row>
    <row r="131" spans="1:4" s="5" customFormat="1" ht="12.75">
      <c r="A131" s="83"/>
      <c r="B131" s="83"/>
      <c r="C131" s="83"/>
      <c r="D131" s="83"/>
    </row>
    <row r="132" spans="1:4" s="5" customFormat="1" ht="12.75">
      <c r="A132" s="83"/>
      <c r="B132" s="83"/>
      <c r="C132" s="83"/>
      <c r="D132" s="83"/>
    </row>
    <row r="133" spans="1:4" s="5" customFormat="1" ht="12.75">
      <c r="A133" s="83"/>
      <c r="B133" s="83"/>
      <c r="C133" s="83"/>
      <c r="D133" s="83"/>
    </row>
    <row r="134" spans="1:4" s="5" customFormat="1" ht="12.75">
      <c r="A134" s="83"/>
      <c r="B134" s="83"/>
      <c r="C134" s="83"/>
      <c r="D134" s="83"/>
    </row>
    <row r="135" spans="1:4" s="5" customFormat="1" ht="12.75">
      <c r="A135" s="83"/>
      <c r="B135" s="83"/>
      <c r="C135" s="83"/>
      <c r="D135" s="83"/>
    </row>
    <row r="136" spans="1:4" s="5" customFormat="1" ht="12.75">
      <c r="A136" s="83"/>
      <c r="B136" s="83"/>
      <c r="C136" s="83"/>
      <c r="D136" s="83"/>
    </row>
    <row r="137" spans="1:4" s="5" customFormat="1" ht="12.75">
      <c r="A137" s="83"/>
      <c r="B137" s="83"/>
      <c r="C137" s="83"/>
      <c r="D137" s="83"/>
    </row>
    <row r="138" spans="1:4" s="5" customFormat="1" ht="12.75">
      <c r="A138" s="83"/>
      <c r="B138" s="83"/>
      <c r="C138" s="83"/>
      <c r="D138" s="83"/>
    </row>
    <row r="139" spans="1:4" s="5" customFormat="1" ht="12.75">
      <c r="A139" s="83"/>
      <c r="B139" s="83"/>
      <c r="C139" s="83"/>
      <c r="D139" s="83"/>
    </row>
    <row r="140" spans="1:4" s="5" customFormat="1" ht="12.75">
      <c r="A140" s="83"/>
      <c r="B140" s="83"/>
      <c r="C140" s="83"/>
      <c r="D140" s="83"/>
    </row>
    <row r="141" spans="1:4" s="5" customFormat="1" ht="12.75">
      <c r="A141" s="83"/>
      <c r="B141" s="83"/>
      <c r="C141" s="83"/>
      <c r="D141" s="83"/>
    </row>
    <row r="142" spans="1:4" s="5" customFormat="1" ht="12.75">
      <c r="A142" s="83"/>
      <c r="B142" s="83"/>
      <c r="C142" s="83"/>
      <c r="D142" s="83"/>
    </row>
    <row r="143" spans="1:4" s="5" customFormat="1" ht="12.75">
      <c r="A143" s="83"/>
      <c r="B143" s="83"/>
      <c r="C143" s="83"/>
      <c r="D143" s="83"/>
    </row>
  </sheetData>
  <mergeCells count="1">
    <mergeCell ref="A1:H1"/>
  </mergeCells>
  <printOptions horizontalCentered="1"/>
  <pageMargins left="0.2362204724409449" right="0.2362204724409449" top="0.4330708661417323" bottom="0.4330708661417323" header="0.5118110236220472" footer="0.5118110236220472"/>
  <pageSetup firstPageNumber="3" useFirstPageNumber="1" horizontalDpi="300" verticalDpi="300" orientation="portrait" paperSize="9" scale="90" r:id="rId1"/>
  <headerFooter alignWithMargins="0">
    <oddFooter>&amp;R&amp;P</oddFooter>
  </headerFooter>
  <rowBreaks count="1" manualBreakCount="1">
    <brk id="59" max="8" man="1"/>
  </rowBreaks>
  <ignoredErrors>
    <ignoredError sqref="D17 D21 D56" numberStoredAsText="1"/>
    <ignoredError sqref="H3:H6 H19:H21 H7 H53 H31 H33 H18 H47:H49 H39 H22 H35 H13:H17 H41 H32 H29:H30 H24 H25 H23 F49 H43:H45 H55:H56 H34 H9 H26:H27 F6 H40 H10:H11 H8 H58 H28 H50 H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workbookViewId="0" topLeftCell="A1">
      <selection activeCell="E26" sqref="E26"/>
    </sheetView>
  </sheetViews>
  <sheetFormatPr defaultColWidth="9.140625" defaultRowHeight="12.75"/>
  <cols>
    <col min="1" max="1" width="3.8515625" style="5" customWidth="1"/>
    <col min="2" max="2" width="4.28125" style="5" customWidth="1"/>
    <col min="3" max="3" width="5.57421875" style="5" customWidth="1"/>
    <col min="4" max="4" width="4.57421875" style="36" customWidth="1"/>
    <col min="5" max="5" width="45.421875" style="0" customWidth="1"/>
    <col min="6" max="6" width="11.8515625" style="0" customWidth="1"/>
    <col min="7" max="7" width="11.28125" style="0" customWidth="1"/>
    <col min="8" max="8" width="10.8515625" style="0" customWidth="1"/>
    <col min="9" max="16384" width="11.421875" style="0" customWidth="1"/>
  </cols>
  <sheetData>
    <row r="1" spans="1:8" s="44" customFormat="1" ht="29.25" customHeight="1">
      <c r="A1" s="164" t="s">
        <v>43</v>
      </c>
      <c r="B1" s="165"/>
      <c r="C1" s="165"/>
      <c r="D1" s="165"/>
      <c r="E1" s="165"/>
      <c r="F1" s="166"/>
      <c r="G1" s="166"/>
      <c r="H1" s="166"/>
    </row>
    <row r="2" spans="1:8" s="5" customFormat="1" ht="28.5" customHeight="1">
      <c r="A2" s="26" t="s">
        <v>5</v>
      </c>
      <c r="B2" s="26" t="s">
        <v>4</v>
      </c>
      <c r="C2" s="26" t="s">
        <v>3</v>
      </c>
      <c r="D2" s="30" t="s">
        <v>6</v>
      </c>
      <c r="E2" s="72"/>
      <c r="F2" s="55" t="s">
        <v>129</v>
      </c>
      <c r="G2" s="55" t="s">
        <v>134</v>
      </c>
      <c r="H2" s="55" t="s">
        <v>136</v>
      </c>
    </row>
    <row r="3" spans="1:5" s="5" customFormat="1" ht="12.75" customHeight="1">
      <c r="A3" s="106"/>
      <c r="B3" s="106"/>
      <c r="C3" s="106"/>
      <c r="D3" s="107"/>
      <c r="E3" s="106"/>
    </row>
    <row r="4" spans="1:5" s="5" customFormat="1" ht="17.25" customHeight="1">
      <c r="A4" s="117"/>
      <c r="B4" s="118"/>
      <c r="C4" s="118"/>
      <c r="D4" s="118"/>
      <c r="E4" s="96" t="s">
        <v>113</v>
      </c>
    </row>
    <row r="5" spans="1:8" s="5" customFormat="1" ht="14.25" customHeight="1">
      <c r="A5" s="4">
        <v>8</v>
      </c>
      <c r="B5" s="4"/>
      <c r="C5" s="82"/>
      <c r="D5" s="82"/>
      <c r="E5" s="4" t="s">
        <v>29</v>
      </c>
      <c r="F5" s="3">
        <f>F6</f>
        <v>121500000</v>
      </c>
      <c r="G5" s="3">
        <f>SUM(H5-F5)</f>
        <v>0</v>
      </c>
      <c r="H5" s="3">
        <f>H6</f>
        <v>121500000</v>
      </c>
    </row>
    <row r="6" spans="1:8" s="5" customFormat="1" ht="14.25" customHeight="1">
      <c r="A6" s="4"/>
      <c r="B6" s="4">
        <v>83</v>
      </c>
      <c r="C6" s="82"/>
      <c r="D6" s="82"/>
      <c r="E6" s="4" t="s">
        <v>112</v>
      </c>
      <c r="F6" s="3">
        <f>F7</f>
        <v>121500000</v>
      </c>
      <c r="G6" s="3">
        <f aca="true" t="shared" si="0" ref="G6:G14">SUM(H6-F6)</f>
        <v>0</v>
      </c>
      <c r="H6" s="3">
        <f>H7</f>
        <v>121500000</v>
      </c>
    </row>
    <row r="7" spans="1:8" s="5" customFormat="1" ht="26.25" customHeight="1">
      <c r="A7" s="4"/>
      <c r="B7" s="4"/>
      <c r="C7" s="82">
        <v>832</v>
      </c>
      <c r="D7" s="82"/>
      <c r="E7" s="24" t="s">
        <v>72</v>
      </c>
      <c r="F7" s="3">
        <f>F8</f>
        <v>121500000</v>
      </c>
      <c r="G7" s="3">
        <f>G8</f>
        <v>0</v>
      </c>
      <c r="H7" s="3">
        <f>H8</f>
        <v>121500000</v>
      </c>
    </row>
    <row r="8" spans="1:8" s="5" customFormat="1" ht="25.5" customHeight="1">
      <c r="A8" s="4"/>
      <c r="B8" s="4"/>
      <c r="C8" s="82"/>
      <c r="D8" s="83">
        <v>8321</v>
      </c>
      <c r="E8" s="21" t="s">
        <v>131</v>
      </c>
      <c r="F8" s="7">
        <v>121500000</v>
      </c>
      <c r="G8" s="71">
        <f t="shared" si="0"/>
        <v>0</v>
      </c>
      <c r="H8" s="7">
        <v>121500000</v>
      </c>
    </row>
    <row r="9" spans="1:8" s="5" customFormat="1" ht="16.5" customHeight="1">
      <c r="A9" s="4"/>
      <c r="B9" s="4"/>
      <c r="C9" s="82"/>
      <c r="D9" s="83"/>
      <c r="F9" s="7"/>
      <c r="G9" s="3"/>
      <c r="H9" s="7"/>
    </row>
    <row r="10" spans="1:8" s="5" customFormat="1" ht="16.5" customHeight="1">
      <c r="A10" s="4"/>
      <c r="B10" s="4"/>
      <c r="C10" s="82"/>
      <c r="D10" s="82"/>
      <c r="E10" s="43" t="s">
        <v>104</v>
      </c>
      <c r="F10" s="3"/>
      <c r="G10" s="3"/>
      <c r="H10" s="3"/>
    </row>
    <row r="11" spans="1:8" s="5" customFormat="1" ht="16.5" customHeight="1">
      <c r="A11" s="4">
        <v>8</v>
      </c>
      <c r="B11" s="4"/>
      <c r="C11" s="82"/>
      <c r="D11" s="82"/>
      <c r="E11" s="4" t="s">
        <v>29</v>
      </c>
      <c r="F11" s="3">
        <f aca="true" t="shared" si="1" ref="F11:H12">F12</f>
        <v>263574000</v>
      </c>
      <c r="G11" s="3">
        <f t="shared" si="0"/>
        <v>-8574000</v>
      </c>
      <c r="H11" s="3">
        <f t="shared" si="1"/>
        <v>255000000</v>
      </c>
    </row>
    <row r="12" spans="1:8" s="5" customFormat="1" ht="16.5" customHeight="1">
      <c r="A12" s="4"/>
      <c r="B12" s="4">
        <v>83</v>
      </c>
      <c r="C12" s="82"/>
      <c r="D12" s="82"/>
      <c r="E12" s="4" t="s">
        <v>30</v>
      </c>
      <c r="F12" s="3">
        <f t="shared" si="1"/>
        <v>263574000</v>
      </c>
      <c r="G12" s="3">
        <f t="shared" si="0"/>
        <v>-8574000</v>
      </c>
      <c r="H12" s="3">
        <f t="shared" si="1"/>
        <v>255000000</v>
      </c>
    </row>
    <row r="13" spans="1:8" s="5" customFormat="1" ht="27.75" customHeight="1">
      <c r="A13" s="4"/>
      <c r="B13" s="4"/>
      <c r="C13" s="82">
        <v>832</v>
      </c>
      <c r="D13" s="82"/>
      <c r="E13" s="119" t="s">
        <v>72</v>
      </c>
      <c r="F13" s="3">
        <f>F14</f>
        <v>263574000</v>
      </c>
      <c r="G13" s="3">
        <f t="shared" si="0"/>
        <v>-8574000</v>
      </c>
      <c r="H13" s="3">
        <f>H14</f>
        <v>255000000</v>
      </c>
    </row>
    <row r="14" spans="1:8" s="5" customFormat="1" ht="25.5">
      <c r="A14" s="4"/>
      <c r="B14" s="4"/>
      <c r="C14" s="82"/>
      <c r="D14" s="83">
        <v>8321</v>
      </c>
      <c r="E14" s="21" t="s">
        <v>131</v>
      </c>
      <c r="F14" s="7">
        <v>263574000</v>
      </c>
      <c r="G14" s="71">
        <f t="shared" si="0"/>
        <v>-8574000</v>
      </c>
      <c r="H14" s="71">
        <v>255000000</v>
      </c>
    </row>
    <row r="15" spans="3:7" s="5" customFormat="1" ht="24.75" customHeight="1">
      <c r="C15" s="83"/>
      <c r="D15" s="83"/>
      <c r="G15" s="3"/>
    </row>
    <row r="16" s="5" customFormat="1" ht="12.75">
      <c r="D16" s="35"/>
    </row>
    <row r="17" s="5" customFormat="1" ht="12.75">
      <c r="D17" s="35"/>
    </row>
    <row r="18" s="5" customFormat="1" ht="12.75">
      <c r="D18" s="35"/>
    </row>
    <row r="19" s="5" customFormat="1" ht="12.75">
      <c r="D19" s="35"/>
    </row>
    <row r="20" s="5" customFormat="1" ht="12.75">
      <c r="D20" s="35"/>
    </row>
    <row r="21" s="5" customFormat="1" ht="12.75">
      <c r="D21" s="35"/>
    </row>
    <row r="22" s="5" customFormat="1" ht="12.75">
      <c r="D22" s="35"/>
    </row>
    <row r="23" s="5" customFormat="1" ht="12.75">
      <c r="D23" s="35"/>
    </row>
    <row r="24" s="5" customFormat="1" ht="12.75">
      <c r="D24" s="35"/>
    </row>
    <row r="25" s="5" customFormat="1" ht="12.75">
      <c r="D25" s="35"/>
    </row>
    <row r="26" s="5" customFormat="1" ht="12.75">
      <c r="D26" s="35"/>
    </row>
    <row r="27" s="5" customFormat="1" ht="12.75">
      <c r="D27" s="35"/>
    </row>
    <row r="28" s="5" customFormat="1" ht="12.75">
      <c r="D28" s="35"/>
    </row>
    <row r="29" s="5" customFormat="1" ht="12.75">
      <c r="D29" s="35"/>
    </row>
    <row r="30" s="5" customFormat="1" ht="12.75">
      <c r="D30" s="35"/>
    </row>
    <row r="31" s="5" customFormat="1" ht="12.75">
      <c r="D31" s="35"/>
    </row>
    <row r="32" s="5" customFormat="1" ht="12.75">
      <c r="D32" s="35"/>
    </row>
    <row r="33" s="5" customFormat="1" ht="12.75">
      <c r="D33" s="35"/>
    </row>
    <row r="34" s="5" customFormat="1" ht="12.75">
      <c r="D34" s="35"/>
    </row>
    <row r="35" s="5" customFormat="1" ht="12.75">
      <c r="D35" s="35"/>
    </row>
    <row r="36" s="5" customFormat="1" ht="12.75">
      <c r="D36" s="35"/>
    </row>
    <row r="37" s="5" customFormat="1" ht="12.75">
      <c r="D37" s="35"/>
    </row>
    <row r="38" s="5" customFormat="1" ht="12.75">
      <c r="D38" s="35"/>
    </row>
    <row r="39" s="5" customFormat="1" ht="12.75">
      <c r="D39" s="35"/>
    </row>
    <row r="40" s="5" customFormat="1" ht="12.75">
      <c r="D40" s="35"/>
    </row>
    <row r="41" s="5" customFormat="1" ht="12.75">
      <c r="D41" s="35"/>
    </row>
    <row r="42" s="5" customFormat="1" ht="12.75">
      <c r="D42" s="35"/>
    </row>
    <row r="43" s="5" customFormat="1" ht="12.75">
      <c r="D43" s="35"/>
    </row>
    <row r="44" s="5" customFormat="1" ht="12.75">
      <c r="D44" s="35"/>
    </row>
    <row r="45" s="5" customFormat="1" ht="12.75">
      <c r="D45" s="35"/>
    </row>
    <row r="46" s="5" customFormat="1" ht="12.75">
      <c r="D46" s="35"/>
    </row>
    <row r="47" s="5" customFormat="1" ht="12.75">
      <c r="D47" s="35"/>
    </row>
    <row r="48" s="5" customFormat="1" ht="12.75">
      <c r="D48" s="35"/>
    </row>
    <row r="49" s="5" customFormat="1" ht="12.75">
      <c r="D49" s="35"/>
    </row>
    <row r="50" s="5" customFormat="1" ht="12.75">
      <c r="D50" s="35"/>
    </row>
    <row r="51" s="5" customFormat="1" ht="12.75">
      <c r="D51" s="35"/>
    </row>
    <row r="52" s="5" customFormat="1" ht="12.75">
      <c r="D52" s="35"/>
    </row>
    <row r="53" s="5" customFormat="1" ht="12.75">
      <c r="D53" s="35"/>
    </row>
    <row r="54" s="5" customFormat="1" ht="12.75">
      <c r="D54" s="35"/>
    </row>
    <row r="55" s="5" customFormat="1" ht="12.75">
      <c r="D55" s="35"/>
    </row>
    <row r="56" s="5" customFormat="1" ht="12.75">
      <c r="D56" s="35"/>
    </row>
    <row r="57" s="5" customFormat="1" ht="12.75">
      <c r="D57" s="35"/>
    </row>
    <row r="58" s="5" customFormat="1" ht="12.75">
      <c r="D58" s="35"/>
    </row>
    <row r="59" s="5" customFormat="1" ht="12.75">
      <c r="D59" s="35"/>
    </row>
    <row r="60" s="5" customFormat="1" ht="12.75">
      <c r="D60" s="35"/>
    </row>
    <row r="61" s="5" customFormat="1" ht="12.75">
      <c r="D61" s="35"/>
    </row>
    <row r="62" s="5" customFormat="1" ht="12.75">
      <c r="D62" s="35"/>
    </row>
    <row r="63" s="5" customFormat="1" ht="12.75">
      <c r="D63" s="35"/>
    </row>
    <row r="64" s="5" customFormat="1" ht="12.75">
      <c r="D64" s="35"/>
    </row>
    <row r="65" s="5" customFormat="1" ht="12.75">
      <c r="D65" s="35"/>
    </row>
    <row r="66" s="5" customFormat="1" ht="12.75">
      <c r="D66" s="35"/>
    </row>
    <row r="67" s="5" customFormat="1" ht="12.75">
      <c r="D67" s="35"/>
    </row>
    <row r="68" s="5" customFormat="1" ht="12.75">
      <c r="D68" s="35"/>
    </row>
    <row r="69" s="5" customFormat="1" ht="12.75">
      <c r="D69" s="35"/>
    </row>
    <row r="70" s="5" customFormat="1" ht="12.75">
      <c r="D70" s="35"/>
    </row>
    <row r="71" s="5" customFormat="1" ht="12.75">
      <c r="D71" s="35"/>
    </row>
    <row r="72" s="5" customFormat="1" ht="12.75">
      <c r="D72" s="35"/>
    </row>
    <row r="73" s="5" customFormat="1" ht="12.75">
      <c r="D73" s="35"/>
    </row>
    <row r="74" s="5" customFormat="1" ht="12.75">
      <c r="D74" s="35"/>
    </row>
    <row r="75" s="5" customFormat="1" ht="12.75">
      <c r="D75" s="35"/>
    </row>
    <row r="76" s="5" customFormat="1" ht="12.75">
      <c r="D76" s="35"/>
    </row>
    <row r="77" s="5" customFormat="1" ht="12.75">
      <c r="D77" s="35"/>
    </row>
    <row r="78" s="5" customFormat="1" ht="12.75">
      <c r="D78" s="35"/>
    </row>
    <row r="79" s="5" customFormat="1" ht="12.75">
      <c r="D79" s="35"/>
    </row>
    <row r="80" s="5" customFormat="1" ht="12.75">
      <c r="D80" s="35"/>
    </row>
    <row r="81" s="5" customFormat="1" ht="12.75">
      <c r="D81" s="35"/>
    </row>
    <row r="82" s="5" customFormat="1" ht="12.75">
      <c r="D82" s="35"/>
    </row>
    <row r="83" s="5" customFormat="1" ht="12.75">
      <c r="D83" s="35"/>
    </row>
    <row r="84" s="5" customFormat="1" ht="12.75">
      <c r="D84" s="35"/>
    </row>
    <row r="85" s="5" customFormat="1" ht="12.75">
      <c r="D85" s="35"/>
    </row>
    <row r="86" s="5" customFormat="1" ht="12.75">
      <c r="D86" s="35"/>
    </row>
    <row r="87" s="5" customFormat="1" ht="12.75">
      <c r="D87" s="35"/>
    </row>
    <row r="88" s="5" customFormat="1" ht="12.75">
      <c r="D88" s="35"/>
    </row>
    <row r="89" s="5" customFormat="1" ht="12.75">
      <c r="D89" s="35"/>
    </row>
    <row r="90" s="5" customFormat="1" ht="12.75">
      <c r="D90" s="35"/>
    </row>
    <row r="91" s="5" customFormat="1" ht="12.75">
      <c r="D91" s="35"/>
    </row>
    <row r="92" s="5" customFormat="1" ht="12.75">
      <c r="D92" s="35"/>
    </row>
    <row r="93" s="5" customFormat="1" ht="12.75">
      <c r="D93" s="35"/>
    </row>
    <row r="94" s="5" customFormat="1" ht="12.75">
      <c r="D94" s="35"/>
    </row>
    <row r="95" s="5" customFormat="1" ht="12.75">
      <c r="D95" s="35"/>
    </row>
    <row r="96" s="5" customFormat="1" ht="12.75">
      <c r="D96" s="35"/>
    </row>
    <row r="97" s="5" customFormat="1" ht="12.75">
      <c r="D97" s="35"/>
    </row>
    <row r="98" s="5" customFormat="1" ht="12.75">
      <c r="D98" s="35"/>
    </row>
    <row r="99" s="5" customFormat="1" ht="12.75">
      <c r="D99" s="35"/>
    </row>
    <row r="100" s="5" customFormat="1" ht="12.75">
      <c r="D100" s="35"/>
    </row>
    <row r="101" s="5" customFormat="1" ht="12.75">
      <c r="D101" s="35"/>
    </row>
    <row r="102" s="5" customFormat="1" ht="12.75">
      <c r="D102" s="35"/>
    </row>
    <row r="103" s="5" customFormat="1" ht="12.75">
      <c r="D103" s="35"/>
    </row>
    <row r="104" s="5" customFormat="1" ht="12.75">
      <c r="D104" s="35"/>
    </row>
    <row r="105" s="5" customFormat="1" ht="12.75">
      <c r="D105" s="35"/>
    </row>
    <row r="106" s="5" customFormat="1" ht="12.75">
      <c r="D106" s="35"/>
    </row>
    <row r="107" s="5" customFormat="1" ht="12.75">
      <c r="D107" s="35"/>
    </row>
    <row r="108" s="5" customFormat="1" ht="12.75">
      <c r="D108" s="35"/>
    </row>
    <row r="109" s="5" customFormat="1" ht="12.75">
      <c r="D109" s="35"/>
    </row>
    <row r="110" s="5" customFormat="1" ht="12.75">
      <c r="D110" s="35"/>
    </row>
    <row r="111" s="5" customFormat="1" ht="12.75">
      <c r="D111" s="35"/>
    </row>
    <row r="112" s="5" customFormat="1" ht="12.75">
      <c r="D112" s="35"/>
    </row>
    <row r="113" s="5" customFormat="1" ht="12.75">
      <c r="D113" s="35"/>
    </row>
    <row r="114" s="5" customFormat="1" ht="12.75">
      <c r="D114" s="35"/>
    </row>
    <row r="115" s="5" customFormat="1" ht="12.75">
      <c r="D115" s="35"/>
    </row>
    <row r="116" s="5" customFormat="1" ht="12.75">
      <c r="D116" s="35"/>
    </row>
    <row r="117" s="5" customFormat="1" ht="12.75">
      <c r="D117" s="35"/>
    </row>
    <row r="118" s="5" customFormat="1" ht="12.75">
      <c r="D118" s="35"/>
    </row>
    <row r="119" s="5" customFormat="1" ht="12.75">
      <c r="D119" s="35"/>
    </row>
    <row r="120" s="5" customFormat="1" ht="12.75">
      <c r="D120" s="35"/>
    </row>
    <row r="121" s="5" customFormat="1" ht="12.75">
      <c r="D121" s="35"/>
    </row>
    <row r="122" s="5" customFormat="1" ht="12.75">
      <c r="D122" s="35"/>
    </row>
    <row r="123" s="5" customFormat="1" ht="12.75">
      <c r="D123" s="35"/>
    </row>
    <row r="124" s="5" customFormat="1" ht="12.75">
      <c r="D124" s="35"/>
    </row>
    <row r="125" s="5" customFormat="1" ht="12.75">
      <c r="D125" s="35"/>
    </row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</sheetData>
  <mergeCells count="1">
    <mergeCell ref="A1:H1"/>
  </mergeCells>
  <printOptions horizontalCentered="1"/>
  <pageMargins left="0.2362204724409449" right="0.2362204724409449" top="0.4330708661417323" bottom="0.2362204724409449" header="0.5118110236220472" footer="0.5118110236220472"/>
  <pageSetup firstPageNumber="5" useFirstPageNumber="1" horizontalDpi="300" verticalDpi="300" orientation="portrait" paperSize="9" scale="95" r:id="rId1"/>
  <headerFooter alignWithMargins="0">
    <oddFooter>&amp;R&amp;P</oddFooter>
  </headerFooter>
  <ignoredErrors>
    <ignoredError sqref="H13 H11: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6"/>
  <sheetViews>
    <sheetView workbookViewId="0" topLeftCell="A1">
      <selection activeCell="B37" sqref="B37"/>
    </sheetView>
  </sheetViews>
  <sheetFormatPr defaultColWidth="9.140625" defaultRowHeight="12.75"/>
  <cols>
    <col min="1" max="1" width="9.57421875" style="5" customWidth="1"/>
    <col min="2" max="2" width="50.140625" style="5" customWidth="1"/>
    <col min="3" max="4" width="11.28125" style="5" customWidth="1"/>
    <col min="5" max="5" width="11.140625" style="5" customWidth="1"/>
    <col min="6" max="16384" width="11.421875" style="0" customWidth="1"/>
  </cols>
  <sheetData>
    <row r="1" spans="1:5" ht="28.5" customHeight="1">
      <c r="A1" s="167" t="s">
        <v>90</v>
      </c>
      <c r="B1" s="167"/>
      <c r="C1" s="167"/>
      <c r="D1" s="167"/>
      <c r="E1" s="167"/>
    </row>
    <row r="2" spans="1:5" ht="26.25" customHeight="1">
      <c r="A2" s="78" t="s">
        <v>81</v>
      </c>
      <c r="B2" s="79" t="s">
        <v>82</v>
      </c>
      <c r="C2" s="55" t="s">
        <v>129</v>
      </c>
      <c r="D2" s="55" t="s">
        <v>134</v>
      </c>
      <c r="E2" s="55" t="s">
        <v>136</v>
      </c>
    </row>
    <row r="3" spans="1:5" ht="11.25" customHeight="1">
      <c r="A3" s="112"/>
      <c r="B3" s="113"/>
      <c r="C3" s="104"/>
      <c r="D3" s="104"/>
      <c r="E3" s="104"/>
    </row>
    <row r="4" spans="1:9" ht="30" customHeight="1">
      <c r="A4" s="108" t="s">
        <v>138</v>
      </c>
      <c r="B4" s="96" t="s">
        <v>91</v>
      </c>
      <c r="C4" s="73">
        <f>C5+C40</f>
        <v>253931000</v>
      </c>
      <c r="D4" s="73">
        <f>SUM(E4-C4)</f>
        <v>-335000</v>
      </c>
      <c r="E4" s="73">
        <f>E5+E40</f>
        <v>253596000</v>
      </c>
      <c r="F4" s="73"/>
      <c r="G4" s="73"/>
      <c r="H4" s="73"/>
      <c r="I4" s="73"/>
    </row>
    <row r="5" spans="1:5" ht="20.25" customHeight="1">
      <c r="A5" s="110"/>
      <c r="B5" s="110" t="s">
        <v>113</v>
      </c>
      <c r="C5" s="73">
        <f>C6+C35</f>
        <v>8253000</v>
      </c>
      <c r="D5" s="73">
        <f aca="true" t="shared" si="0" ref="D5:D64">SUM(E5-C5)</f>
        <v>-250000</v>
      </c>
      <c r="E5" s="73">
        <f>E6+E35</f>
        <v>8003000</v>
      </c>
    </row>
    <row r="6" spans="1:5" ht="23.25" customHeight="1">
      <c r="A6" s="105">
        <v>100</v>
      </c>
      <c r="B6" s="102" t="s">
        <v>99</v>
      </c>
      <c r="C6" s="73">
        <f>C8+C29+C32</f>
        <v>4253000</v>
      </c>
      <c r="D6" s="73">
        <f t="shared" si="0"/>
        <v>1750000</v>
      </c>
      <c r="E6" s="73">
        <f>E8+E29+E32</f>
        <v>6003000</v>
      </c>
    </row>
    <row r="7" spans="3:5" ht="12.75">
      <c r="C7" s="73"/>
      <c r="D7" s="73"/>
      <c r="E7" s="73"/>
    </row>
    <row r="8" spans="1:5" ht="13.5" customHeight="1">
      <c r="A8" s="109" t="s">
        <v>80</v>
      </c>
      <c r="B8" s="58" t="s">
        <v>100</v>
      </c>
      <c r="C8" s="73">
        <f>SUM(C9:C27)</f>
        <v>4178000</v>
      </c>
      <c r="D8" s="73">
        <f t="shared" si="0"/>
        <v>1675000</v>
      </c>
      <c r="E8" s="73">
        <f>SUM(E9:E27)</f>
        <v>5853000</v>
      </c>
    </row>
    <row r="9" spans="1:5" ht="12.75">
      <c r="A9" s="62">
        <v>3111</v>
      </c>
      <c r="B9" s="63" t="s">
        <v>53</v>
      </c>
      <c r="C9" s="7">
        <v>1400000</v>
      </c>
      <c r="D9" s="71">
        <f t="shared" si="0"/>
        <v>0</v>
      </c>
      <c r="E9" s="7">
        <v>1400000</v>
      </c>
    </row>
    <row r="10" spans="1:5" ht="12.75">
      <c r="A10" s="62">
        <v>3121</v>
      </c>
      <c r="B10" s="63" t="s">
        <v>54</v>
      </c>
      <c r="C10" s="7">
        <v>105000</v>
      </c>
      <c r="D10" s="71">
        <f t="shared" si="0"/>
        <v>0</v>
      </c>
      <c r="E10" s="7">
        <v>105000</v>
      </c>
    </row>
    <row r="11" spans="1:5" ht="12.75">
      <c r="A11" s="62">
        <v>3132</v>
      </c>
      <c r="B11" s="63" t="s">
        <v>56</v>
      </c>
      <c r="C11" s="7">
        <v>235000</v>
      </c>
      <c r="D11" s="71">
        <f t="shared" si="0"/>
        <v>0</v>
      </c>
      <c r="E11" s="7">
        <v>235000</v>
      </c>
    </row>
    <row r="12" spans="1:5" ht="12.75">
      <c r="A12" s="62">
        <v>3133</v>
      </c>
      <c r="B12" s="63" t="s">
        <v>57</v>
      </c>
      <c r="C12" s="7">
        <v>25000</v>
      </c>
      <c r="D12" s="71">
        <f t="shared" si="0"/>
        <v>0</v>
      </c>
      <c r="E12" s="7">
        <v>25000</v>
      </c>
    </row>
    <row r="13" spans="1:5" ht="12.75">
      <c r="A13" s="62">
        <v>3211</v>
      </c>
      <c r="B13" s="64" t="s">
        <v>58</v>
      </c>
      <c r="C13" s="7">
        <v>60000</v>
      </c>
      <c r="D13" s="71">
        <f t="shared" si="0"/>
        <v>-30000</v>
      </c>
      <c r="E13" s="7">
        <v>30000</v>
      </c>
    </row>
    <row r="14" spans="1:5" ht="12.75">
      <c r="A14" s="62">
        <v>3212</v>
      </c>
      <c r="B14" s="64" t="s">
        <v>59</v>
      </c>
      <c r="C14" s="7">
        <v>30000</v>
      </c>
      <c r="D14" s="71">
        <f t="shared" si="0"/>
        <v>0</v>
      </c>
      <c r="E14" s="7">
        <v>30000</v>
      </c>
    </row>
    <row r="15" spans="1:5" ht="12.75">
      <c r="A15" s="31" t="s">
        <v>9</v>
      </c>
      <c r="B15" s="27" t="s">
        <v>10</v>
      </c>
      <c r="C15" s="7">
        <v>50000</v>
      </c>
      <c r="D15" s="71">
        <f t="shared" si="0"/>
        <v>0</v>
      </c>
      <c r="E15" s="7">
        <v>50000</v>
      </c>
    </row>
    <row r="16" spans="1:5" ht="12.75">
      <c r="A16" s="31">
        <v>3223</v>
      </c>
      <c r="B16" s="27" t="s">
        <v>62</v>
      </c>
      <c r="C16" s="7">
        <v>15000</v>
      </c>
      <c r="D16" s="71">
        <f t="shared" si="0"/>
        <v>0</v>
      </c>
      <c r="E16" s="7">
        <v>15000</v>
      </c>
    </row>
    <row r="17" spans="1:5" ht="12.75">
      <c r="A17" s="31">
        <v>3225</v>
      </c>
      <c r="B17" s="27" t="s">
        <v>13</v>
      </c>
      <c r="C17" s="7">
        <v>3000</v>
      </c>
      <c r="D17" s="71">
        <f t="shared" si="0"/>
        <v>0</v>
      </c>
      <c r="E17" s="7">
        <v>3000</v>
      </c>
    </row>
    <row r="18" spans="1:6" ht="12.75">
      <c r="A18" s="31">
        <v>3232</v>
      </c>
      <c r="B18" s="27" t="s">
        <v>120</v>
      </c>
      <c r="C18" s="123">
        <v>10000</v>
      </c>
      <c r="D18" s="71">
        <f t="shared" si="0"/>
        <v>0</v>
      </c>
      <c r="E18" s="123">
        <v>10000</v>
      </c>
      <c r="F18" s="125"/>
    </row>
    <row r="19" spans="1:6" ht="12.75">
      <c r="A19" s="31">
        <v>3233</v>
      </c>
      <c r="B19" s="27" t="s">
        <v>125</v>
      </c>
      <c r="C19" s="123">
        <v>20000</v>
      </c>
      <c r="D19" s="71">
        <f t="shared" si="0"/>
        <v>0</v>
      </c>
      <c r="E19" s="123">
        <v>20000</v>
      </c>
      <c r="F19" s="125"/>
    </row>
    <row r="20" spans="1:6" ht="12.75">
      <c r="A20" s="31">
        <v>3234</v>
      </c>
      <c r="B20" s="27" t="s">
        <v>64</v>
      </c>
      <c r="C20" s="124">
        <v>20000</v>
      </c>
      <c r="D20" s="71">
        <f t="shared" si="0"/>
        <v>190000</v>
      </c>
      <c r="E20" s="124">
        <v>210000</v>
      </c>
      <c r="F20" s="125"/>
    </row>
    <row r="21" spans="1:6" ht="12.75">
      <c r="A21" s="31">
        <v>3236</v>
      </c>
      <c r="B21" s="27" t="s">
        <v>122</v>
      </c>
      <c r="C21" s="124">
        <v>10000</v>
      </c>
      <c r="D21" s="71">
        <f t="shared" si="0"/>
        <v>5000</v>
      </c>
      <c r="E21" s="124">
        <v>15000</v>
      </c>
      <c r="F21" s="125"/>
    </row>
    <row r="22" spans="1:6" ht="12.75">
      <c r="A22" s="37">
        <v>3237</v>
      </c>
      <c r="B22" s="28" t="s">
        <v>16</v>
      </c>
      <c r="C22" s="124">
        <v>1500000</v>
      </c>
      <c r="D22" s="71">
        <f t="shared" si="0"/>
        <v>0</v>
      </c>
      <c r="E22" s="124">
        <v>1500000</v>
      </c>
      <c r="F22" s="125"/>
    </row>
    <row r="23" spans="1:6" ht="12.75">
      <c r="A23" s="37">
        <v>3238</v>
      </c>
      <c r="B23" s="28" t="s">
        <v>17</v>
      </c>
      <c r="C23" s="124">
        <v>65000</v>
      </c>
      <c r="D23" s="71">
        <f t="shared" si="0"/>
        <v>0</v>
      </c>
      <c r="E23" s="124">
        <v>65000</v>
      </c>
      <c r="F23" s="125"/>
    </row>
    <row r="24" spans="1:6" ht="12.75">
      <c r="A24" s="37">
        <v>3292</v>
      </c>
      <c r="B24" s="67" t="s">
        <v>121</v>
      </c>
      <c r="C24" s="124">
        <v>5000</v>
      </c>
      <c r="D24" s="71">
        <f t="shared" si="0"/>
        <v>0</v>
      </c>
      <c r="E24" s="124">
        <v>5000</v>
      </c>
      <c r="F24" s="125"/>
    </row>
    <row r="25" spans="1:6" ht="12.75">
      <c r="A25" s="80">
        <v>3431</v>
      </c>
      <c r="B25" s="68" t="s">
        <v>76</v>
      </c>
      <c r="C25" s="124">
        <v>25000</v>
      </c>
      <c r="D25" s="71">
        <f t="shared" si="0"/>
        <v>0</v>
      </c>
      <c r="E25" s="124">
        <v>25000</v>
      </c>
      <c r="F25" s="125"/>
    </row>
    <row r="26" spans="1:6" ht="12.75">
      <c r="A26" s="80">
        <v>3433</v>
      </c>
      <c r="B26" s="68" t="s">
        <v>78</v>
      </c>
      <c r="C26" s="124">
        <v>100000</v>
      </c>
      <c r="D26" s="71">
        <f t="shared" si="0"/>
        <v>10000</v>
      </c>
      <c r="E26" s="124">
        <v>110000</v>
      </c>
      <c r="F26" s="125"/>
    </row>
    <row r="27" spans="1:6" ht="12.75">
      <c r="A27" s="80">
        <v>3859</v>
      </c>
      <c r="B27" s="68" t="s">
        <v>114</v>
      </c>
      <c r="C27" s="124">
        <v>500000</v>
      </c>
      <c r="D27" s="71">
        <f t="shared" si="0"/>
        <v>1500000</v>
      </c>
      <c r="E27" s="124">
        <v>2000000</v>
      </c>
      <c r="F27" s="125"/>
    </row>
    <row r="28" spans="1:6" ht="12.75">
      <c r="A28" s="31"/>
      <c r="B28" s="28"/>
      <c r="C28" s="124"/>
      <c r="D28" s="73"/>
      <c r="E28" s="124"/>
      <c r="F28" s="125"/>
    </row>
    <row r="29" spans="1:6" ht="13.5" customHeight="1">
      <c r="A29" s="61" t="s">
        <v>83</v>
      </c>
      <c r="B29" s="61" t="s">
        <v>101</v>
      </c>
      <c r="C29" s="126">
        <f>C30</f>
        <v>75000</v>
      </c>
      <c r="D29" s="126">
        <f>D30</f>
        <v>-55000</v>
      </c>
      <c r="E29" s="126">
        <f>E30</f>
        <v>20000</v>
      </c>
      <c r="F29" s="125"/>
    </row>
    <row r="30" spans="1:6" ht="12.75">
      <c r="A30" s="39" t="s">
        <v>20</v>
      </c>
      <c r="B30" s="18" t="s">
        <v>21</v>
      </c>
      <c r="C30" s="124">
        <v>75000</v>
      </c>
      <c r="D30" s="71">
        <f t="shared" si="0"/>
        <v>-55000</v>
      </c>
      <c r="E30" s="124">
        <v>20000</v>
      </c>
      <c r="F30" s="125"/>
    </row>
    <row r="31" spans="1:6" ht="14.25" customHeight="1">
      <c r="A31" s="31"/>
      <c r="B31" s="28"/>
      <c r="C31" s="124"/>
      <c r="D31" s="73"/>
      <c r="E31" s="124"/>
      <c r="F31" s="125"/>
    </row>
    <row r="32" spans="1:5" s="121" customFormat="1" ht="12" customHeight="1">
      <c r="A32" s="61" t="s">
        <v>84</v>
      </c>
      <c r="B32" s="38" t="s">
        <v>117</v>
      </c>
      <c r="C32" s="3">
        <f>C33</f>
        <v>0</v>
      </c>
      <c r="D32" s="3">
        <f>D33</f>
        <v>130000</v>
      </c>
      <c r="E32" s="3">
        <f>E33</f>
        <v>130000</v>
      </c>
    </row>
    <row r="33" spans="1:5" s="120" customFormat="1" ht="14.25" customHeight="1">
      <c r="A33" s="62">
        <v>4511</v>
      </c>
      <c r="B33" s="67" t="s">
        <v>118</v>
      </c>
      <c r="C33" s="7">
        <v>0</v>
      </c>
      <c r="D33" s="71">
        <f t="shared" si="0"/>
        <v>130000</v>
      </c>
      <c r="E33" s="7">
        <v>130000</v>
      </c>
    </row>
    <row r="34" spans="1:5" ht="12.75">
      <c r="A34" s="31"/>
      <c r="B34" s="28"/>
      <c r="C34" s="7"/>
      <c r="D34" s="73"/>
      <c r="E34" s="7"/>
    </row>
    <row r="35" spans="1:5" ht="12.75">
      <c r="A35" s="81">
        <v>101</v>
      </c>
      <c r="B35" s="61" t="s">
        <v>92</v>
      </c>
      <c r="C35" s="73">
        <f>C37</f>
        <v>4000000</v>
      </c>
      <c r="D35" s="73">
        <f t="shared" si="0"/>
        <v>-2000000</v>
      </c>
      <c r="E35" s="73">
        <f>E37</f>
        <v>2000000</v>
      </c>
    </row>
    <row r="36" spans="1:5" ht="12.75">
      <c r="A36" s="31"/>
      <c r="B36" s="28"/>
      <c r="C36" s="7"/>
      <c r="D36" s="73"/>
      <c r="E36" s="7"/>
    </row>
    <row r="37" spans="1:5" ht="25.5">
      <c r="A37" s="77" t="s">
        <v>85</v>
      </c>
      <c r="B37" s="76" t="s">
        <v>103</v>
      </c>
      <c r="C37" s="73">
        <f>C38</f>
        <v>4000000</v>
      </c>
      <c r="D37" s="73">
        <f t="shared" si="0"/>
        <v>-2000000</v>
      </c>
      <c r="E37" s="73">
        <f>E38</f>
        <v>2000000</v>
      </c>
    </row>
    <row r="38" spans="1:5" ht="12.75">
      <c r="A38" s="95">
        <v>3711</v>
      </c>
      <c r="B38" s="68" t="s">
        <v>70</v>
      </c>
      <c r="C38" s="124">
        <v>4000000</v>
      </c>
      <c r="D38" s="71">
        <f t="shared" si="0"/>
        <v>-2000000</v>
      </c>
      <c r="E38" s="124">
        <v>2000000</v>
      </c>
    </row>
    <row r="39" spans="1:5" ht="12.75" customHeight="1">
      <c r="A39" s="31"/>
      <c r="B39" s="28"/>
      <c r="C39" s="7"/>
      <c r="D39" s="73"/>
      <c r="E39" s="7"/>
    </row>
    <row r="40" spans="1:5" ht="21" customHeight="1">
      <c r="A40" s="31"/>
      <c r="B40" s="43" t="s">
        <v>104</v>
      </c>
      <c r="C40" s="73">
        <f>C41</f>
        <v>245678000</v>
      </c>
      <c r="D40" s="73">
        <f t="shared" si="0"/>
        <v>-85000</v>
      </c>
      <c r="E40" s="73">
        <f>E41</f>
        <v>245593000</v>
      </c>
    </row>
    <row r="41" spans="1:5" ht="23.25" customHeight="1">
      <c r="A41" s="105">
        <v>103</v>
      </c>
      <c r="B41" s="102" t="s">
        <v>99</v>
      </c>
      <c r="C41" s="73">
        <f>C43+C73+C78+C81+C84</f>
        <v>245678000</v>
      </c>
      <c r="D41" s="73">
        <f t="shared" si="0"/>
        <v>-85000</v>
      </c>
      <c r="E41" s="73">
        <f>E43+E73+E78+E81+E84</f>
        <v>245593000</v>
      </c>
    </row>
    <row r="42" spans="3:5" ht="12" customHeight="1">
      <c r="C42" s="73"/>
      <c r="D42" s="73"/>
      <c r="E42" s="73"/>
    </row>
    <row r="43" spans="1:5" ht="13.5" customHeight="1">
      <c r="A43" s="109" t="s">
        <v>87</v>
      </c>
      <c r="B43" s="58" t="s">
        <v>100</v>
      </c>
      <c r="C43" s="73">
        <f>SUM(C44:C71)</f>
        <v>245510000</v>
      </c>
      <c r="D43" s="73">
        <f t="shared" si="0"/>
        <v>-40000</v>
      </c>
      <c r="E43" s="73">
        <f>SUM(E44:E71)</f>
        <v>245470000</v>
      </c>
    </row>
    <row r="44" spans="1:5" ht="12.75">
      <c r="A44" s="62">
        <v>3111</v>
      </c>
      <c r="B44" s="63" t="s">
        <v>53</v>
      </c>
      <c r="C44" s="7">
        <v>4620000</v>
      </c>
      <c r="D44" s="71">
        <f t="shared" si="0"/>
        <v>0</v>
      </c>
      <c r="E44" s="7">
        <v>4620000</v>
      </c>
    </row>
    <row r="45" spans="1:5" ht="12.75">
      <c r="A45" s="62">
        <v>3121</v>
      </c>
      <c r="B45" s="63" t="s">
        <v>54</v>
      </c>
      <c r="C45" s="7">
        <v>400000</v>
      </c>
      <c r="D45" s="71">
        <f t="shared" si="0"/>
        <v>-200000</v>
      </c>
      <c r="E45" s="7">
        <v>200000</v>
      </c>
    </row>
    <row r="46" spans="1:5" ht="12.75">
      <c r="A46" s="62">
        <v>3132</v>
      </c>
      <c r="B46" s="63" t="s">
        <v>56</v>
      </c>
      <c r="C46" s="7">
        <v>765000</v>
      </c>
      <c r="D46" s="71">
        <f t="shared" si="0"/>
        <v>0</v>
      </c>
      <c r="E46" s="7">
        <v>765000</v>
      </c>
    </row>
    <row r="47" spans="1:5" ht="12.75">
      <c r="A47" s="62">
        <v>3133</v>
      </c>
      <c r="B47" s="63" t="s">
        <v>57</v>
      </c>
      <c r="C47" s="7">
        <v>85000</v>
      </c>
      <c r="D47" s="71">
        <f t="shared" si="0"/>
        <v>0</v>
      </c>
      <c r="E47" s="7">
        <v>85000</v>
      </c>
    </row>
    <row r="48" spans="1:5" ht="12.75">
      <c r="A48" s="62">
        <v>3211</v>
      </c>
      <c r="B48" s="64" t="s">
        <v>58</v>
      </c>
      <c r="C48" s="7">
        <v>150000</v>
      </c>
      <c r="D48" s="71">
        <f t="shared" si="0"/>
        <v>-70000</v>
      </c>
      <c r="E48" s="7">
        <v>80000</v>
      </c>
    </row>
    <row r="49" spans="1:5" ht="12.75">
      <c r="A49" s="62">
        <v>3212</v>
      </c>
      <c r="B49" s="64" t="s">
        <v>59</v>
      </c>
      <c r="C49" s="7">
        <v>100000</v>
      </c>
      <c r="D49" s="71">
        <f t="shared" si="0"/>
        <v>-10000</v>
      </c>
      <c r="E49" s="7">
        <v>90000</v>
      </c>
    </row>
    <row r="50" spans="1:5" ht="12.75">
      <c r="A50" s="31" t="s">
        <v>9</v>
      </c>
      <c r="B50" s="27" t="s">
        <v>10</v>
      </c>
      <c r="C50" s="7">
        <v>100000</v>
      </c>
      <c r="D50" s="71">
        <f t="shared" si="0"/>
        <v>-50000</v>
      </c>
      <c r="E50" s="7">
        <v>50000</v>
      </c>
    </row>
    <row r="51" spans="1:5" ht="12.75">
      <c r="A51" s="31">
        <v>3221</v>
      </c>
      <c r="B51" s="63" t="s">
        <v>61</v>
      </c>
      <c r="C51" s="7">
        <v>150000</v>
      </c>
      <c r="D51" s="71">
        <f t="shared" si="0"/>
        <v>0</v>
      </c>
      <c r="E51" s="7">
        <v>150000</v>
      </c>
    </row>
    <row r="52" spans="1:5" ht="12.75">
      <c r="A52" s="31">
        <v>3223</v>
      </c>
      <c r="B52" s="63" t="s">
        <v>62</v>
      </c>
      <c r="C52" s="7">
        <v>150000</v>
      </c>
      <c r="D52" s="71">
        <f t="shared" si="0"/>
        <v>-30000</v>
      </c>
      <c r="E52" s="7">
        <v>120000</v>
      </c>
    </row>
    <row r="53" spans="1:5" ht="12.75">
      <c r="A53" s="31" t="s">
        <v>12</v>
      </c>
      <c r="B53" s="28" t="s">
        <v>13</v>
      </c>
      <c r="C53" s="7">
        <v>30000</v>
      </c>
      <c r="D53" s="71">
        <f t="shared" si="0"/>
        <v>-10000</v>
      </c>
      <c r="E53" s="7">
        <v>20000</v>
      </c>
    </row>
    <row r="54" spans="1:5" ht="12.75">
      <c r="A54" s="37">
        <v>3231</v>
      </c>
      <c r="B54" s="63" t="s">
        <v>63</v>
      </c>
      <c r="C54" s="7">
        <v>150000</v>
      </c>
      <c r="D54" s="71">
        <f t="shared" si="0"/>
        <v>0</v>
      </c>
      <c r="E54" s="7">
        <v>150000</v>
      </c>
    </row>
    <row r="55" spans="1:5" ht="12.75">
      <c r="A55" s="37">
        <v>3232</v>
      </c>
      <c r="B55" s="28" t="s">
        <v>15</v>
      </c>
      <c r="C55" s="7">
        <v>150000</v>
      </c>
      <c r="D55" s="71">
        <f t="shared" si="0"/>
        <v>0</v>
      </c>
      <c r="E55" s="7">
        <v>150000</v>
      </c>
    </row>
    <row r="56" spans="1:5" ht="12.75">
      <c r="A56" s="37">
        <v>3233</v>
      </c>
      <c r="B56" s="67" t="s">
        <v>125</v>
      </c>
      <c r="C56" s="7">
        <v>20000</v>
      </c>
      <c r="D56" s="71">
        <f t="shared" si="0"/>
        <v>0</v>
      </c>
      <c r="E56" s="7">
        <v>20000</v>
      </c>
    </row>
    <row r="57" spans="1:5" ht="12.75">
      <c r="A57" s="37">
        <v>3234</v>
      </c>
      <c r="B57" s="64" t="s">
        <v>64</v>
      </c>
      <c r="C57" s="7">
        <v>150000</v>
      </c>
      <c r="D57" s="71">
        <f t="shared" si="0"/>
        <v>-50000</v>
      </c>
      <c r="E57" s="7">
        <v>100000</v>
      </c>
    </row>
    <row r="58" spans="1:5" ht="12.75">
      <c r="A58" s="37">
        <v>3235</v>
      </c>
      <c r="B58" s="64" t="s">
        <v>65</v>
      </c>
      <c r="C58" s="7">
        <v>90000</v>
      </c>
      <c r="D58" s="71">
        <f t="shared" si="0"/>
        <v>0</v>
      </c>
      <c r="E58" s="7">
        <v>90000</v>
      </c>
    </row>
    <row r="59" spans="1:5" ht="12.75">
      <c r="A59" s="37">
        <v>3236</v>
      </c>
      <c r="B59" s="64" t="s">
        <v>122</v>
      </c>
      <c r="C59" s="7">
        <v>25000</v>
      </c>
      <c r="D59" s="71">
        <f t="shared" si="0"/>
        <v>20000</v>
      </c>
      <c r="E59" s="7">
        <v>45000</v>
      </c>
    </row>
    <row r="60" spans="1:5" ht="12.75">
      <c r="A60" s="37">
        <v>3237</v>
      </c>
      <c r="B60" s="28" t="s">
        <v>16</v>
      </c>
      <c r="C60" s="124">
        <v>5000000</v>
      </c>
      <c r="D60" s="71">
        <f t="shared" si="0"/>
        <v>-1000000</v>
      </c>
      <c r="E60" s="124">
        <v>4000000</v>
      </c>
    </row>
    <row r="61" spans="1:5" ht="12.75">
      <c r="A61" s="37">
        <v>3238</v>
      </c>
      <c r="B61" s="28" t="s">
        <v>17</v>
      </c>
      <c r="C61" s="7">
        <v>70000</v>
      </c>
      <c r="D61" s="71">
        <f t="shared" si="0"/>
        <v>0</v>
      </c>
      <c r="E61" s="7">
        <v>70000</v>
      </c>
    </row>
    <row r="62" spans="1:5" ht="12.75">
      <c r="A62" s="37">
        <v>3239</v>
      </c>
      <c r="B62" s="28" t="s">
        <v>66</v>
      </c>
      <c r="C62" s="7">
        <v>800000</v>
      </c>
      <c r="D62" s="71">
        <f t="shared" si="0"/>
        <v>0</v>
      </c>
      <c r="E62" s="7">
        <v>800000</v>
      </c>
    </row>
    <row r="63" spans="1:5" ht="12.75">
      <c r="A63" s="37">
        <v>3292</v>
      </c>
      <c r="B63" s="67" t="s">
        <v>68</v>
      </c>
      <c r="C63" s="7">
        <v>50000</v>
      </c>
      <c r="D63" s="71">
        <f t="shared" si="0"/>
        <v>0</v>
      </c>
      <c r="E63" s="7">
        <v>50000</v>
      </c>
    </row>
    <row r="64" spans="1:5" ht="12.75">
      <c r="A64" s="37">
        <v>3293</v>
      </c>
      <c r="B64" s="67" t="s">
        <v>69</v>
      </c>
      <c r="C64" s="7">
        <v>50000</v>
      </c>
      <c r="D64" s="71">
        <f t="shared" si="0"/>
        <v>0</v>
      </c>
      <c r="E64" s="7">
        <v>50000</v>
      </c>
    </row>
    <row r="65" spans="1:5" ht="12.75">
      <c r="A65" s="37">
        <v>3299</v>
      </c>
      <c r="B65" s="63" t="s">
        <v>126</v>
      </c>
      <c r="C65" s="7">
        <v>10000</v>
      </c>
      <c r="D65" s="71">
        <f aca="true" t="shared" si="1" ref="D65:D86">SUM(E65-C65)</f>
        <v>0</v>
      </c>
      <c r="E65" s="7">
        <v>10000</v>
      </c>
    </row>
    <row r="66" spans="1:5" ht="12.75">
      <c r="A66" s="80">
        <v>3431</v>
      </c>
      <c r="B66" s="68" t="s">
        <v>76</v>
      </c>
      <c r="C66" s="7">
        <v>15000</v>
      </c>
      <c r="D66" s="71">
        <f t="shared" si="1"/>
        <v>35000</v>
      </c>
      <c r="E66" s="7">
        <v>50000</v>
      </c>
    </row>
    <row r="67" spans="1:5" ht="12.75">
      <c r="A67" s="80">
        <v>3432</v>
      </c>
      <c r="B67" s="68" t="s">
        <v>77</v>
      </c>
      <c r="C67" s="7">
        <v>10000</v>
      </c>
      <c r="D67" s="71">
        <f t="shared" si="1"/>
        <v>0</v>
      </c>
      <c r="E67" s="7">
        <v>10000</v>
      </c>
    </row>
    <row r="68" spans="1:5" ht="12.75">
      <c r="A68" s="80">
        <v>3433</v>
      </c>
      <c r="B68" s="68" t="s">
        <v>78</v>
      </c>
      <c r="C68" s="7">
        <v>10000</v>
      </c>
      <c r="D68" s="71">
        <f t="shared" si="1"/>
        <v>620000</v>
      </c>
      <c r="E68" s="7">
        <v>630000</v>
      </c>
    </row>
    <row r="69" spans="1:5" ht="12.75">
      <c r="A69" s="80">
        <v>3811</v>
      </c>
      <c r="B69" s="68" t="s">
        <v>123</v>
      </c>
      <c r="C69" s="7">
        <v>60000</v>
      </c>
      <c r="D69" s="71">
        <f t="shared" si="1"/>
        <v>5000</v>
      </c>
      <c r="E69" s="7">
        <v>65000</v>
      </c>
    </row>
    <row r="70" spans="1:5" ht="12" customHeight="1">
      <c r="A70" s="80">
        <v>3859</v>
      </c>
      <c r="B70" s="68" t="s">
        <v>127</v>
      </c>
      <c r="C70" s="7">
        <v>232000000</v>
      </c>
      <c r="D70" s="71">
        <f t="shared" si="1"/>
        <v>0</v>
      </c>
      <c r="E70" s="7">
        <v>232000000</v>
      </c>
    </row>
    <row r="71" spans="1:5" ht="12.75">
      <c r="A71" s="80">
        <v>3859</v>
      </c>
      <c r="B71" s="68" t="s">
        <v>114</v>
      </c>
      <c r="C71" s="7">
        <v>300000</v>
      </c>
      <c r="D71" s="71">
        <f t="shared" si="1"/>
        <v>700000</v>
      </c>
      <c r="E71" s="7">
        <v>1000000</v>
      </c>
    </row>
    <row r="72" spans="1:5" ht="12.75">
      <c r="A72" s="31"/>
      <c r="B72" s="28"/>
      <c r="C72" s="7"/>
      <c r="D72" s="73"/>
      <c r="E72" s="7"/>
    </row>
    <row r="73" spans="1:5" ht="15" customHeight="1">
      <c r="A73" s="61" t="s">
        <v>97</v>
      </c>
      <c r="B73" s="61" t="s">
        <v>101</v>
      </c>
      <c r="C73" s="73">
        <f>SUM(C74:C76)</f>
        <v>140000</v>
      </c>
      <c r="D73" s="73">
        <f t="shared" si="1"/>
        <v>-45000</v>
      </c>
      <c r="E73" s="73">
        <f>SUM(E74:E76)</f>
        <v>95000</v>
      </c>
    </row>
    <row r="74" spans="1:5" ht="12.75">
      <c r="A74" s="39" t="s">
        <v>20</v>
      </c>
      <c r="B74" s="18" t="s">
        <v>21</v>
      </c>
      <c r="C74" s="7">
        <v>130000</v>
      </c>
      <c r="D74" s="71">
        <f t="shared" si="1"/>
        <v>-50000</v>
      </c>
      <c r="E74" s="7">
        <v>80000</v>
      </c>
    </row>
    <row r="75" spans="1:5" ht="12.75" hidden="1">
      <c r="A75" s="31" t="s">
        <v>22</v>
      </c>
      <c r="B75" s="28" t="s">
        <v>23</v>
      </c>
      <c r="C75" s="7">
        <v>0</v>
      </c>
      <c r="D75" s="71">
        <f t="shared" si="1"/>
        <v>0</v>
      </c>
      <c r="E75" s="7">
        <v>0</v>
      </c>
    </row>
    <row r="76" spans="1:5" ht="12.75">
      <c r="A76" s="62">
        <v>4223</v>
      </c>
      <c r="B76" s="64" t="s">
        <v>50</v>
      </c>
      <c r="C76" s="7">
        <v>10000</v>
      </c>
      <c r="D76" s="71">
        <f t="shared" si="1"/>
        <v>5000</v>
      </c>
      <c r="E76" s="7">
        <v>15000</v>
      </c>
    </row>
    <row r="77" spans="1:5" ht="12.75">
      <c r="A77" s="31"/>
      <c r="B77" s="28"/>
      <c r="C77" s="7"/>
      <c r="D77" s="73"/>
      <c r="E77" s="7"/>
    </row>
    <row r="78" spans="1:5" ht="12.75">
      <c r="A78" s="61" t="s">
        <v>86</v>
      </c>
      <c r="B78" s="61" t="s">
        <v>102</v>
      </c>
      <c r="C78" s="73">
        <f>C79</f>
        <v>28000</v>
      </c>
      <c r="D78" s="73">
        <f t="shared" si="1"/>
        <v>0</v>
      </c>
      <c r="E78" s="73">
        <f>E79</f>
        <v>28000</v>
      </c>
    </row>
    <row r="79" spans="1:5" ht="12.75">
      <c r="A79" s="31" t="s">
        <v>71</v>
      </c>
      <c r="B79" s="27" t="s">
        <v>1</v>
      </c>
      <c r="C79" s="7">
        <v>28000</v>
      </c>
      <c r="D79" s="71">
        <f t="shared" si="1"/>
        <v>0</v>
      </c>
      <c r="E79" s="7">
        <v>28000</v>
      </c>
    </row>
    <row r="80" spans="1:5" ht="12.75">
      <c r="A80" s="31"/>
      <c r="B80" s="28"/>
      <c r="C80" s="7"/>
      <c r="D80" s="73"/>
      <c r="E80" s="7"/>
    </row>
    <row r="81" spans="1:5" ht="12.75" hidden="1">
      <c r="A81" s="61" t="s">
        <v>88</v>
      </c>
      <c r="B81" s="99" t="s">
        <v>105</v>
      </c>
      <c r="C81" s="73">
        <f>C82</f>
        <v>0</v>
      </c>
      <c r="D81" s="73">
        <f t="shared" si="1"/>
        <v>0</v>
      </c>
      <c r="E81" s="73">
        <f>E82</f>
        <v>0</v>
      </c>
    </row>
    <row r="82" spans="1:5" ht="12.75" hidden="1">
      <c r="A82" s="70" t="s">
        <v>26</v>
      </c>
      <c r="B82" s="28" t="s">
        <v>25</v>
      </c>
      <c r="C82" s="71">
        <v>0</v>
      </c>
      <c r="D82" s="71">
        <f t="shared" si="1"/>
        <v>0</v>
      </c>
      <c r="E82" s="71">
        <v>0</v>
      </c>
    </row>
    <row r="83" spans="1:5" ht="12.75" hidden="1">
      <c r="A83" s="31"/>
      <c r="B83" s="28"/>
      <c r="C83" s="7"/>
      <c r="D83" s="73"/>
      <c r="E83" s="7"/>
    </row>
    <row r="84" spans="1:5" ht="12.75" hidden="1">
      <c r="A84" s="61" t="s">
        <v>93</v>
      </c>
      <c r="B84" s="61" t="s">
        <v>106</v>
      </c>
      <c r="C84" s="73">
        <f>C85+C86</f>
        <v>0</v>
      </c>
      <c r="D84" s="73">
        <f t="shared" si="1"/>
        <v>0</v>
      </c>
      <c r="E84" s="73">
        <f>E85+E86</f>
        <v>0</v>
      </c>
    </row>
    <row r="85" spans="1:5" ht="12.75" hidden="1">
      <c r="A85" s="31">
        <v>4212</v>
      </c>
      <c r="B85" s="67" t="s">
        <v>49</v>
      </c>
      <c r="C85" s="7">
        <v>0</v>
      </c>
      <c r="D85" s="71">
        <f t="shared" si="1"/>
        <v>0</v>
      </c>
      <c r="E85" s="7">
        <v>0</v>
      </c>
    </row>
    <row r="86" spans="1:5" ht="12.75" hidden="1">
      <c r="A86" s="31">
        <v>4511</v>
      </c>
      <c r="B86" s="67" t="s">
        <v>118</v>
      </c>
      <c r="C86" s="7">
        <v>0</v>
      </c>
      <c r="D86" s="71">
        <f t="shared" si="1"/>
        <v>0</v>
      </c>
      <c r="E86" s="7">
        <v>0</v>
      </c>
    </row>
    <row r="87" spans="1:5" ht="12.75">
      <c r="A87" s="81"/>
      <c r="B87" s="61"/>
      <c r="C87" s="73"/>
      <c r="D87" s="73"/>
      <c r="E87" s="73"/>
    </row>
    <row r="88" spans="1:5" ht="12.75">
      <c r="A88" s="11"/>
      <c r="B88" s="11"/>
      <c r="C88" s="7"/>
      <c r="D88" s="7"/>
      <c r="E88" s="7"/>
    </row>
    <row r="89" spans="1:5" ht="12.75">
      <c r="A89" s="61"/>
      <c r="B89" s="66"/>
      <c r="C89" s="73"/>
      <c r="D89" s="73"/>
      <c r="E89" s="73"/>
    </row>
    <row r="90" spans="1:5" ht="12.75">
      <c r="A90" s="62"/>
      <c r="B90" s="63"/>
      <c r="C90" s="98"/>
      <c r="D90" s="98"/>
      <c r="E90" s="98"/>
    </row>
    <row r="91" spans="1:5" ht="12.75">
      <c r="A91" s="31"/>
      <c r="B91" s="28"/>
      <c r="C91" s="7"/>
      <c r="D91" s="7"/>
      <c r="E91" s="7"/>
    </row>
    <row r="92" spans="1:5" ht="12.75">
      <c r="A92" s="2"/>
      <c r="B92" s="8"/>
      <c r="C92" s="7"/>
      <c r="D92" s="7"/>
      <c r="E92" s="7"/>
    </row>
    <row r="93" spans="1:5" ht="12.75">
      <c r="A93" s="61"/>
      <c r="B93" s="66"/>
      <c r="C93" s="73"/>
      <c r="D93" s="73"/>
      <c r="E93" s="73"/>
    </row>
    <row r="94" spans="1:5" ht="12.75">
      <c r="A94" s="62"/>
      <c r="B94" s="63"/>
      <c r="C94" s="98"/>
      <c r="D94" s="98"/>
      <c r="E94" s="98"/>
    </row>
    <row r="95" spans="1:5" ht="12.75">
      <c r="A95" s="31"/>
      <c r="B95" s="28"/>
      <c r="C95" s="7"/>
      <c r="D95" s="7"/>
      <c r="E95" s="7"/>
    </row>
    <row r="96" spans="1:5" ht="12.75">
      <c r="A96" s="11"/>
      <c r="B96" s="11"/>
      <c r="C96" s="7"/>
      <c r="D96" s="7"/>
      <c r="E96" s="7"/>
    </row>
    <row r="97" spans="1:5" ht="12.75">
      <c r="A97" s="61"/>
      <c r="B97" s="66"/>
      <c r="C97" s="73"/>
      <c r="D97" s="73"/>
      <c r="E97" s="73"/>
    </row>
    <row r="98" spans="1:5" ht="12.75">
      <c r="A98" s="62"/>
      <c r="B98" s="63"/>
      <c r="C98" s="98"/>
      <c r="D98" s="98"/>
      <c r="E98" s="98"/>
    </row>
    <row r="99" spans="1:5" ht="12.75">
      <c r="A99" s="31"/>
      <c r="B99" s="28"/>
      <c r="C99" s="7"/>
      <c r="D99" s="7"/>
      <c r="E99" s="7"/>
    </row>
    <row r="100" spans="1:5" ht="12.75">
      <c r="A100" s="12"/>
      <c r="B100" s="2"/>
      <c r="C100" s="7"/>
      <c r="D100" s="7"/>
      <c r="E100" s="7"/>
    </row>
    <row r="101" spans="1:5" ht="12.75">
      <c r="A101" s="81"/>
      <c r="B101" s="61"/>
      <c r="C101" s="73"/>
      <c r="D101" s="73"/>
      <c r="E101" s="73"/>
    </row>
    <row r="102" spans="1:5" ht="12.75">
      <c r="A102" s="11"/>
      <c r="B102" s="11"/>
      <c r="C102" s="7"/>
      <c r="D102" s="7"/>
      <c r="E102" s="7"/>
    </row>
    <row r="103" spans="1:5" ht="12.75">
      <c r="A103" s="61"/>
      <c r="B103" s="66"/>
      <c r="C103" s="73"/>
      <c r="D103" s="73"/>
      <c r="E103" s="73"/>
    </row>
    <row r="107" spans="1:5" ht="12.75">
      <c r="A107" s="61"/>
      <c r="B107" s="66"/>
      <c r="C107" s="73"/>
      <c r="D107" s="73"/>
      <c r="E107" s="73"/>
    </row>
    <row r="108" spans="1:5" ht="12.75">
      <c r="A108" s="62"/>
      <c r="B108" s="63"/>
      <c r="C108" s="98"/>
      <c r="D108" s="98"/>
      <c r="E108" s="98"/>
    </row>
    <row r="110" spans="1:5" ht="12.75">
      <c r="A110" s="11"/>
      <c r="B110" s="11"/>
      <c r="C110" s="7"/>
      <c r="D110" s="7"/>
      <c r="E110" s="7"/>
    </row>
    <row r="111" spans="1:5" ht="12.75">
      <c r="A111" s="61"/>
      <c r="B111" s="66"/>
      <c r="C111" s="73"/>
      <c r="D111" s="73"/>
      <c r="E111" s="73"/>
    </row>
    <row r="113" spans="1:5" ht="12.75">
      <c r="A113" s="31"/>
      <c r="B113" s="28"/>
      <c r="C113" s="7"/>
      <c r="D113" s="7"/>
      <c r="E113" s="7"/>
    </row>
    <row r="182" spans="1:4" ht="12.75">
      <c r="A182" s="11"/>
      <c r="B182" s="11"/>
      <c r="C182" s="6"/>
      <c r="D182" s="6"/>
    </row>
    <row r="265" spans="1:4" ht="12.75">
      <c r="A265" s="11"/>
      <c r="B265" s="11"/>
      <c r="C265" s="6"/>
      <c r="D265" s="6"/>
    </row>
    <row r="322" spans="1:4" ht="12.75">
      <c r="A322" s="11"/>
      <c r="B322" s="11"/>
      <c r="C322" s="6"/>
      <c r="D322" s="6"/>
    </row>
    <row r="359" spans="1:4" ht="12.75">
      <c r="A359" s="12"/>
      <c r="B359" s="10"/>
      <c r="C359" s="9"/>
      <c r="D359" s="9"/>
    </row>
    <row r="424" spans="1:2" ht="12.75">
      <c r="A424" s="13"/>
      <c r="B424" s="14"/>
    </row>
    <row r="426" spans="1:4" ht="12.75">
      <c r="A426" s="15"/>
      <c r="B426" s="15"/>
      <c r="C426" s="6"/>
      <c r="D426" s="6"/>
    </row>
    <row r="427" spans="1:4" ht="12.75">
      <c r="A427" s="12"/>
      <c r="B427" s="2"/>
      <c r="C427" s="9"/>
      <c r="D427" s="9"/>
    </row>
    <row r="429" spans="1:4" ht="12.75">
      <c r="A429" s="15"/>
      <c r="C429" s="7"/>
      <c r="D429" s="7"/>
    </row>
    <row r="430" spans="1:5" ht="12.75">
      <c r="A430" s="10"/>
      <c r="C430" s="7"/>
      <c r="D430" s="7"/>
      <c r="E430" s="7"/>
    </row>
    <row r="433" spans="1:5" ht="12.75">
      <c r="A433" s="12"/>
      <c r="B433" s="10"/>
      <c r="C433" s="3"/>
      <c r="D433" s="3"/>
      <c r="E433" s="7"/>
    </row>
    <row r="434" spans="1:4" ht="12.75">
      <c r="A434" s="15"/>
      <c r="C434" s="7"/>
      <c r="D434" s="7"/>
    </row>
    <row r="436" spans="1:5" ht="12.75">
      <c r="A436" s="17"/>
      <c r="B436" s="7"/>
      <c r="C436" s="7"/>
      <c r="D436" s="7"/>
      <c r="E436" s="7"/>
    </row>
    <row r="437" spans="1:5" ht="12.75">
      <c r="A437" s="17"/>
      <c r="B437" s="7"/>
      <c r="C437" s="7"/>
      <c r="D437" s="7"/>
      <c r="E437" s="7"/>
    </row>
    <row r="438" spans="1:5" ht="12.75">
      <c r="A438" s="12"/>
      <c r="B438" s="10"/>
      <c r="C438" s="3"/>
      <c r="D438" s="3"/>
      <c r="E438" s="7"/>
    </row>
    <row r="439" spans="1:4" ht="12.75">
      <c r="A439" s="15"/>
      <c r="C439" s="7"/>
      <c r="D439" s="7"/>
    </row>
    <row r="440" spans="1:5" ht="12.75">
      <c r="A440" s="10"/>
      <c r="C440" s="7"/>
      <c r="D440" s="7"/>
      <c r="E440" s="7"/>
    </row>
    <row r="441" spans="1:5" ht="12.75">
      <c r="A441" s="17"/>
      <c r="B441" s="7"/>
      <c r="C441" s="7"/>
      <c r="D441" s="7"/>
      <c r="E441" s="7"/>
    </row>
    <row r="442" spans="1:5" ht="12.75">
      <c r="A442" s="17"/>
      <c r="B442" s="7"/>
      <c r="C442" s="7"/>
      <c r="D442" s="7"/>
      <c r="E442" s="7"/>
    </row>
    <row r="443" spans="1:5" ht="12.75">
      <c r="A443" s="12"/>
      <c r="B443" s="10"/>
      <c r="C443" s="3"/>
      <c r="D443" s="3"/>
      <c r="E443" s="7"/>
    </row>
    <row r="444" spans="1:4" ht="12.75">
      <c r="A444" s="15"/>
      <c r="C444" s="7"/>
      <c r="D444" s="7"/>
    </row>
    <row r="445" spans="1:5" ht="12.75">
      <c r="A445" s="10"/>
      <c r="C445" s="7"/>
      <c r="D445" s="7"/>
      <c r="E445" s="7"/>
    </row>
    <row r="446" spans="1:5" ht="12.75">
      <c r="A446" s="17"/>
      <c r="B446" s="7"/>
      <c r="C446" s="7"/>
      <c r="D446" s="7"/>
      <c r="E446" s="7"/>
    </row>
    <row r="447" spans="1:5" ht="12.75">
      <c r="A447" s="10"/>
      <c r="C447" s="7"/>
      <c r="D447" s="7"/>
      <c r="E447" s="7"/>
    </row>
    <row r="448" spans="1:5" ht="12.75">
      <c r="A448" s="12"/>
      <c r="B448" s="10"/>
      <c r="C448" s="3"/>
      <c r="D448" s="3"/>
      <c r="E448" s="7"/>
    </row>
    <row r="449" spans="1:5" ht="12.75">
      <c r="A449" s="10"/>
      <c r="C449" s="7"/>
      <c r="D449" s="7"/>
      <c r="E449" s="7"/>
    </row>
    <row r="450" spans="1:5" ht="12.75">
      <c r="A450" s="10"/>
      <c r="C450" s="7"/>
      <c r="D450" s="7"/>
      <c r="E450" s="7"/>
    </row>
    <row r="451" spans="1:5" ht="12.75">
      <c r="A451" s="17"/>
      <c r="B451" s="7"/>
      <c r="E451" s="7"/>
    </row>
    <row r="452" spans="1:4" ht="12.75">
      <c r="A452" s="10"/>
      <c r="C452" s="7"/>
      <c r="D452" s="7"/>
    </row>
    <row r="453" spans="1:5" ht="12.75">
      <c r="A453" s="10"/>
      <c r="C453" s="7"/>
      <c r="D453" s="7"/>
      <c r="E453" s="7"/>
    </row>
    <row r="454" spans="1:5" ht="12.75">
      <c r="A454" s="17"/>
      <c r="B454" s="7"/>
      <c r="C454" s="7"/>
      <c r="D454" s="7"/>
      <c r="E454" s="7"/>
    </row>
    <row r="455" spans="1:4" ht="12.75">
      <c r="A455" s="10"/>
      <c r="C455" s="7"/>
      <c r="D455" s="7"/>
    </row>
    <row r="456" spans="1:5" ht="12.75">
      <c r="A456" s="10"/>
      <c r="C456" s="7"/>
      <c r="D456" s="7"/>
      <c r="E456" s="7"/>
    </row>
    <row r="457" spans="1:5" ht="12.75">
      <c r="A457" s="17"/>
      <c r="B457" s="7"/>
      <c r="C457" s="7"/>
      <c r="D457" s="7"/>
      <c r="E457" s="7"/>
    </row>
    <row r="458" spans="1:5" ht="12.75">
      <c r="A458" s="17"/>
      <c r="B458" s="7"/>
      <c r="C458" s="7"/>
      <c r="D458" s="7"/>
      <c r="E458" s="7"/>
    </row>
    <row r="459" spans="1:5" ht="12.75">
      <c r="A459" s="17"/>
      <c r="B459" s="7"/>
      <c r="C459" s="7"/>
      <c r="D459" s="7"/>
      <c r="E459" s="7"/>
    </row>
    <row r="460" spans="1:4" ht="12.75">
      <c r="A460" s="10"/>
      <c r="C460" s="7"/>
      <c r="D460" s="7"/>
    </row>
    <row r="461" spans="1:5" ht="12.75">
      <c r="A461" s="10"/>
      <c r="C461" s="7"/>
      <c r="D461" s="7"/>
      <c r="E461" s="7"/>
    </row>
    <row r="462" spans="1:5" ht="12.75">
      <c r="A462" s="17"/>
      <c r="B462" s="18"/>
      <c r="C462" s="7"/>
      <c r="D462" s="7"/>
      <c r="E462" s="7"/>
    </row>
    <row r="463" spans="1:5" ht="12.75">
      <c r="A463" s="10"/>
      <c r="C463" s="7"/>
      <c r="D463" s="7"/>
      <c r="E463" s="7"/>
    </row>
    <row r="464" spans="1:5" ht="12.75">
      <c r="A464" s="10"/>
      <c r="C464" s="7"/>
      <c r="D464" s="7"/>
      <c r="E464" s="7"/>
    </row>
    <row r="465" spans="1:5" ht="12.75">
      <c r="A465" s="17"/>
      <c r="B465" s="7"/>
      <c r="C465" s="7"/>
      <c r="D465" s="7"/>
      <c r="E465" s="7"/>
    </row>
    <row r="466" spans="1:5" ht="12.75">
      <c r="A466" s="10"/>
      <c r="C466" s="7"/>
      <c r="D466" s="7"/>
      <c r="E466" s="7"/>
    </row>
    <row r="467" spans="1:5" ht="12.75">
      <c r="A467" s="10"/>
      <c r="C467" s="7"/>
      <c r="D467" s="7"/>
      <c r="E467" s="7"/>
    </row>
    <row r="468" spans="1:5" ht="12.75">
      <c r="A468" s="17"/>
      <c r="B468" s="7"/>
      <c r="C468" s="7"/>
      <c r="D468" s="7"/>
      <c r="E468" s="7"/>
    </row>
    <row r="469" spans="1:5" ht="12.75">
      <c r="A469" s="10"/>
      <c r="C469" s="7"/>
      <c r="D469" s="7"/>
      <c r="E469" s="7"/>
    </row>
    <row r="470" spans="1:5" ht="12.75">
      <c r="A470" s="10"/>
      <c r="C470" s="7"/>
      <c r="D470" s="7"/>
      <c r="E470" s="7"/>
    </row>
    <row r="471" spans="1:5" ht="12.75">
      <c r="A471" s="17"/>
      <c r="B471" s="7"/>
      <c r="C471" s="7"/>
      <c r="D471" s="7"/>
      <c r="E471" s="7"/>
    </row>
    <row r="472" spans="1:5" ht="12.75">
      <c r="A472" s="10"/>
      <c r="C472" s="7"/>
      <c r="D472" s="7"/>
      <c r="E472" s="7"/>
    </row>
    <row r="473" spans="1:5" ht="12.75">
      <c r="A473" s="10"/>
      <c r="C473" s="7"/>
      <c r="D473" s="7"/>
      <c r="E473" s="7"/>
    </row>
    <row r="474" spans="1:5" ht="12.75">
      <c r="A474" s="17"/>
      <c r="B474" s="7"/>
      <c r="E474" s="7"/>
    </row>
    <row r="475" spans="1:5" ht="12.75">
      <c r="A475" s="10"/>
      <c r="C475" s="7"/>
      <c r="D475" s="7"/>
      <c r="E475" s="7"/>
    </row>
    <row r="476" spans="1:5" ht="12.75">
      <c r="A476" s="10"/>
      <c r="C476" s="7"/>
      <c r="D476" s="7"/>
      <c r="E476" s="7"/>
    </row>
    <row r="477" spans="1:5" ht="12.75">
      <c r="A477" s="17"/>
      <c r="B477" s="7"/>
      <c r="C477" s="7"/>
      <c r="D477" s="7"/>
      <c r="E477" s="7"/>
    </row>
    <row r="478" spans="1:5" ht="12.75">
      <c r="A478" s="10"/>
      <c r="E478" s="7"/>
    </row>
    <row r="479" spans="1:5" ht="12.75">
      <c r="A479" s="10"/>
      <c r="C479" s="7"/>
      <c r="D479" s="7"/>
      <c r="E479" s="7"/>
    </row>
    <row r="480" spans="1:5" ht="12.75">
      <c r="A480" s="17"/>
      <c r="B480" s="7"/>
      <c r="C480" s="7"/>
      <c r="D480" s="7"/>
      <c r="E480" s="7"/>
    </row>
    <row r="481" spans="1:5" ht="12.75">
      <c r="A481" s="10"/>
      <c r="E481" s="7"/>
    </row>
    <row r="482" spans="1:5" ht="12.75">
      <c r="A482" s="10"/>
      <c r="C482" s="7"/>
      <c r="D482" s="7"/>
      <c r="E482" s="7"/>
    </row>
    <row r="483" spans="1:5" ht="12.75">
      <c r="A483" s="17"/>
      <c r="B483" s="7"/>
      <c r="C483" s="7"/>
      <c r="D483" s="7"/>
      <c r="E483" s="7"/>
    </row>
    <row r="484" spans="1:5" ht="12.75">
      <c r="A484" s="10"/>
      <c r="E484" s="7"/>
    </row>
    <row r="485" spans="1:5" ht="12.75">
      <c r="A485" s="10"/>
      <c r="C485" s="7"/>
      <c r="D485" s="7"/>
      <c r="E485" s="7"/>
    </row>
    <row r="486" spans="1:5" ht="12.75">
      <c r="A486" s="17"/>
      <c r="B486" s="7"/>
      <c r="C486" s="7"/>
      <c r="D486" s="7"/>
      <c r="E486" s="7"/>
    </row>
    <row r="487" spans="1:5" ht="12.75">
      <c r="A487" s="10"/>
      <c r="E487" s="7"/>
    </row>
    <row r="488" spans="1:5" ht="12.75">
      <c r="A488" s="10"/>
      <c r="C488" s="7"/>
      <c r="D488" s="7"/>
      <c r="E488" s="7"/>
    </row>
    <row r="489" spans="1:5" ht="12.75">
      <c r="A489" s="17"/>
      <c r="B489" s="7"/>
      <c r="C489" s="7"/>
      <c r="D489" s="7"/>
      <c r="E489" s="7"/>
    </row>
    <row r="490" spans="2:5" ht="12.75">
      <c r="B490" s="7"/>
      <c r="C490" s="7"/>
      <c r="D490" s="7"/>
      <c r="E490" s="7"/>
    </row>
    <row r="491" spans="1:5" ht="12.75">
      <c r="A491" s="10"/>
      <c r="C491" s="7"/>
      <c r="D491" s="7"/>
      <c r="E491" s="7"/>
    </row>
    <row r="492" spans="1:5" ht="12.75">
      <c r="A492" s="17"/>
      <c r="B492" s="7"/>
      <c r="C492" s="7"/>
      <c r="D492" s="7"/>
      <c r="E492" s="7"/>
    </row>
    <row r="493" spans="1:5" ht="12.75">
      <c r="A493" s="17"/>
      <c r="B493" s="7"/>
      <c r="C493" s="7"/>
      <c r="D493" s="7"/>
      <c r="E493" s="7"/>
    </row>
    <row r="494" spans="1:5" ht="12.75">
      <c r="A494" s="10"/>
      <c r="C494" s="7"/>
      <c r="D494" s="7"/>
      <c r="E494" s="7"/>
    </row>
    <row r="495" spans="1:5" ht="12.75">
      <c r="A495" s="17"/>
      <c r="B495" s="7"/>
      <c r="C495" s="7"/>
      <c r="D495" s="7"/>
      <c r="E495" s="7"/>
    </row>
    <row r="496" spans="1:5" ht="12.75">
      <c r="A496" s="17"/>
      <c r="B496" s="7"/>
      <c r="C496" s="7"/>
      <c r="D496" s="7"/>
      <c r="E496" s="7"/>
    </row>
    <row r="497" spans="1:5" ht="12.75">
      <c r="A497" s="12"/>
      <c r="B497" s="10"/>
      <c r="C497" s="3"/>
      <c r="D497" s="3"/>
      <c r="E497" s="7"/>
    </row>
    <row r="498" spans="1:5" ht="12.75">
      <c r="A498" s="17"/>
      <c r="B498" s="7"/>
      <c r="C498" s="7"/>
      <c r="D498" s="7"/>
      <c r="E498" s="7"/>
    </row>
    <row r="499" spans="1:5" ht="12.75">
      <c r="A499" s="10"/>
      <c r="E499" s="7"/>
    </row>
    <row r="500" spans="1:5" ht="12.75">
      <c r="A500" s="10"/>
      <c r="B500" s="10"/>
      <c r="C500" s="7"/>
      <c r="D500" s="7"/>
      <c r="E500" s="7"/>
    </row>
    <row r="501" spans="1:5" ht="12.75">
      <c r="A501" s="10"/>
      <c r="B501" s="10"/>
      <c r="C501" s="7"/>
      <c r="D501" s="7"/>
      <c r="E501" s="7"/>
    </row>
    <row r="502" spans="1:5" ht="12.75">
      <c r="A502" s="10"/>
      <c r="C502" s="7"/>
      <c r="D502" s="7"/>
      <c r="E502" s="7"/>
    </row>
    <row r="503" spans="1:5" ht="12.75">
      <c r="A503" s="17"/>
      <c r="B503" s="7"/>
      <c r="C503" s="7"/>
      <c r="D503" s="7"/>
      <c r="E503" s="7"/>
    </row>
    <row r="504" spans="1:5" ht="12.75">
      <c r="A504" s="10"/>
      <c r="B504" s="10"/>
      <c r="C504" s="7"/>
      <c r="D504" s="7"/>
      <c r="E504" s="7"/>
    </row>
    <row r="505" spans="1:5" ht="12.75">
      <c r="A505" s="10"/>
      <c r="C505" s="7"/>
      <c r="D505" s="7"/>
      <c r="E505" s="7"/>
    </row>
    <row r="506" spans="1:5" ht="12.75">
      <c r="A506" s="17"/>
      <c r="B506" s="7"/>
      <c r="C506" s="7"/>
      <c r="D506" s="7"/>
      <c r="E506" s="7"/>
    </row>
    <row r="507" spans="1:5" ht="12.75">
      <c r="A507" s="10"/>
      <c r="B507" s="10"/>
      <c r="C507" s="7"/>
      <c r="D507" s="7"/>
      <c r="E507" s="7"/>
    </row>
    <row r="508" spans="1:5" ht="12.75">
      <c r="A508" s="10"/>
      <c r="C508" s="7"/>
      <c r="D508" s="7"/>
      <c r="E508" s="7"/>
    </row>
    <row r="509" spans="1:5" ht="12.75">
      <c r="A509" s="17"/>
      <c r="B509" s="7"/>
      <c r="C509" s="7"/>
      <c r="D509" s="7"/>
      <c r="E509" s="7"/>
    </row>
    <row r="510" spans="1:5" ht="12.75">
      <c r="A510" s="10"/>
      <c r="B510" s="10"/>
      <c r="C510" s="7"/>
      <c r="D510" s="7"/>
      <c r="E510" s="7"/>
    </row>
    <row r="511" spans="1:5" ht="12.75">
      <c r="A511" s="10"/>
      <c r="C511" s="7"/>
      <c r="D511" s="7"/>
      <c r="E511" s="7"/>
    </row>
    <row r="512" spans="1:5" ht="12.75">
      <c r="A512" s="17"/>
      <c r="B512" s="7"/>
      <c r="C512" s="7"/>
      <c r="D512" s="7"/>
      <c r="E512" s="7"/>
    </row>
    <row r="513" spans="1:5" ht="12.75">
      <c r="A513" s="10"/>
      <c r="E513" s="7"/>
    </row>
    <row r="514" spans="1:5" ht="12.75">
      <c r="A514" s="10"/>
      <c r="C514" s="7"/>
      <c r="D514" s="7"/>
      <c r="E514" s="7"/>
    </row>
    <row r="515" spans="1:5" ht="12.75">
      <c r="A515" s="17"/>
      <c r="B515" s="7"/>
      <c r="C515" s="7"/>
      <c r="D515" s="7"/>
      <c r="E515" s="7"/>
    </row>
    <row r="516" spans="1:5" ht="12.75">
      <c r="A516" s="10"/>
      <c r="E516" s="7"/>
    </row>
    <row r="517" spans="1:5" ht="12.75">
      <c r="A517" s="10"/>
      <c r="C517" s="7"/>
      <c r="D517" s="7"/>
      <c r="E517" s="7"/>
    </row>
    <row r="518" spans="1:5" ht="12.75">
      <c r="A518" s="17"/>
      <c r="B518" s="7"/>
      <c r="C518" s="7"/>
      <c r="D518" s="7"/>
      <c r="E518" s="7"/>
    </row>
    <row r="519" spans="1:5" ht="12.75">
      <c r="A519" s="10"/>
      <c r="E519" s="7"/>
    </row>
    <row r="520" spans="1:5" ht="12.75">
      <c r="A520" s="10"/>
      <c r="B520" s="17"/>
      <c r="C520" s="7"/>
      <c r="D520" s="7"/>
      <c r="E520" s="7"/>
    </row>
    <row r="521" spans="1:5" ht="12.75">
      <c r="A521" s="17"/>
      <c r="B521" s="7"/>
      <c r="C521" s="7"/>
      <c r="D521" s="7"/>
      <c r="E521" s="7"/>
    </row>
    <row r="522" spans="1:5" ht="12.75">
      <c r="A522" s="17"/>
      <c r="B522" s="7"/>
      <c r="C522" s="7"/>
      <c r="D522" s="7"/>
      <c r="E522" s="7"/>
    </row>
    <row r="523" spans="1:5" ht="12.75">
      <c r="A523" s="17"/>
      <c r="B523" s="7"/>
      <c r="C523" s="7"/>
      <c r="D523" s="7"/>
      <c r="E523" s="7"/>
    </row>
    <row r="524" spans="1:5" ht="12.75">
      <c r="A524" s="10"/>
      <c r="E524" s="7"/>
    </row>
    <row r="525" spans="1:5" ht="12.75">
      <c r="A525" s="10"/>
      <c r="C525" s="7"/>
      <c r="D525" s="7"/>
      <c r="E525" s="7"/>
    </row>
    <row r="526" spans="1:5" ht="12.75">
      <c r="A526" s="17"/>
      <c r="B526" s="7"/>
      <c r="C526" s="7"/>
      <c r="D526" s="7"/>
      <c r="E526" s="7"/>
    </row>
    <row r="527" spans="1:5" ht="12.75">
      <c r="A527" s="10"/>
      <c r="E527" s="7"/>
    </row>
    <row r="528" spans="1:5" ht="12.75">
      <c r="A528" s="10"/>
      <c r="C528" s="7"/>
      <c r="D528" s="7"/>
      <c r="E528" s="7"/>
    </row>
    <row r="529" spans="1:5" ht="12.75">
      <c r="A529" s="17"/>
      <c r="B529" s="7"/>
      <c r="C529" s="7"/>
      <c r="D529" s="7"/>
      <c r="E529" s="7"/>
    </row>
    <row r="530" spans="1:5" ht="12.75">
      <c r="A530" s="17"/>
      <c r="B530" s="7"/>
      <c r="C530" s="7"/>
      <c r="D530" s="7"/>
      <c r="E530" s="7"/>
    </row>
    <row r="531" spans="1:5" ht="12.75">
      <c r="A531" s="17"/>
      <c r="B531" s="7"/>
      <c r="C531" s="7"/>
      <c r="D531" s="7"/>
      <c r="E531" s="7"/>
    </row>
    <row r="532" spans="1:5" ht="12.75">
      <c r="A532" s="17"/>
      <c r="B532" s="7"/>
      <c r="C532" s="7"/>
      <c r="D532" s="7"/>
      <c r="E532" s="7"/>
    </row>
    <row r="533" spans="1:5" ht="12.75">
      <c r="A533" s="17"/>
      <c r="B533" s="7"/>
      <c r="C533" s="7"/>
      <c r="D533" s="7"/>
      <c r="E533" s="7"/>
    </row>
    <row r="534" spans="1:5" ht="12.75">
      <c r="A534" s="17"/>
      <c r="B534" s="7"/>
      <c r="C534" s="7"/>
      <c r="D534" s="7"/>
      <c r="E534" s="7"/>
    </row>
    <row r="535" spans="1:5" ht="12.75">
      <c r="A535" s="10"/>
      <c r="E535" s="7"/>
    </row>
    <row r="536" spans="1:5" ht="12.75">
      <c r="A536" s="10"/>
      <c r="B536" s="7"/>
      <c r="C536" s="7"/>
      <c r="D536" s="7"/>
      <c r="E536" s="7"/>
    </row>
    <row r="537" spans="1:5" ht="12.75">
      <c r="A537" s="14"/>
      <c r="B537" s="7"/>
      <c r="C537" s="7"/>
      <c r="D537" s="7"/>
      <c r="E537" s="7"/>
    </row>
    <row r="538" spans="1:5" ht="12.75">
      <c r="A538" s="17"/>
      <c r="B538" s="7"/>
      <c r="C538" s="7"/>
      <c r="D538" s="7"/>
      <c r="E538" s="7"/>
    </row>
    <row r="539" spans="1:5" ht="12.75">
      <c r="A539" s="17"/>
      <c r="B539" s="7"/>
      <c r="C539" s="7"/>
      <c r="D539" s="7"/>
      <c r="E539" s="7"/>
    </row>
    <row r="540" spans="1:5" ht="12.75">
      <c r="A540" s="17"/>
      <c r="B540" s="7"/>
      <c r="C540" s="7"/>
      <c r="D540" s="7"/>
      <c r="E540" s="7"/>
    </row>
    <row r="541" spans="1:5" ht="12.75">
      <c r="A541" s="17"/>
      <c r="B541" s="7"/>
      <c r="C541" s="7"/>
      <c r="D541" s="7"/>
      <c r="E541" s="7"/>
    </row>
    <row r="542" spans="1:5" ht="12.75">
      <c r="A542" s="17"/>
      <c r="B542" s="7"/>
      <c r="C542" s="7"/>
      <c r="D542" s="7"/>
      <c r="E542" s="7"/>
    </row>
    <row r="543" spans="1:5" ht="12.75">
      <c r="A543" s="10"/>
      <c r="E543" s="7"/>
    </row>
    <row r="544" spans="1:5" ht="12.75">
      <c r="A544" s="10"/>
      <c r="C544" s="7"/>
      <c r="D544" s="7"/>
      <c r="E544" s="7"/>
    </row>
    <row r="545" spans="1:5" ht="12.75">
      <c r="A545" s="17"/>
      <c r="B545" s="7"/>
      <c r="C545" s="7"/>
      <c r="D545" s="7"/>
      <c r="E545" s="7"/>
    </row>
    <row r="546" spans="2:5" ht="12.75">
      <c r="B546" s="7"/>
      <c r="C546" s="7"/>
      <c r="D546" s="7"/>
      <c r="E546" s="7"/>
    </row>
    <row r="547" spans="1:5" ht="12.75">
      <c r="A547" s="10"/>
      <c r="B547" s="7"/>
      <c r="C547" s="7"/>
      <c r="D547" s="7"/>
      <c r="E547" s="7"/>
    </row>
    <row r="548" spans="1:5" ht="12.75">
      <c r="A548" s="17"/>
      <c r="B548" s="7"/>
      <c r="C548" s="7"/>
      <c r="D548" s="7"/>
      <c r="E548" s="7"/>
    </row>
    <row r="549" spans="1:5" ht="12.75">
      <c r="A549" s="17"/>
      <c r="B549" s="7"/>
      <c r="C549" s="7"/>
      <c r="D549" s="7"/>
      <c r="E549" s="7"/>
    </row>
    <row r="550" spans="1:5" ht="12.75">
      <c r="A550" s="10"/>
      <c r="B550" s="7"/>
      <c r="C550" s="7"/>
      <c r="D550" s="7"/>
      <c r="E550" s="7"/>
    </row>
    <row r="551" spans="1:5" ht="12.75">
      <c r="A551" s="17"/>
      <c r="B551" s="7"/>
      <c r="C551" s="7"/>
      <c r="D551" s="7"/>
      <c r="E551" s="7"/>
    </row>
    <row r="552" spans="2:5" ht="12.75">
      <c r="B552" s="7"/>
      <c r="C552" s="7"/>
      <c r="D552" s="7"/>
      <c r="E552" s="7"/>
    </row>
    <row r="553" spans="1:5" ht="12.75">
      <c r="A553" s="1"/>
      <c r="B553" s="10"/>
      <c r="C553" s="3"/>
      <c r="D553" s="3"/>
      <c r="E553" s="7"/>
    </row>
    <row r="554" spans="2:5" ht="12.75">
      <c r="B554" s="7"/>
      <c r="C554" s="7"/>
      <c r="D554" s="7"/>
      <c r="E554" s="7"/>
    </row>
    <row r="555" spans="1:5" ht="12.75">
      <c r="A555" s="10"/>
      <c r="B555" s="10"/>
      <c r="C555" s="7"/>
      <c r="D555" s="7"/>
      <c r="E555" s="7"/>
    </row>
    <row r="556" spans="1:5" ht="12.75">
      <c r="A556" s="10"/>
      <c r="E556" s="7"/>
    </row>
    <row r="557" spans="1:5" ht="12.75">
      <c r="A557" s="10"/>
      <c r="C557" s="7"/>
      <c r="D557" s="7"/>
      <c r="E557" s="7"/>
    </row>
    <row r="558" spans="1:5" ht="12.75">
      <c r="A558" s="17"/>
      <c r="B558" s="7"/>
      <c r="C558" s="7"/>
      <c r="D558" s="7"/>
      <c r="E558" s="7"/>
    </row>
    <row r="559" spans="1:5" ht="12.75">
      <c r="A559" s="17"/>
      <c r="B559" s="7"/>
      <c r="C559" s="7"/>
      <c r="D559" s="7"/>
      <c r="E559" s="7"/>
    </row>
    <row r="560" spans="1:5" ht="12.75">
      <c r="A560" s="10"/>
      <c r="E560" s="7"/>
    </row>
    <row r="561" spans="1:5" ht="12.75">
      <c r="A561" s="10"/>
      <c r="C561" s="7"/>
      <c r="D561" s="7"/>
      <c r="E561" s="7"/>
    </row>
    <row r="562" spans="1:5" ht="12.75">
      <c r="A562" s="17"/>
      <c r="B562" s="7"/>
      <c r="C562" s="7"/>
      <c r="D562" s="7"/>
      <c r="E562" s="7"/>
    </row>
    <row r="563" spans="1:5" ht="12.75">
      <c r="A563" s="17"/>
      <c r="B563" s="7"/>
      <c r="E563" s="7"/>
    </row>
    <row r="564" spans="1:5" ht="12.75">
      <c r="A564" s="17"/>
      <c r="B564" s="7"/>
      <c r="C564" s="7"/>
      <c r="D564" s="7"/>
      <c r="E564" s="7"/>
    </row>
    <row r="565" spans="1:5" ht="12.75">
      <c r="A565" s="17"/>
      <c r="B565" s="7"/>
      <c r="C565" s="7"/>
      <c r="D565" s="7"/>
      <c r="E565" s="7"/>
    </row>
    <row r="566" spans="1:5" ht="12.75">
      <c r="A566" s="17"/>
      <c r="B566" s="7"/>
      <c r="C566" s="7"/>
      <c r="D566" s="7"/>
      <c r="E566" s="7"/>
    </row>
    <row r="567" spans="1:5" ht="12.75">
      <c r="A567" s="10"/>
      <c r="E567" s="7"/>
    </row>
    <row r="568" spans="1:5" ht="12.75">
      <c r="A568" s="10"/>
      <c r="C568" s="7"/>
      <c r="D568" s="7"/>
      <c r="E568" s="7"/>
    </row>
    <row r="569" spans="1:5" ht="12.75">
      <c r="A569" s="17"/>
      <c r="B569" s="7"/>
      <c r="C569" s="7"/>
      <c r="D569" s="7"/>
      <c r="E569" s="7"/>
    </row>
    <row r="570" spans="1:5" ht="12.75">
      <c r="A570" s="17"/>
      <c r="B570" s="7"/>
      <c r="C570" s="7"/>
      <c r="D570" s="7"/>
      <c r="E570" s="7"/>
    </row>
    <row r="571" spans="1:5" ht="12.75">
      <c r="A571" s="17"/>
      <c r="B571" s="7"/>
      <c r="C571" s="7"/>
      <c r="D571" s="7"/>
      <c r="E571" s="7"/>
    </row>
    <row r="572" spans="1:5" ht="12.75">
      <c r="A572" s="17"/>
      <c r="B572" s="7"/>
      <c r="C572" s="7"/>
      <c r="D572" s="7"/>
      <c r="E572" s="7"/>
    </row>
    <row r="573" spans="1:5" ht="12.75">
      <c r="A573" s="17"/>
      <c r="B573" s="7"/>
      <c r="C573" s="7"/>
      <c r="D573" s="7"/>
      <c r="E573" s="7"/>
    </row>
    <row r="574" spans="1:5" ht="12.75">
      <c r="A574" s="12"/>
      <c r="B574" s="10"/>
      <c r="C574" s="3"/>
      <c r="D574" s="3"/>
      <c r="E574" s="7"/>
    </row>
    <row r="575" spans="1:5" ht="12.75">
      <c r="A575" s="17"/>
      <c r="B575" s="7"/>
      <c r="C575" s="7"/>
      <c r="D575" s="7"/>
      <c r="E575" s="7"/>
    </row>
    <row r="576" spans="1:5" ht="12.75">
      <c r="A576" s="10"/>
      <c r="B576" s="10"/>
      <c r="C576" s="7"/>
      <c r="D576" s="7"/>
      <c r="E576" s="7"/>
    </row>
    <row r="577" spans="1:5" ht="12.75">
      <c r="A577" s="10"/>
      <c r="E577" s="7"/>
    </row>
    <row r="578" spans="1:5" ht="12.75">
      <c r="A578" s="10"/>
      <c r="C578" s="7"/>
      <c r="D578" s="7"/>
      <c r="E578" s="7"/>
    </row>
    <row r="579" spans="1:5" ht="12.75">
      <c r="A579" s="17"/>
      <c r="B579" s="7"/>
      <c r="C579" s="7"/>
      <c r="D579" s="7"/>
      <c r="E579" s="7"/>
    </row>
    <row r="580" spans="1:5" ht="12.75">
      <c r="A580" s="17"/>
      <c r="B580" s="7"/>
      <c r="C580" s="7"/>
      <c r="D580" s="7"/>
      <c r="E580" s="7"/>
    </row>
    <row r="581" spans="1:5" ht="12.75">
      <c r="A581" s="10"/>
      <c r="C581" s="7"/>
      <c r="D581" s="7"/>
      <c r="E581" s="7"/>
    </row>
    <row r="582" spans="1:5" ht="12.75">
      <c r="A582" s="17"/>
      <c r="B582" s="7"/>
      <c r="C582" s="7"/>
      <c r="D582" s="7"/>
      <c r="E582" s="7"/>
    </row>
    <row r="583" spans="1:5" ht="12.75">
      <c r="A583" s="10"/>
      <c r="E583" s="7"/>
    </row>
    <row r="587" spans="1:5" ht="12.75">
      <c r="A587" s="10"/>
      <c r="E587" s="7"/>
    </row>
    <row r="588" spans="1:5" ht="12.75">
      <c r="A588" s="10"/>
      <c r="C588" s="7"/>
      <c r="D588" s="7"/>
      <c r="E588" s="7"/>
    </row>
    <row r="589" spans="1:5" ht="12.75">
      <c r="A589" s="17"/>
      <c r="B589" s="7"/>
      <c r="C589" s="7"/>
      <c r="D589" s="7"/>
      <c r="E589" s="7"/>
    </row>
    <row r="590" spans="1:5" ht="12.75">
      <c r="A590" s="15"/>
      <c r="E590" s="7"/>
    </row>
    <row r="592" spans="1:4" ht="12.75">
      <c r="A592" s="12"/>
      <c r="B592" s="10"/>
      <c r="C592" s="3"/>
      <c r="D592" s="3"/>
    </row>
    <row r="629" spans="1:4" ht="12.75">
      <c r="A629" s="12"/>
      <c r="B629" s="2"/>
      <c r="C629" s="9"/>
      <c r="D629" s="9"/>
    </row>
    <row r="654" spans="1:4" ht="12.75">
      <c r="A654" s="11"/>
      <c r="B654" s="11"/>
      <c r="C654" s="6"/>
      <c r="D654" s="6"/>
    </row>
    <row r="656" spans="1:4" ht="12.75">
      <c r="A656" s="11"/>
      <c r="B656" s="11"/>
      <c r="C656" s="6"/>
      <c r="D656" s="6"/>
    </row>
    <row r="657" spans="1:4" ht="12.75">
      <c r="A657" s="11"/>
      <c r="B657" s="11"/>
      <c r="C657" s="6"/>
      <c r="D657" s="6"/>
    </row>
    <row r="658" spans="1:4" ht="12.75">
      <c r="A658" s="11"/>
      <c r="B658" s="11"/>
      <c r="C658" s="6"/>
      <c r="D658" s="6"/>
    </row>
    <row r="659" spans="1:4" ht="12.75">
      <c r="A659" s="11"/>
      <c r="B659" s="11"/>
      <c r="C659" s="6"/>
      <c r="D659" s="6"/>
    </row>
    <row r="661" spans="1:4" ht="12.75">
      <c r="A661" s="12"/>
      <c r="B661" s="2"/>
      <c r="C661" s="9"/>
      <c r="D661" s="9"/>
    </row>
    <row r="707" spans="1:4" ht="12.75">
      <c r="A707" s="11"/>
      <c r="B707" s="11"/>
      <c r="C707" s="6"/>
      <c r="D707" s="6"/>
    </row>
    <row r="709" spans="1:4" ht="12.75">
      <c r="A709" s="11"/>
      <c r="B709" s="11"/>
      <c r="C709" s="6"/>
      <c r="D709" s="6"/>
    </row>
    <row r="710" spans="1:4" ht="12.75">
      <c r="A710" s="11"/>
      <c r="B710" s="11"/>
      <c r="C710" s="6"/>
      <c r="D710" s="6"/>
    </row>
    <row r="711" spans="1:4" ht="12.75">
      <c r="A711" s="11"/>
      <c r="B711" s="11"/>
      <c r="C711" s="6"/>
      <c r="D711" s="6"/>
    </row>
    <row r="716" spans="1:4" ht="12.75">
      <c r="A716" s="12"/>
      <c r="B716" s="2"/>
      <c r="C716" s="9"/>
      <c r="D716" s="9"/>
    </row>
  </sheetData>
  <mergeCells count="1">
    <mergeCell ref="A1:E1"/>
  </mergeCells>
  <printOptions horizontalCentered="1"/>
  <pageMargins left="0.2362204724409449" right="0.2362204724409449" top="0.4330708661417323" bottom="0.4330708661417323" header="0.7086614173228347" footer="0.5118110236220472"/>
  <pageSetup firstPageNumber="6" useFirstPageNumber="1" horizontalDpi="300" verticalDpi="300" orientation="portrait" paperSize="9" scale="89" r:id="rId1"/>
  <headerFooter alignWithMargins="0">
    <oddFooter>&amp;R&amp;P</oddFooter>
  </headerFooter>
  <rowBreaks count="1" manualBreakCount="1">
    <brk id="59" max="5" man="1"/>
  </rowBreaks>
  <ignoredErrors>
    <ignoredError sqref="A15 A50 A53 A74:A75 A79 A82 A30" numberStoredAsText="1"/>
    <ignoredError sqref="E40:E41 E8 E78 E37 E43 E73 E5:E6 E84 E4 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2009-07-10T19:28:12Z</cp:lastPrinted>
  <dcterms:created xsi:type="dcterms:W3CDTF">2001-11-29T15:00:47Z</dcterms:created>
  <dcterms:modified xsi:type="dcterms:W3CDTF">2009-07-22T09:57:37Z</dcterms:modified>
  <cp:category/>
  <cp:version/>
  <cp:contentType/>
  <cp:contentStatus/>
</cp:coreProperties>
</file>