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 " sheetId="5" r:id="rId5"/>
  </sheets>
  <definedNames>
    <definedName name="_xlnm.Print_Titles" localSheetId="4">'posebni dio 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'bilanca'!$A$3:$H$24</definedName>
    <definedName name="_xlnm.Print_Area" localSheetId="4">'posebni dio '!$A$1:$E$117</definedName>
    <definedName name="_xlnm.Print_Area" localSheetId="1">'prihodi'!$A$1:$H$47</definedName>
    <definedName name="_xlnm.Print_Area" localSheetId="3">'račun financiranja'!$A$1:$H$17</definedName>
    <definedName name="_xlnm.Print_Area" localSheetId="2">'rashodi-opći dio'!$A$1:$H$91</definedName>
  </definedNames>
  <calcPr fullCalcOnLoad="1"/>
</workbook>
</file>

<file path=xl/sharedStrings.xml><?xml version="1.0" encoding="utf-8"?>
<sst xmlns="http://schemas.openxmlformats.org/spreadsheetml/2006/main" count="325" uniqueCount="267">
  <si>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</si>
  <si>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</si>
  <si>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</si>
  <si>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</si>
  <si>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</si>
  <si>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</si>
  <si>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</si>
  <si>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</si>
  <si>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Naknade troškova zaposlenima</t>
  </si>
  <si>
    <t>3225</t>
  </si>
  <si>
    <t>Rashodi za usluge</t>
  </si>
  <si>
    <t xml:space="preserve">Usluge tekućeg i investicijskog održavanja </t>
  </si>
  <si>
    <t xml:space="preserve">Kamate za primljene zajmove </t>
  </si>
  <si>
    <t>Financijski rashodi</t>
  </si>
  <si>
    <t>Rashodi za nabavu neproizvedene imovine</t>
  </si>
  <si>
    <t>4123</t>
  </si>
  <si>
    <t>Rashodi za nabavu proizvedene dugotrajne imovine</t>
  </si>
  <si>
    <t>Građevinski objekti</t>
  </si>
  <si>
    <t>4212</t>
  </si>
  <si>
    <t>4213</t>
  </si>
  <si>
    <t>Ceste, željeznice i slični građevinski objekti</t>
  </si>
  <si>
    <t>4214</t>
  </si>
  <si>
    <t>Ostali građevinski objekti</t>
  </si>
  <si>
    <t>4221</t>
  </si>
  <si>
    <t>4222</t>
  </si>
  <si>
    <t>Postrojenja i oprema</t>
  </si>
  <si>
    <t>4225</t>
  </si>
  <si>
    <t>Prijevozna sredstva</t>
  </si>
  <si>
    <t>4231</t>
  </si>
  <si>
    <t>Nematerijalna proizvedena imovina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</si>
  <si>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</si>
  <si>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</si>
  <si>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</si>
  <si>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</si>
  <si>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</si>
  <si>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</si>
  <si>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poreza</t>
  </si>
  <si>
    <t>Porezi na robu i usluge</t>
  </si>
  <si>
    <t>Pomoći iz inozemstva (darovnice) i od subjekata unutar opće države</t>
  </si>
  <si>
    <t>Pomoći iz proračuna</t>
  </si>
  <si>
    <t>Tekuće pomoći iz proračuna</t>
  </si>
  <si>
    <t>Kapitalne pomoći iz proračuna</t>
  </si>
  <si>
    <t>Prihodi od imovine</t>
  </si>
  <si>
    <t>Prihodi od financijske imovine</t>
  </si>
  <si>
    <t>Naziv prihoda</t>
  </si>
  <si>
    <t>B. RAČUN FINANCIRANJA</t>
  </si>
  <si>
    <t>Prihodi od nefinancijske imovine</t>
  </si>
  <si>
    <t>Prihodi od administrativnih pristojbi i po posebnim propisima</t>
  </si>
  <si>
    <t>Prihodi po posebnim propisima</t>
  </si>
  <si>
    <t>Ostali prihodi</t>
  </si>
  <si>
    <t>Ostali nespomenuti prihodi</t>
  </si>
  <si>
    <t>Prihodi koje ostvare obavljanjem poslova na tržištu (vlastiti prih.)</t>
  </si>
  <si>
    <t>PRIHODI OD PRODAJE NEFINANCIJSKE IMOVINE</t>
  </si>
  <si>
    <t>Zemljište</t>
  </si>
  <si>
    <t>Prihodi od prodaje građevinskih objekata</t>
  </si>
  <si>
    <t>Prihodi od prodaje proizvedene dugotrajne imovine</t>
  </si>
  <si>
    <t>RASHODI POSLOVANJA</t>
  </si>
  <si>
    <t>Rashodi za zaposlene</t>
  </si>
  <si>
    <t>Plaće</t>
  </si>
  <si>
    <t>Ostali rashodi za zaposlene</t>
  </si>
  <si>
    <t>Rashodi za materijal i energiju</t>
  </si>
  <si>
    <t>3423</t>
  </si>
  <si>
    <t>Ostali nespomenuti rashodi poslovanja</t>
  </si>
  <si>
    <t>Ostali rashodi</t>
  </si>
  <si>
    <t>Kazne, penali i naknade štete</t>
  </si>
  <si>
    <t>Izvanredni rashodi</t>
  </si>
  <si>
    <t>RASHODI ZA NABAVU NEFINANCIJSKE IMOVINE</t>
  </si>
  <si>
    <t xml:space="preserve">Nematerijalna imovina </t>
  </si>
  <si>
    <t>4262</t>
  </si>
  <si>
    <t xml:space="preserve">                                  NETO FINANCIRANJE</t>
  </si>
  <si>
    <t>Primici od zaduživanja</t>
  </si>
  <si>
    <t>Primljeni zajmovi od banaka i ostalih financijskih institucija izvan javnog sektora</t>
  </si>
  <si>
    <t>Izdaci za otplatu glavnice primljenih zajmova</t>
  </si>
  <si>
    <t>Otplata glavnice primljenih zajmova od banaka i ostalih financijskih institucija izvan javnog sektora</t>
  </si>
  <si>
    <t>NETO FINANCIRANJE</t>
  </si>
  <si>
    <t>Naziv rashoda</t>
  </si>
  <si>
    <t>Ostali financijski rashodi</t>
  </si>
  <si>
    <t>VIŠAK / MANJAK + NETO FINANCIRANJE</t>
  </si>
  <si>
    <t>I. OPĆI DIO</t>
  </si>
  <si>
    <t>N a z i v</t>
  </si>
  <si>
    <r>
      <t xml:space="preserve">Trošarine  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  </t>
    </r>
  </si>
  <si>
    <t xml:space="preserve">Kamate na oročena sredstva i depozite po viđenju                                                                 </t>
  </si>
  <si>
    <t xml:space="preserve">Prihodi od zateznih kamata                        </t>
  </si>
  <si>
    <r>
      <t xml:space="preserve">Prihodi od pozitivnih tečajnih razlika                                    </t>
    </r>
    <r>
      <rPr>
        <b/>
        <sz val="10"/>
        <color indexed="10"/>
        <rFont val="Times New Roman"/>
        <family val="1"/>
      </rPr>
      <t xml:space="preserve">  </t>
    </r>
  </si>
  <si>
    <t xml:space="preserve">Naknade za ceste     </t>
  </si>
  <si>
    <r>
      <t xml:space="preserve">Naknada za izvanredni prijevoz                                            </t>
    </r>
    <r>
      <rPr>
        <sz val="10"/>
        <color indexed="10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 xml:space="preserve">                                      </t>
    </r>
  </si>
  <si>
    <t xml:space="preserve">Naknada za prekomjernu uporabu javne ceste                            </t>
  </si>
  <si>
    <t xml:space="preserve">Naknade za korištenje cestovnog zemljišta                                 </t>
  </si>
  <si>
    <t xml:space="preserve">Naknada za uporabu javnih motornim i priključnim vozila registriranim izvan Republike Hrvatske                             </t>
  </si>
  <si>
    <r>
      <t xml:space="preserve">Sufinanciranje cijene usluge, participacije i slično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</si>
  <si>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Ostali nespomenuti prihodi               </t>
  </si>
  <si>
    <t xml:space="preserve">Prihodi od obavljanja osnovnih poslova vlastite djelatnosti                                                </t>
  </si>
  <si>
    <t xml:space="preserve">Prihodi od obavljanja ostalih poslova vlastite djelatnosti </t>
  </si>
  <si>
    <r>
      <t xml:space="preserve">Stambeni objekti                                             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</si>
  <si>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Poslovni objekti                               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</si>
  <si>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Prihodi od prodaje prijevoznih sredstava                     </t>
  </si>
  <si>
    <r>
      <t xml:space="preserve">Plaće za redovan rad 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</si>
  <si>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r>
      <t xml:space="preserve">Ostali rashodi za zaposlene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</si>
  <si>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Doprinosi na plaće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</si>
  <si>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Doprinosi za zdravstveno osiguranje </t>
  </si>
  <si>
    <r>
      <t xml:space="preserve">Doprinosi za zapošljavanje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</si>
  <si>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Službena putovanja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</si>
  <si>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r>
      <t xml:space="preserve">Naknade za prijevoz, za rad na terenu i odvojeni život </t>
    </r>
    <r>
      <rPr>
        <b/>
        <sz val="9.85"/>
        <color indexed="10"/>
        <rFont val="Times New Roman"/>
        <family val="1"/>
      </rPr>
      <t xml:space="preserve">    </t>
    </r>
  </si>
  <si>
    <r>
      <t xml:space="preserve">Stručno usavršavanje zaposlenika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</si>
  <si>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Uredski materijal i ostali materijalni rashodi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</si>
  <si>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Energija                                                                                          </t>
    </r>
    <r>
      <rPr>
        <sz val="9.85"/>
        <color indexed="10"/>
        <rFont val="Times New Roman"/>
        <family val="1"/>
      </rPr>
      <t xml:space="preserve"> </t>
    </r>
    <r>
      <rPr>
        <b/>
        <sz val="9.85"/>
        <color indexed="10"/>
        <rFont val="Times New Roman"/>
        <family val="1"/>
      </rPr>
      <t xml:space="preserve"> </t>
    </r>
  </si>
  <si>
    <r>
      <t xml:space="preserve">Sitni inventar i auto gume                                                            </t>
    </r>
    <r>
      <rPr>
        <b/>
        <sz val="9.85"/>
        <color indexed="8"/>
        <rFont val="Times New Roman"/>
        <family val="1"/>
      </rPr>
      <t xml:space="preserve"> </t>
    </r>
  </si>
  <si>
    <r>
      <t xml:space="preserve">Usluge telefona, pošte i prijevoza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</si>
  <si>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Redovno održ.cesta i objekata                                              </t>
  </si>
  <si>
    <r>
      <t xml:space="preserve">Investicijsko održavanje cesta              </t>
    </r>
    <r>
      <rPr>
        <b/>
        <sz val="9.85"/>
        <color indexed="10"/>
        <rFont val="Times New Roman"/>
        <family val="1"/>
      </rPr>
      <t xml:space="preserve">                                </t>
    </r>
  </si>
  <si>
    <r>
      <t xml:space="preserve">Beterment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</si>
  <si>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t xml:space="preserve">Održavanje zgrada i opreme  </t>
  </si>
  <si>
    <t xml:space="preserve">Usluge promidžbe i informiranja        </t>
  </si>
  <si>
    <t xml:space="preserve">Komunalne usluge                                             </t>
  </si>
  <si>
    <r>
      <t xml:space="preserve">Zakupnine i najamnine     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</si>
  <si>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t xml:space="preserve">Zdravstvene i veterinarske usluge                                               </t>
  </si>
  <si>
    <r>
      <t xml:space="preserve">Intelektualne i osobne usluge          </t>
    </r>
    <r>
      <rPr>
        <sz val="9.85"/>
        <color indexed="10"/>
        <rFont val="Times New Roman"/>
        <family val="1"/>
      </rPr>
      <t xml:space="preserve">  </t>
    </r>
  </si>
  <si>
    <r>
      <t xml:space="preserve">Studije i razvojne pripreme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</si>
  <si>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Računalne usluge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</si>
  <si>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t xml:space="preserve">Ostale usluge                             </t>
  </si>
  <si>
    <r>
      <t xml:space="preserve">Naknade za rad predstav. i izvršnih tijela, povjer. i sl.                 </t>
    </r>
    <r>
      <rPr>
        <sz val="9.85"/>
        <color indexed="8"/>
        <rFont val="Times New Roman"/>
        <family val="1"/>
      </rPr>
      <t xml:space="preserve">                                     </t>
    </r>
  </si>
  <si>
    <r>
      <t xml:space="preserve">Premije i osiguranja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</si>
  <si>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Reprezentacija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</si>
  <si>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r>
      <t xml:space="preserve">Članarine           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</si>
  <si>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Ostali nespomenuti rashodi poslovanja               </t>
  </si>
  <si>
    <r>
      <t xml:space="preserve">Kamate za primljene zajmove od banaka i ostalih financijskih institucija izvan javnog sektora                                                </t>
    </r>
    <r>
      <rPr>
        <b/>
        <sz val="9.85"/>
        <color indexed="10"/>
        <rFont val="Times New Roman"/>
        <family val="1"/>
      </rPr>
      <t xml:space="preserve">    </t>
    </r>
  </si>
  <si>
    <r>
      <t xml:space="preserve">Tuzemne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</si>
  <si>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Inozenmne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</si>
  <si>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Bankarske usluge i usluge platnog prometa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</si>
  <si>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Zatezne kamate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</si>
  <si>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Ostali nespomenuti financijski rashodi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</si>
  <si>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Naknade šteta pravnim i fizičkim osobama  </t>
    </r>
    <r>
      <rPr>
        <b/>
        <sz val="9.85"/>
        <color indexed="10"/>
        <rFont val="Times New Roman"/>
        <family val="1"/>
      </rPr>
      <t xml:space="preserve">                               </t>
    </r>
  </si>
  <si>
    <r>
      <t xml:space="preserve">Ostali izvanredni rashodi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</si>
  <si>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Licence                 </t>
    </r>
    <r>
      <rPr>
        <b/>
        <sz val="9.85"/>
        <color indexed="10"/>
        <rFont val="Times New Roman"/>
        <family val="1"/>
      </rPr>
      <t xml:space="preserve">                                                                          </t>
    </r>
  </si>
  <si>
    <r>
      <t xml:space="preserve">Poslovni objekti   </t>
    </r>
    <r>
      <rPr>
        <b/>
        <sz val="9.85"/>
        <color indexed="10"/>
        <rFont val="Times New Roman"/>
        <family val="1"/>
      </rPr>
      <t xml:space="preserve">                                                                       </t>
    </r>
  </si>
  <si>
    <r>
      <t xml:space="preserve">Ceste, željeznice i slični građevinski objekti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</si>
  <si>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Ostali građevinski objekti                                           </t>
  </si>
  <si>
    <r>
      <t xml:space="preserve">Uredska oprema i namještaj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</si>
  <si>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Komunikacijska oprema                   </t>
    </r>
    <r>
      <rPr>
        <b/>
        <sz val="9.85"/>
        <color indexed="10"/>
        <rFont val="Times New Roman"/>
        <family val="1"/>
      </rPr>
      <t xml:space="preserve">                                           </t>
    </r>
  </si>
  <si>
    <r>
      <t xml:space="preserve">Oprema za održavanje i zaštitu              </t>
    </r>
    <r>
      <rPr>
        <b/>
        <sz val="9.85"/>
        <color indexed="10"/>
        <rFont val="Times New Roman"/>
        <family val="1"/>
      </rPr>
      <t xml:space="preserve">                                     </t>
    </r>
  </si>
  <si>
    <t xml:space="preserve">Instrumenti, uređaji i strojevi                                                     </t>
  </si>
  <si>
    <r>
      <t xml:space="preserve">Prijevozna sredstva u cestovnom prometu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</si>
  <si>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Ulaganja u računalne programe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</si>
  <si>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Primljeni zajmovi od tuzemnih banaka i ostalih financijskih institucija izvan javnog sektora   </t>
    </r>
    <r>
      <rPr>
        <b/>
        <sz val="10"/>
        <color indexed="10"/>
        <rFont val="Times New Roman"/>
        <family val="1"/>
      </rPr>
      <t xml:space="preserve">  </t>
    </r>
  </si>
  <si>
    <r>
      <t xml:space="preserve">Primljeni zajmovi od inozemnih banaka i ostalih financijskih institucija             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</si>
  <si>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Otplata glavnice primljenih zajmova od tuzemnih banaka i ostalih financijskih institucija izvan javnog sektora   </t>
  </si>
  <si>
    <r>
      <t xml:space="preserve">Otplata glavnice primljenih zajmova od inozemnih banaka i ostalih financijskih institucija  </t>
    </r>
    <r>
      <rPr>
        <b/>
        <sz val="10"/>
        <color indexed="10"/>
        <rFont val="Times New Roman"/>
        <family val="1"/>
      </rPr>
      <t xml:space="preserve"> </t>
    </r>
  </si>
  <si>
    <r>
      <t xml:space="preserve">Usluge HAK-a i Hidrometeor. zavoda               </t>
    </r>
    <r>
      <rPr>
        <b/>
        <sz val="9.85"/>
        <color indexed="10"/>
        <rFont val="Times New Roman"/>
        <family val="1"/>
      </rPr>
      <t xml:space="preserve">  </t>
    </r>
  </si>
  <si>
    <t xml:space="preserve">Odvjetničke,revizorske,itd. usluge                                     </t>
  </si>
  <si>
    <r>
      <t xml:space="preserve">Ostale intelektualne usluge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</si>
  <si>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>Materijalna imovina - prirodna bogatstva</t>
  </si>
  <si>
    <t>RASHODI  POSLOVANJA</t>
  </si>
  <si>
    <t>PRIHODI POSLOVANJA I PRIHODI OD PRODAJE NEFINANCIJSKE IMOVINE</t>
  </si>
  <si>
    <t>RASHODI POSLOVANJA I RASHODI ZA NABAVU NEFINANCIJSKE IMOVINE</t>
  </si>
  <si>
    <t>Pomoći od ostalih subjekata unutar države</t>
  </si>
  <si>
    <t>Šifra</t>
  </si>
  <si>
    <t>Naziv</t>
  </si>
  <si>
    <t>HRVATSKE  CESTE</t>
  </si>
  <si>
    <t>ADMINISTRATIVNO UPRAVLJANJE I OPREMANJE</t>
  </si>
  <si>
    <t>A1000</t>
  </si>
  <si>
    <t xml:space="preserve">ADMINISTRACIJA I UPRAVLJANJE  </t>
  </si>
  <si>
    <t xml:space="preserve">Ostali rashodi za zaposlene                                     </t>
  </si>
  <si>
    <t xml:space="preserve">Doprinosi za zapošljavanje                                                </t>
  </si>
  <si>
    <t xml:space="preserve">Uredski materijal i ostali materijalni rashodi                      </t>
  </si>
  <si>
    <t xml:space="preserve">Sitni inventar i auto gume                                                        </t>
  </si>
  <si>
    <t xml:space="preserve">Komunalne usluge                                                 </t>
  </si>
  <si>
    <t xml:space="preserve">Zakupnine i najamnine                                                              </t>
  </si>
  <si>
    <t xml:space="preserve">Članarine                                                                                          </t>
  </si>
  <si>
    <t xml:space="preserve">Ostali nespomenuti rashodi poslovanja                        </t>
  </si>
  <si>
    <t xml:space="preserve">Naknade šteta pravnim i fizičkim osobama                                 </t>
  </si>
  <si>
    <t xml:space="preserve">Ostali izvanredni rashodi                                                       </t>
  </si>
  <si>
    <t>K2000</t>
  </si>
  <si>
    <t>OPREMANJE</t>
  </si>
  <si>
    <t>K2001</t>
  </si>
  <si>
    <t>INFORMATIZACIJA</t>
  </si>
  <si>
    <t xml:space="preserve">Licence                                                                                            </t>
  </si>
  <si>
    <t>K2002</t>
  </si>
  <si>
    <t>OBNOVA VOZNOG PARKA</t>
  </si>
  <si>
    <t xml:space="preserve">Prijevozna sredstva u cestovnom prometu                                 </t>
  </si>
  <si>
    <t>K2003</t>
  </si>
  <si>
    <t>POSLOVNE ZGRADE</t>
  </si>
  <si>
    <t xml:space="preserve">Ostali građevinski objekti                                                </t>
  </si>
  <si>
    <t>SERVISIRANJE UNUTARNJEG DUGA</t>
  </si>
  <si>
    <t>A1001</t>
  </si>
  <si>
    <t>ZAJMOVI OD TUZEMNIH BANAKA I OSTALIH FINANCIJSKIH INSTITUCIJA IZVAN JAVNOG SEKTORA</t>
  </si>
  <si>
    <t xml:space="preserve">Kamate za primljene zajmove od banaka i ostalih financijskih institucija izvan javnog sektora                                                  </t>
  </si>
  <si>
    <t>Otplata glavnice primljenih zajmova od tuzemnih banaka i ostalih financijskih institucija izvan javnog sektora</t>
  </si>
  <si>
    <t>SERVISIRANJE VANJSKOG DUGA</t>
  </si>
  <si>
    <t>A1002</t>
  </si>
  <si>
    <t>ZAJMOVI OD INOZEMNIH BANAKA I OSTALIH FINANCIJSKIH INSTITUCIJA IZVAN JAVNOG SEKTORA</t>
  </si>
  <si>
    <t xml:space="preserve">Otplata glavnice primljenih zajmova od inozemnih banaka i ostalih financijskih institucija </t>
  </si>
  <si>
    <t>ULAGANJE U DRŽAVNE CESTE PO PROGRAMIMA</t>
  </si>
  <si>
    <t>SPOJEVI NA AUTOCESTE</t>
  </si>
  <si>
    <t>K2004</t>
  </si>
  <si>
    <t>PROGRAM GRADNJE I REKONSTRUKCIJA BRZIH CESTA</t>
  </si>
  <si>
    <t xml:space="preserve">Kapitalizacija kamata po kreditu 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</si>
  <si>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</si>
  <si>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</si>
  <si>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</si>
  <si>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</si>
  <si>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</si>
  <si>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</si>
  <si>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</si>
  <si>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</si>
  <si>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</si>
  <si>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</si>
  <si>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PROGRAM ODRŽAVANJA I UPRAVLJANJA  DRŽAVNIH CESTA</t>
  </si>
  <si>
    <t>A1003</t>
  </si>
  <si>
    <t>REDOVNO ODRŽAVANJE</t>
  </si>
  <si>
    <t>A1004</t>
  </si>
  <si>
    <t>IZVANREDNO ODRŽAVANJE</t>
  </si>
  <si>
    <t>A1005</t>
  </si>
  <si>
    <t>BETTERMENT</t>
  </si>
  <si>
    <t>A1006</t>
  </si>
  <si>
    <t>STUDIJE I RAZVOJNE PRIPREME</t>
  </si>
  <si>
    <t xml:space="preserve">SUFINANCIRANJE  ŽUC-a </t>
  </si>
  <si>
    <t>Kapitalne donacije neprofitnim organizacijama</t>
  </si>
  <si>
    <r>
      <t xml:space="preserve">Plaće za redovan rad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</si>
  <si>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Doprinosi za zdravstveno osiguranje osiguranje </t>
    </r>
    <r>
      <rPr>
        <b/>
        <sz val="9.85"/>
        <color indexed="10"/>
        <rFont val="Times New Roman"/>
        <family val="1"/>
      </rPr>
      <t xml:space="preserve">           </t>
    </r>
  </si>
  <si>
    <r>
      <t xml:space="preserve">Službena putovanja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</si>
  <si>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Naknade za prijevoz, za rad na terenu i odvojeni život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</si>
  <si>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Stručno usavršavanje zaposlenika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</si>
  <si>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Energija       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</si>
  <si>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Usluge telefona, pošte i prijevoza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</si>
  <si>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Usluge promidžbe i informiranja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</si>
  <si>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Zdravstvene i veterinarske usluge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</si>
  <si>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Intelektualne i osobne usluge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</si>
  <si>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Ostale usluge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</si>
  <si>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Naknade za rad predst.i izvršnih tijela, povjeren. i sl.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</si>
  <si>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Premije i osiguranja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</si>
  <si>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Reprezentacija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</si>
  <si>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Bankarske usluge i usluge platnog prometa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</si>
  <si>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Zatezne kamate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</si>
  <si>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Ostali nespomenuti financijski rashodi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</si>
  <si>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Uredska oprema i namještaj                 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</si>
  <si>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Komunikacijska oprema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</si>
  <si>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Oprema za održavanje i zaštitu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</si>
  <si>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Instrumenti, uređaji i strojevi                                                   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</si>
  <si>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Ulaganja u računalne programe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</si>
  <si>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Poslovni objekti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</si>
  <si>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Kamate za primljene zajmove od banaka i ostalih financijskih institucija izvan javnog sektora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</si>
  <si>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>Kapitalne pomoći unutar države</t>
  </si>
  <si>
    <t>Kapitalne pomoći unutar opće države</t>
  </si>
  <si>
    <t xml:space="preserve">II. POSEBNI DIO           </t>
  </si>
  <si>
    <t>A1007</t>
  </si>
  <si>
    <t xml:space="preserve">SUFINANCIRANJE  </t>
  </si>
  <si>
    <t>A1008</t>
  </si>
  <si>
    <t>POMOĆI UNUTAR OPĆE DRŽAVE</t>
  </si>
  <si>
    <t>Pomoći unutar opće države</t>
  </si>
  <si>
    <t>Pomoći dane u inozemstvo i unutar opće države</t>
  </si>
  <si>
    <t xml:space="preserve">Kapitalne donacije </t>
  </si>
  <si>
    <t>Prihodi od dividendi</t>
  </si>
  <si>
    <t>Sufinanciranja po odlukama</t>
  </si>
  <si>
    <t>Plan                               za 2009.</t>
  </si>
  <si>
    <t>Novi plan                               za 2009.</t>
  </si>
  <si>
    <t>Povećanje/ smanjenje</t>
  </si>
  <si>
    <t>Kapitalne donacije neprofitnim organizacijama - ŽUC</t>
  </si>
  <si>
    <t>Povećanje/  smanjenje</t>
  </si>
  <si>
    <t>03</t>
  </si>
  <si>
    <t>IZDACI ZA FINANC.  IMOVINU I OTPLATE ZAJMOVA</t>
  </si>
  <si>
    <t>Prihodi od kamata na dane zajmove</t>
  </si>
  <si>
    <t>Kapitalne donacije</t>
  </si>
  <si>
    <r>
      <t xml:space="preserve">Negativne tečajne razlike i valutna klauzula                            </t>
    </r>
    <r>
      <rPr>
        <b/>
        <sz val="9.85"/>
        <color indexed="10"/>
        <rFont val="Times New Roman"/>
        <family val="1"/>
      </rPr>
      <t xml:space="preserve">  </t>
    </r>
  </si>
  <si>
    <t>Donacije od pravnih i fizičkih osoba izvan opće države</t>
  </si>
  <si>
    <t>Prijevozna sredstva u cestovnom prometu</t>
  </si>
  <si>
    <t>Negativne tečajne razlike i valutna klauzula</t>
  </si>
  <si>
    <t xml:space="preserve">IZMJENE I DOPUNE FINANCIJSKOG PLANA HRVATSKIH CESTA                                                              ZA  2009. GODINU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</si>
</sst>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.85"/>
      <color indexed="10"/>
      <name val="Times New Roman"/>
      <family val="1"/>
    </font>
    <font>
      <sz val="9.85"/>
      <color indexed="10"/>
      <name val="Times New Roman"/>
      <family val="1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0"/>
    </font>
    <font>
      <b/>
      <sz val="14"/>
      <name val="Times New Roman"/>
      <family val="1"/>
    </font>
    <font>
      <sz val="14"/>
      <name val="MS Sans Serif"/>
      <family val="0"/>
    </font>
    <font>
      <b/>
      <sz val="12"/>
      <name val="Times New Roman"/>
      <family val="1"/>
    </font>
    <font>
      <sz val="12"/>
      <name val="MS Sans Serif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9.85"/>
      <name val="Times New Roman"/>
      <family val="1"/>
    </font>
    <font>
      <i/>
      <sz val="9.85"/>
      <name val="Times New Roman"/>
      <family val="1"/>
    </font>
    <font>
      <sz val="9.85"/>
      <name val="Times New Roman"/>
      <family val="1"/>
    </font>
    <font>
      <sz val="10"/>
      <color indexed="17"/>
      <name val="Times New Roman"/>
      <family val="1"/>
    </font>
    <font>
      <sz val="8"/>
      <name val="MS Sans Serif"/>
      <family val="0"/>
    </font>
    <font>
      <b/>
      <sz val="11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8"/>
      <name val="Times New Roman"/>
      <family val="1"/>
    </font>
    <font>
      <sz val="10"/>
      <color indexed="5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0" fontId="44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7" borderId="0" applyNumberFormat="0" applyBorder="0" applyAlignment="0" applyProtection="0"/>
    <xf numFmtId="0" fontId="0" fillId="4" borderId="7" applyNumberFormat="0" applyFont="0" applyAlignment="0" applyProtection="0"/>
    <xf numFmtId="0" fontId="52" fillId="16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/>
      <protection/>
    </xf>
    <xf numFmtId="3" fontId="3" fillId="16" borderId="0" xfId="0" applyNumberFormat="1" applyFont="1" applyFill="1" applyBorder="1" applyAlignment="1" applyProtection="1">
      <alignment wrapText="1"/>
      <protection/>
    </xf>
    <xf numFmtId="0" fontId="22" fillId="16" borderId="0" xfId="0" applyNumberFormat="1" applyFont="1" applyFill="1" applyBorder="1" applyAlignment="1" applyProtection="1">
      <alignment wrapText="1"/>
      <protection/>
    </xf>
    <xf numFmtId="0" fontId="23" fillId="16" borderId="0" xfId="0" applyNumberFormat="1" applyFont="1" applyFill="1" applyBorder="1" applyAlignment="1" applyProtection="1">
      <alignment horizontal="left" wrapText="1"/>
      <protection/>
    </xf>
    <xf numFmtId="0" fontId="24" fillId="16" borderId="0" xfId="0" applyNumberFormat="1" applyFont="1" applyFill="1" applyBorder="1" applyAlignment="1" applyProtection="1">
      <alignment wrapText="1"/>
      <protection/>
    </xf>
    <xf numFmtId="0" fontId="21" fillId="16" borderId="0" xfId="0" applyNumberFormat="1" applyFont="1" applyFill="1" applyBorder="1" applyAlignment="1" applyProtection="1">
      <alignment/>
      <protection/>
    </xf>
    <xf numFmtId="0" fontId="25" fillId="16" borderId="10" xfId="0" applyFont="1" applyFill="1" applyBorder="1" applyAlignment="1" quotePrefix="1">
      <alignment horizontal="left" vertical="center" wrapText="1"/>
    </xf>
    <xf numFmtId="0" fontId="25" fillId="16" borderId="11" xfId="0" applyFont="1" applyFill="1" applyBorder="1" applyAlignment="1" quotePrefix="1">
      <alignment horizontal="left" vertical="center" wrapText="1"/>
    </xf>
    <xf numFmtId="0" fontId="25" fillId="16" borderId="11" xfId="0" applyFont="1" applyFill="1" applyBorder="1" applyAlignment="1" quotePrefix="1">
      <alignment horizontal="center" vertical="center" wrapText="1"/>
    </xf>
    <xf numFmtId="0" fontId="25" fillId="16" borderId="11" xfId="0" applyNumberFormat="1" applyFont="1" applyFill="1" applyBorder="1" applyAlignment="1" applyProtection="1" quotePrefix="1">
      <alignment horizontal="left" vertical="center"/>
      <protection/>
    </xf>
    <xf numFmtId="0" fontId="27" fillId="16" borderId="11" xfId="0" applyNumberFormat="1" applyFont="1" applyFill="1" applyBorder="1" applyAlignment="1" applyProtection="1">
      <alignment wrapText="1"/>
      <protection/>
    </xf>
    <xf numFmtId="3" fontId="25" fillId="16" borderId="12" xfId="0" applyNumberFormat="1" applyFont="1" applyFill="1" applyBorder="1" applyAlignment="1" applyProtection="1">
      <alignment wrapText="1"/>
      <protection/>
    </xf>
    <xf numFmtId="0" fontId="25" fillId="16" borderId="11" xfId="0" applyNumberFormat="1" applyFont="1" applyFill="1" applyBorder="1" applyAlignment="1" applyProtection="1">
      <alignment wrapText="1"/>
      <protection/>
    </xf>
    <xf numFmtId="0" fontId="27" fillId="16" borderId="11" xfId="0" applyNumberFormat="1" applyFont="1" applyFill="1" applyBorder="1" applyAlignment="1" applyProtection="1">
      <alignment horizontal="center" wrapText="1"/>
      <protection/>
    </xf>
    <xf numFmtId="0" fontId="23" fillId="16" borderId="0" xfId="0" applyNumberFormat="1" applyFont="1" applyFill="1" applyBorder="1" applyAlignment="1" applyProtection="1" quotePrefix="1">
      <alignment horizontal="left" wrapText="1"/>
      <protection/>
    </xf>
    <xf numFmtId="0" fontId="23" fillId="16" borderId="13" xfId="0" applyNumberFormat="1" applyFont="1" applyFill="1" applyBorder="1" applyAlignment="1" applyProtection="1" quotePrefix="1">
      <alignment horizontal="left" wrapText="1"/>
      <protection/>
    </xf>
    <xf numFmtId="0" fontId="24" fillId="16" borderId="13" xfId="0" applyNumberFormat="1" applyFont="1" applyFill="1" applyBorder="1" applyAlignment="1" applyProtection="1">
      <alignment wrapText="1"/>
      <protection/>
    </xf>
    <xf numFmtId="0" fontId="28" fillId="16" borderId="0" xfId="0" applyNumberFormat="1" applyFont="1" applyFill="1" applyBorder="1" applyAlignment="1" applyProtection="1">
      <alignment/>
      <protection/>
    </xf>
    <xf numFmtId="0" fontId="25" fillId="16" borderId="11" xfId="0" applyFont="1" applyFill="1" applyBorder="1" applyAlignment="1" quotePrefix="1">
      <alignment horizontal="left" vertical="center"/>
    </xf>
    <xf numFmtId="3" fontId="25" fillId="16" borderId="11" xfId="0" applyNumberFormat="1" applyFont="1" applyFill="1" applyBorder="1" applyAlignment="1" applyProtection="1">
      <alignment wrapText="1"/>
      <protection/>
    </xf>
    <xf numFmtId="0" fontId="29" fillId="0" borderId="11" xfId="0" applyFont="1" applyBorder="1" applyAlignment="1" quotePrefix="1">
      <alignment horizontal="left" vertical="center" wrapText="1"/>
    </xf>
    <xf numFmtId="0" fontId="29" fillId="0" borderId="11" xfId="0" applyFont="1" applyBorder="1" applyAlignment="1" quotePrefix="1">
      <alignment horizontal="center" vertical="center" wrapText="1"/>
    </xf>
    <xf numFmtId="0" fontId="20" fillId="0" borderId="11" xfId="0" applyNumberFormat="1" applyFont="1" applyFill="1" applyBorder="1" applyAlignment="1" applyProtection="1" quotePrefix="1">
      <alignment horizontal="center" vertical="center"/>
      <protection/>
    </xf>
    <xf numFmtId="0" fontId="20" fillId="16" borderId="14" xfId="0" applyNumberFormat="1" applyFont="1" applyFill="1" applyBorder="1" applyAlignment="1" applyProtection="1">
      <alignment wrapText="1"/>
      <protection/>
    </xf>
    <xf numFmtId="0" fontId="21" fillId="16" borderId="14" xfId="0" applyNumberFormat="1" applyFont="1" applyFill="1" applyBorder="1" applyAlignment="1" applyProtection="1">
      <alignment wrapText="1"/>
      <protection/>
    </xf>
    <xf numFmtId="0" fontId="21" fillId="16" borderId="14" xfId="0" applyNumberFormat="1" applyFont="1" applyFill="1" applyBorder="1" applyAlignment="1" applyProtection="1">
      <alignment horizontal="center" wrapText="1"/>
      <protection/>
    </xf>
    <xf numFmtId="0" fontId="20" fillId="16" borderId="14" xfId="0" applyNumberFormat="1" applyFont="1" applyFill="1" applyBorder="1" applyAlignment="1" applyProtection="1" quotePrefix="1">
      <alignment horizontal="left" wrapText="1"/>
      <protection/>
    </xf>
    <xf numFmtId="3" fontId="20" fillId="16" borderId="14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horizontal="center" wrapText="1"/>
      <protection/>
    </xf>
    <xf numFmtId="0" fontId="3" fillId="16" borderId="0" xfId="0" applyNumberFormat="1" applyFont="1" applyFill="1" applyBorder="1" applyAlignment="1" applyProtection="1">
      <alignment horizontal="left" wrapText="1"/>
      <protection/>
    </xf>
    <xf numFmtId="0" fontId="4" fillId="16" borderId="0" xfId="0" applyNumberFormat="1" applyFont="1" applyFill="1" applyBorder="1" applyAlignment="1" applyProtection="1">
      <alignment horizontal="left" wrapText="1"/>
      <protection/>
    </xf>
    <xf numFmtId="3" fontId="4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 quotePrefix="1">
      <alignment horizontal="left" wrapText="1"/>
      <protection/>
    </xf>
    <xf numFmtId="0" fontId="4" fillId="16" borderId="0" xfId="0" applyNumberFormat="1" applyFont="1" applyFill="1" applyBorder="1" applyAlignment="1" applyProtection="1" quotePrefix="1">
      <alignment horizontal="left" wrapText="1"/>
      <protection/>
    </xf>
    <xf numFmtId="0" fontId="4" fillId="16" borderId="0" xfId="0" applyNumberFormat="1" applyFont="1" applyFill="1" applyBorder="1" applyAlignment="1" applyProtection="1" quotePrefix="1">
      <alignment horizontal="left" wrapText="1"/>
      <protection/>
    </xf>
    <xf numFmtId="3" fontId="3" fillId="16" borderId="0" xfId="0" applyNumberFormat="1" applyFont="1" applyFill="1" applyBorder="1" applyAlignment="1" applyProtection="1">
      <alignment wrapText="1"/>
      <protection/>
    </xf>
    <xf numFmtId="3" fontId="4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horizontal="left" vertical="center" wrapText="1"/>
      <protection/>
    </xf>
    <xf numFmtId="0" fontId="20" fillId="16" borderId="0" xfId="0" applyNumberFormat="1" applyFont="1" applyFill="1" applyBorder="1" applyAlignment="1" applyProtection="1">
      <alignment wrapText="1"/>
      <protection/>
    </xf>
    <xf numFmtId="0" fontId="20" fillId="16" borderId="0" xfId="0" applyNumberFormat="1" applyFont="1" applyFill="1" applyBorder="1" applyAlignment="1" applyProtection="1">
      <alignment horizontal="center" wrapText="1"/>
      <protection/>
    </xf>
    <xf numFmtId="3" fontId="20" fillId="16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horizontal="right" vertical="top"/>
      <protection/>
    </xf>
    <xf numFmtId="0" fontId="3" fillId="16" borderId="0" xfId="0" applyNumberFormat="1" applyFont="1" applyFill="1" applyBorder="1" applyAlignment="1" applyProtection="1">
      <alignment horizontal="right" vertical="top"/>
      <protection/>
    </xf>
    <xf numFmtId="0" fontId="2" fillId="16" borderId="0" xfId="0" applyFont="1" applyFill="1" applyBorder="1" applyAlignment="1">
      <alignment horizontal="right" vertical="top"/>
    </xf>
    <xf numFmtId="0" fontId="2" fillId="16" borderId="0" xfId="0" applyFont="1" applyFill="1" applyBorder="1" applyAlignment="1">
      <alignment horizontal="left" vertical="center"/>
    </xf>
    <xf numFmtId="3" fontId="3" fillId="16" borderId="0" xfId="0" applyNumberFormat="1" applyFont="1" applyFill="1" applyBorder="1" applyAlignment="1" applyProtection="1">
      <alignment/>
      <protection/>
    </xf>
    <xf numFmtId="0" fontId="4" fillId="16" borderId="0" xfId="0" applyNumberFormat="1" applyFont="1" applyFill="1" applyBorder="1" applyAlignment="1" applyProtection="1">
      <alignment horizontal="right" vertical="top"/>
      <protection/>
    </xf>
    <xf numFmtId="0" fontId="1" fillId="16" borderId="0" xfId="0" applyFont="1" applyFill="1" applyBorder="1" applyAlignment="1">
      <alignment horizontal="right" vertical="top"/>
    </xf>
    <xf numFmtId="0" fontId="1" fillId="16" borderId="0" xfId="0" applyFont="1" applyFill="1" applyBorder="1" applyAlignment="1">
      <alignment horizontal="left" vertical="center"/>
    </xf>
    <xf numFmtId="0" fontId="2" fillId="16" borderId="0" xfId="0" applyFont="1" applyFill="1" applyBorder="1" applyAlignment="1">
      <alignment horizontal="right" vertical="top"/>
    </xf>
    <xf numFmtId="0" fontId="2" fillId="16" borderId="0" xfId="0" applyFont="1" applyFill="1" applyBorder="1" applyAlignment="1">
      <alignment horizontal="left" vertical="center"/>
    </xf>
    <xf numFmtId="0" fontId="2" fillId="16" borderId="0" xfId="0" applyFont="1" applyFill="1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1" fillId="16" borderId="0" xfId="0" applyFont="1" applyFill="1" applyBorder="1" applyAlignment="1" quotePrefix="1">
      <alignment horizontal="right" vertical="top"/>
    </xf>
    <xf numFmtId="0" fontId="1" fillId="16" borderId="0" xfId="0" applyFont="1" applyFill="1" applyBorder="1" applyAlignment="1">
      <alignment vertical="center"/>
    </xf>
    <xf numFmtId="3" fontId="4" fillId="16" borderId="0" xfId="0" applyNumberFormat="1" applyFont="1" applyFill="1" applyBorder="1" applyAlignment="1" applyProtection="1">
      <alignment/>
      <protection/>
    </xf>
    <xf numFmtId="0" fontId="2" fillId="16" borderId="0" xfId="0" applyFont="1" applyFill="1" applyBorder="1" applyAlignment="1" quotePrefix="1">
      <alignment horizontal="left" vertical="center"/>
    </xf>
    <xf numFmtId="0" fontId="4" fillId="16" borderId="0" xfId="0" applyNumberFormat="1" applyFont="1" applyFill="1" applyBorder="1" applyAlignment="1" applyProtection="1">
      <alignment horizontal="right" vertical="top"/>
      <protection/>
    </xf>
    <xf numFmtId="0" fontId="1" fillId="16" borderId="0" xfId="0" applyFont="1" applyFill="1" applyBorder="1" applyAlignment="1" quotePrefix="1">
      <alignment horizontal="right" vertical="top"/>
    </xf>
    <xf numFmtId="0" fontId="1" fillId="16" borderId="0" xfId="0" applyFont="1" applyFill="1" applyBorder="1" applyAlignment="1" quotePrefix="1">
      <alignment horizontal="left" vertical="center"/>
    </xf>
    <xf numFmtId="0" fontId="5" fillId="16" borderId="0" xfId="0" applyFont="1" applyFill="1" applyBorder="1" applyAlignment="1">
      <alignment horizontal="right" vertical="top"/>
    </xf>
    <xf numFmtId="0" fontId="1" fillId="16" borderId="0" xfId="0" applyFont="1" applyFill="1" applyBorder="1" applyAlignment="1">
      <alignment horizontal="right" vertical="top"/>
    </xf>
    <xf numFmtId="0" fontId="2" fillId="16" borderId="0" xfId="0" applyFont="1" applyFill="1" applyBorder="1" applyAlignment="1" quotePrefix="1">
      <alignment horizontal="left" vertical="center"/>
    </xf>
    <xf numFmtId="3" fontId="3" fillId="16" borderId="0" xfId="0" applyNumberFormat="1" applyFont="1" applyFill="1" applyBorder="1" applyAlignment="1" applyProtection="1">
      <alignment/>
      <protection/>
    </xf>
    <xf numFmtId="0" fontId="1" fillId="16" borderId="0" xfId="0" applyFont="1" applyFill="1" applyBorder="1" applyAlignment="1">
      <alignment horizontal="left" vertical="center"/>
    </xf>
    <xf numFmtId="0" fontId="1" fillId="16" borderId="0" xfId="0" applyFont="1" applyFill="1" applyBorder="1" applyAlignment="1" quotePrefix="1">
      <alignment horizontal="left" vertical="center"/>
    </xf>
    <xf numFmtId="0" fontId="1" fillId="16" borderId="0" xfId="0" applyFont="1" applyFill="1" applyBorder="1" applyAlignment="1">
      <alignment horizontal="left" vertical="center" wrapText="1"/>
    </xf>
    <xf numFmtId="0" fontId="1" fillId="16" borderId="0" xfId="0" applyFont="1" applyFill="1" applyBorder="1" applyAlignment="1" quotePrefix="1">
      <alignment horizontal="left" vertical="center" wrapText="1"/>
    </xf>
    <xf numFmtId="0" fontId="2" fillId="16" borderId="0" xfId="0" applyFont="1" applyFill="1" applyBorder="1" applyAlignment="1">
      <alignment vertical="center"/>
    </xf>
    <xf numFmtId="0" fontId="15" fillId="16" borderId="0" xfId="0" applyNumberFormat="1" applyFont="1" applyFill="1" applyBorder="1" applyAlignment="1" applyProtection="1">
      <alignment horizontal="right" vertical="top"/>
      <protection/>
    </xf>
    <xf numFmtId="0" fontId="20" fillId="16" borderId="0" xfId="0" applyNumberFormat="1" applyFont="1" applyFill="1" applyBorder="1" applyAlignment="1" applyProtection="1">
      <alignment horizontal="right" vertical="top"/>
      <protection/>
    </xf>
    <xf numFmtId="0" fontId="30" fillId="16" borderId="0" xfId="0" applyFont="1" applyFill="1" applyBorder="1" applyAlignment="1">
      <alignment horizontal="right" vertical="top"/>
    </xf>
    <xf numFmtId="0" fontId="29" fillId="16" borderId="0" xfId="0" applyFont="1" applyFill="1" applyBorder="1" applyAlignment="1">
      <alignment vertical="center"/>
    </xf>
    <xf numFmtId="3" fontId="20" fillId="16" borderId="0" xfId="0" applyNumberFormat="1" applyFont="1" applyFill="1" applyBorder="1" applyAlignment="1" applyProtection="1">
      <alignment/>
      <protection/>
    </xf>
    <xf numFmtId="0" fontId="21" fillId="16" borderId="0" xfId="0" applyNumberFormat="1" applyFont="1" applyFill="1" applyBorder="1" applyAlignment="1" applyProtection="1">
      <alignment horizontal="right" vertical="top"/>
      <protection/>
    </xf>
    <xf numFmtId="0" fontId="31" fillId="16" borderId="0" xfId="0" applyFont="1" applyFill="1" applyBorder="1" applyAlignment="1">
      <alignment horizontal="right" vertical="top"/>
    </xf>
    <xf numFmtId="0" fontId="31" fillId="16" borderId="0" xfId="0" applyFont="1" applyFill="1" applyBorder="1" applyAlignment="1">
      <alignment vertical="center"/>
    </xf>
    <xf numFmtId="3" fontId="21" fillId="16" borderId="0" xfId="0" applyNumberFormat="1" applyFont="1" applyFill="1" applyBorder="1" applyAlignment="1" applyProtection="1">
      <alignment/>
      <protection/>
    </xf>
    <xf numFmtId="0" fontId="8" fillId="16" borderId="0" xfId="0" applyFont="1" applyFill="1" applyBorder="1" applyAlignment="1">
      <alignment horizontal="right" vertical="top"/>
    </xf>
    <xf numFmtId="0" fontId="4" fillId="16" borderId="0" xfId="0" applyNumberFormat="1" applyFont="1" applyFill="1" applyBorder="1" applyAlignment="1" applyProtection="1" quotePrefix="1">
      <alignment horizontal="right" vertical="top"/>
      <protection/>
    </xf>
    <xf numFmtId="3" fontId="4" fillId="16" borderId="0" xfId="0" applyNumberFormat="1" applyFont="1" applyFill="1" applyBorder="1" applyAlignment="1" applyProtection="1" quotePrefix="1">
      <alignment horizontal="left"/>
      <protection/>
    </xf>
    <xf numFmtId="0" fontId="5" fillId="16" borderId="0" xfId="0" applyFont="1" applyFill="1" applyBorder="1" applyAlignment="1" quotePrefix="1">
      <alignment horizontal="right" vertical="top"/>
    </xf>
    <xf numFmtId="3" fontId="3" fillId="16" borderId="0" xfId="0" applyNumberFormat="1" applyFont="1" applyFill="1" applyBorder="1" applyAlignment="1" applyProtection="1" quotePrefix="1">
      <alignment horizontal="left"/>
      <protection/>
    </xf>
    <xf numFmtId="0" fontId="6" fillId="16" borderId="0" xfId="0" applyNumberFormat="1" applyFont="1" applyFill="1" applyBorder="1" applyAlignment="1" applyProtection="1" quotePrefix="1">
      <alignment horizontal="right" vertical="top"/>
      <protection/>
    </xf>
    <xf numFmtId="3" fontId="6" fillId="16" borderId="0" xfId="0" applyNumberFormat="1" applyFont="1" applyFill="1" applyBorder="1" applyAlignment="1" applyProtection="1">
      <alignment/>
      <protection/>
    </xf>
    <xf numFmtId="0" fontId="3" fillId="16" borderId="14" xfId="0" applyNumberFormat="1" applyFont="1" applyFill="1" applyBorder="1" applyAlignment="1" applyProtection="1">
      <alignment/>
      <protection/>
    </xf>
    <xf numFmtId="0" fontId="3" fillId="16" borderId="14" xfId="0" applyNumberFormat="1" applyFont="1" applyFill="1" applyBorder="1" applyAlignment="1" applyProtection="1">
      <alignment horizontal="center"/>
      <protection/>
    </xf>
    <xf numFmtId="3" fontId="3" fillId="16" borderId="14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/>
      <protection/>
    </xf>
    <xf numFmtId="0" fontId="7" fillId="16" borderId="1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quotePrefix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3" fillId="16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3" fontId="21" fillId="16" borderId="0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 vertical="top" wrapText="1"/>
      <protection/>
    </xf>
    <xf numFmtId="3" fontId="20" fillId="16" borderId="0" xfId="0" applyNumberFormat="1" applyFont="1" applyFill="1" applyBorder="1" applyAlignment="1" applyProtection="1">
      <alignment/>
      <protection/>
    </xf>
    <xf numFmtId="3" fontId="25" fillId="16" borderId="12" xfId="0" applyNumberFormat="1" applyFont="1" applyFill="1" applyBorder="1" applyAlignment="1">
      <alignment horizontal="right"/>
    </xf>
    <xf numFmtId="3" fontId="32" fillId="16" borderId="0" xfId="0" applyNumberFormat="1" applyFont="1" applyFill="1" applyBorder="1" applyAlignment="1" applyProtection="1">
      <alignment wrapText="1"/>
      <protection/>
    </xf>
    <xf numFmtId="0" fontId="32" fillId="16" borderId="0" xfId="0" applyNumberFormat="1" applyFont="1" applyFill="1" applyBorder="1" applyAlignment="1" applyProtection="1">
      <alignment/>
      <protection/>
    </xf>
    <xf numFmtId="3" fontId="32" fillId="16" borderId="0" xfId="0" applyNumberFormat="1" applyFont="1" applyFill="1" applyBorder="1" applyAlignment="1" applyProtection="1">
      <alignment/>
      <protection/>
    </xf>
    <xf numFmtId="3" fontId="21" fillId="16" borderId="0" xfId="0" applyNumberFormat="1" applyFont="1" applyFill="1" applyBorder="1" applyAlignment="1" applyProtection="1">
      <alignment wrapText="1"/>
      <protection/>
    </xf>
    <xf numFmtId="3" fontId="21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horizontal="center" wrapText="1"/>
      <protection/>
    </xf>
    <xf numFmtId="0" fontId="4" fillId="16" borderId="0" xfId="0" applyNumberFormat="1" applyFont="1" applyFill="1" applyBorder="1" applyAlignment="1" applyProtection="1">
      <alignment/>
      <protection/>
    </xf>
    <xf numFmtId="3" fontId="31" fillId="16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 applyProtection="1">
      <alignment/>
      <protection/>
    </xf>
    <xf numFmtId="172" fontId="34" fillId="16" borderId="11" xfId="0" applyNumberFormat="1" applyFont="1" applyFill="1" applyBorder="1" applyAlignment="1">
      <alignment horizontal="left" vertical="center"/>
    </xf>
    <xf numFmtId="0" fontId="34" fillId="16" borderId="11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vertical="top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2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1" fillId="0" borderId="0" xfId="0" applyFont="1" applyBorder="1" applyAlignment="1" quotePrefix="1">
      <alignment horizontal="center" vertical="center"/>
    </xf>
    <xf numFmtId="3" fontId="21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16" borderId="0" xfId="0" applyNumberForma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center" vertical="top"/>
    </xf>
    <xf numFmtId="0" fontId="1" fillId="0" borderId="0" xfId="0" applyFont="1" applyBorder="1" applyAlignment="1" quotePrefix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3" fontId="3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quotePrefix="1">
      <alignment horizontal="left" vertical="center"/>
    </xf>
    <xf numFmtId="3" fontId="31" fillId="16" borderId="0" xfId="0" applyNumberFormat="1" applyFont="1" applyFill="1" applyBorder="1" applyAlignment="1">
      <alignment vertical="center"/>
    </xf>
    <xf numFmtId="3" fontId="29" fillId="16" borderId="0" xfId="0" applyNumberFormat="1" applyFont="1" applyFill="1" applyBorder="1" applyAlignment="1">
      <alignment vertical="center"/>
    </xf>
    <xf numFmtId="0" fontId="1" fillId="16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17" fillId="0" borderId="0" xfId="0" applyFont="1" applyAlignment="1" quotePrefix="1">
      <alignment horizontal="left" vertical="center"/>
    </xf>
    <xf numFmtId="0" fontId="17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3" fontId="17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1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 horizontal="right" wrapText="1"/>
      <protection/>
    </xf>
    <xf numFmtId="3" fontId="37" fillId="0" borderId="0" xfId="0" applyNumberFormat="1" applyFont="1" applyFill="1" applyBorder="1" applyAlignment="1" applyProtection="1">
      <alignment/>
      <protection/>
    </xf>
    <xf numFmtId="3" fontId="36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31" fillId="16" borderId="0" xfId="0" applyNumberFormat="1" applyFont="1" applyFill="1" applyBorder="1" applyAlignment="1">
      <alignment vertical="center"/>
    </xf>
    <xf numFmtId="3" fontId="29" fillId="16" borderId="0" xfId="0" applyNumberFormat="1" applyFont="1" applyFill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29" fillId="0" borderId="0" xfId="0" applyNumberFormat="1" applyFont="1" applyAlignment="1">
      <alignment horizontal="right" vertical="center"/>
    </xf>
    <xf numFmtId="3" fontId="20" fillId="0" borderId="0" xfId="0" applyNumberFormat="1" applyFont="1" applyFill="1" applyBorder="1" applyAlignment="1" applyProtection="1">
      <alignment/>
      <protection/>
    </xf>
    <xf numFmtId="0" fontId="0" fillId="16" borderId="0" xfId="0" applyNumberFormat="1" applyFont="1" applyFill="1" applyBorder="1" applyAlignment="1" applyProtection="1">
      <alignment/>
      <protection/>
    </xf>
    <xf numFmtId="0" fontId="1" fillId="16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 quotePrefix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NumberFormat="1" applyFont="1" applyFill="1" applyBorder="1" applyAlignment="1" applyProtection="1">
      <alignment horizontal="right" vertical="top"/>
      <protection/>
    </xf>
    <xf numFmtId="0" fontId="30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 quotePrefix="1">
      <alignment horizontal="right" vertical="top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center" wrapText="1"/>
    </xf>
    <xf numFmtId="0" fontId="0" fillId="16" borderId="11" xfId="0" applyNumberFormat="1" applyFill="1" applyBorder="1" applyAlignment="1" applyProtection="1">
      <alignment/>
      <protection/>
    </xf>
    <xf numFmtId="0" fontId="20" fillId="16" borderId="0" xfId="0" applyNumberFormat="1" applyFont="1" applyFill="1" applyBorder="1" applyAlignment="1" applyProtection="1">
      <alignment horizontal="right"/>
      <protection/>
    </xf>
    <xf numFmtId="0" fontId="21" fillId="16" borderId="0" xfId="0" applyNumberFormat="1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>
      <alignment horizontal="right"/>
    </xf>
    <xf numFmtId="0" fontId="29" fillId="16" borderId="0" xfId="0" applyFont="1" applyFill="1" applyBorder="1" applyAlignment="1" quotePrefix="1">
      <alignment horizontal="left"/>
    </xf>
    <xf numFmtId="0" fontId="7" fillId="16" borderId="10" xfId="0" applyNumberFormat="1" applyFont="1" applyFill="1" applyBorder="1" applyAlignment="1" applyProtection="1">
      <alignment horizontal="left"/>
      <protection/>
    </xf>
    <xf numFmtId="0" fontId="12" fillId="16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16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right" wrapText="1"/>
      <protection/>
    </xf>
    <xf numFmtId="0" fontId="29" fillId="0" borderId="0" xfId="0" applyFont="1" applyFill="1" applyBorder="1" applyAlignment="1" quotePrefix="1">
      <alignment horizontal="right" wrapText="1"/>
    </xf>
    <xf numFmtId="0" fontId="29" fillId="0" borderId="0" xfId="0" applyFont="1" applyFill="1" applyBorder="1" applyAlignment="1">
      <alignment horizontal="left" wrapText="1"/>
    </xf>
    <xf numFmtId="3" fontId="20" fillId="0" borderId="0" xfId="0" applyNumberFormat="1" applyFont="1" applyFill="1" applyBorder="1" applyAlignment="1" applyProtection="1">
      <alignment wrapText="1"/>
      <protection/>
    </xf>
    <xf numFmtId="3" fontId="38" fillId="0" borderId="0" xfId="0" applyNumberFormat="1" applyFont="1" applyFill="1" applyBorder="1" applyAlignment="1" applyProtection="1">
      <alignment/>
      <protection/>
    </xf>
    <xf numFmtId="3" fontId="0" fillId="16" borderId="0" xfId="0" applyNumberFormat="1" applyFill="1" applyBorder="1" applyAlignment="1" applyProtection="1">
      <alignment/>
      <protection/>
    </xf>
    <xf numFmtId="0" fontId="29" fillId="0" borderId="0" xfId="0" applyFont="1" applyBorder="1" applyAlignment="1" quotePrefix="1">
      <alignment horizontal="center" vertical="center" wrapText="1"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21" fillId="16" borderId="0" xfId="0" applyNumberFormat="1" applyFont="1" applyFill="1" applyBorder="1" applyAlignment="1" applyProtection="1">
      <alignment/>
      <protection/>
    </xf>
    <xf numFmtId="3" fontId="20" fillId="16" borderId="0" xfId="0" applyNumberFormat="1" applyFont="1" applyFill="1" applyBorder="1" applyAlignment="1" applyProtection="1">
      <alignment/>
      <protection/>
    </xf>
    <xf numFmtId="3" fontId="3" fillId="16" borderId="0" xfId="0" applyNumberFormat="1" applyFont="1" applyFill="1" applyBorder="1" applyAlignment="1" applyProtection="1">
      <alignment/>
      <protection/>
    </xf>
    <xf numFmtId="3" fontId="3" fillId="16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 applyProtection="1">
      <alignment/>
      <protection/>
    </xf>
    <xf numFmtId="173" fontId="21" fillId="0" borderId="0" xfId="0" applyNumberFormat="1" applyFont="1" applyFill="1" applyBorder="1" applyAlignment="1" applyProtection="1">
      <alignment/>
      <protection/>
    </xf>
    <xf numFmtId="173" fontId="20" fillId="0" borderId="0" xfId="0" applyNumberFormat="1" applyFont="1" applyFill="1" applyBorder="1" applyAlignment="1" applyProtection="1">
      <alignment/>
      <protection/>
    </xf>
    <xf numFmtId="3" fontId="21" fillId="16" borderId="0" xfId="0" applyNumberFormat="1" applyFont="1" applyFill="1" applyBorder="1" applyAlignment="1" applyProtection="1">
      <alignment/>
      <protection/>
    </xf>
    <xf numFmtId="0" fontId="1" fillId="16" borderId="0" xfId="0" applyFont="1" applyFill="1" applyBorder="1" applyAlignment="1">
      <alignment horizontal="left" vertical="center" wrapText="1"/>
    </xf>
    <xf numFmtId="0" fontId="25" fillId="16" borderId="10" xfId="0" applyNumberFormat="1" applyFont="1" applyFill="1" applyBorder="1" applyAlignment="1" applyProtection="1" quotePrefix="1">
      <alignment horizontal="left" wrapText="1"/>
      <protection/>
    </xf>
    <xf numFmtId="0" fontId="26" fillId="16" borderId="11" xfId="0" applyNumberFormat="1" applyFont="1" applyFill="1" applyBorder="1" applyAlignment="1" applyProtection="1">
      <alignment wrapText="1"/>
      <protection/>
    </xf>
    <xf numFmtId="0" fontId="25" fillId="16" borderId="10" xfId="0" applyNumberFormat="1" applyFont="1" applyFill="1" applyBorder="1" applyAlignment="1" applyProtection="1">
      <alignment horizontal="left" wrapText="1"/>
      <protection/>
    </xf>
    <xf numFmtId="0" fontId="23" fillId="16" borderId="0" xfId="0" applyNumberFormat="1" applyFont="1" applyFill="1" applyBorder="1" applyAlignment="1" applyProtection="1" quotePrefix="1">
      <alignment horizontal="center" vertical="center"/>
      <protection/>
    </xf>
    <xf numFmtId="172" fontId="7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7" fillId="16" borderId="10" xfId="0" applyNumberFormat="1" applyFont="1" applyFill="1" applyBorder="1" applyAlignment="1" applyProtection="1" quotePrefix="1">
      <alignment horizontal="left" wrapText="1"/>
      <protection/>
    </xf>
    <xf numFmtId="0" fontId="12" fillId="16" borderId="11" xfId="0" applyNumberFormat="1" applyFont="1" applyFill="1" applyBorder="1" applyAlignment="1" applyProtection="1">
      <alignment wrapText="1"/>
      <protection/>
    </xf>
    <xf numFmtId="0" fontId="0" fillId="16" borderId="11" xfId="0" applyNumberFormat="1" applyFill="1" applyBorder="1" applyAlignment="1" applyProtection="1">
      <alignment wrapText="1"/>
      <protection/>
    </xf>
    <xf numFmtId="0" fontId="7" fillId="16" borderId="10" xfId="0" applyFont="1" applyFill="1" applyBorder="1" applyAlignment="1" quotePrefix="1">
      <alignment horizontal="left"/>
    </xf>
    <xf numFmtId="0" fontId="0" fillId="16" borderId="11" xfId="0" applyNumberFormat="1" applyFill="1" applyBorder="1" applyAlignment="1" applyProtection="1">
      <alignment/>
      <protection/>
    </xf>
    <xf numFmtId="0" fontId="0" fillId="16" borderId="16" xfId="0" applyNumberFormat="1" applyFill="1" applyBorder="1" applyAlignment="1" applyProtection="1">
      <alignment/>
      <protection/>
    </xf>
    <xf numFmtId="172" fontId="9" fillId="16" borderId="0" xfId="0" applyNumberFormat="1" applyFont="1" applyFill="1" applyAlignment="1">
      <alignment horizontal="center" vertical="center" wrapText="1"/>
    </xf>
    <xf numFmtId="0" fontId="23" fillId="16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2" fillId="16" borderId="0" xfId="0" applyFont="1" applyFill="1" applyBorder="1" applyAlignment="1">
      <alignment horizontal="left" vertical="center" wrapText="1"/>
    </xf>
    <xf numFmtId="0" fontId="23" fillId="16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zoomScalePageLayoutView="0" workbookViewId="0" topLeftCell="A3">
      <selection activeCell="L12" sqref="L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" customWidth="1"/>
    <col min="5" max="5" width="40.7109375" style="0" customWidth="1"/>
    <col min="6" max="6" width="14.421875" style="0" customWidth="1"/>
    <col min="7" max="7" width="14.421875" style="0" bestFit="1" customWidth="1"/>
    <col min="8" max="8" width="14.421875" style="0" customWidth="1"/>
  </cols>
  <sheetData>
    <row r="1" spans="1:5" ht="12.75" customHeight="1" hidden="1">
      <c r="A1" s="264" t="s">
        <v>0</v>
      </c>
      <c r="B1" s="265"/>
      <c r="C1" s="265"/>
      <c r="D1" s="265"/>
      <c r="E1" s="265"/>
    </row>
    <row r="2" spans="1:5" ht="27.75" customHeight="1" hidden="1">
      <c r="A2" s="265"/>
      <c r="B2" s="265"/>
      <c r="C2" s="265"/>
      <c r="D2" s="265"/>
      <c r="E2" s="265"/>
    </row>
    <row r="3" spans="1:8" ht="27.75" customHeight="1">
      <c r="A3" s="272" t="s">
        <v>266</v>
      </c>
      <c r="B3" s="272"/>
      <c r="C3" s="272"/>
      <c r="D3" s="272"/>
      <c r="E3" s="272"/>
      <c r="F3" s="272"/>
      <c r="G3" s="272"/>
      <c r="H3" s="272"/>
    </row>
    <row r="4" spans="1:8" ht="33" customHeight="1">
      <c r="A4" s="272"/>
      <c r="B4" s="272"/>
      <c r="C4" s="272"/>
      <c r="D4" s="272"/>
      <c r="E4" s="272"/>
      <c r="F4" s="272"/>
      <c r="G4" s="272"/>
      <c r="H4" s="272"/>
    </row>
    <row r="5" spans="1:8" s="9" customFormat="1" ht="24" customHeight="1">
      <c r="A5" s="273" t="s">
        <v>78</v>
      </c>
      <c r="B5" s="273"/>
      <c r="C5" s="273"/>
      <c r="D5" s="273"/>
      <c r="E5" s="273"/>
      <c r="F5" s="273"/>
      <c r="G5" s="273"/>
      <c r="H5" s="273"/>
    </row>
    <row r="6" spans="1:8" s="1" customFormat="1" ht="24" customHeight="1">
      <c r="A6" s="273" t="s">
        <v>6</v>
      </c>
      <c r="B6" s="273"/>
      <c r="C6" s="273"/>
      <c r="D6" s="273"/>
      <c r="E6" s="273"/>
      <c r="F6" s="273"/>
      <c r="G6" s="273"/>
      <c r="H6" s="273"/>
    </row>
    <row r="7" spans="1:8" s="1" customFormat="1" ht="13.5" customHeight="1">
      <c r="A7" s="22"/>
      <c r="B7" s="23"/>
      <c r="C7" s="23"/>
      <c r="D7" s="23"/>
      <c r="E7" s="23"/>
      <c r="F7" s="24"/>
      <c r="G7" s="24"/>
      <c r="H7" s="24"/>
    </row>
    <row r="8" spans="1:8" s="1" customFormat="1" ht="27.75" customHeight="1">
      <c r="A8" s="25"/>
      <c r="B8" s="26"/>
      <c r="C8" s="26"/>
      <c r="D8" s="27"/>
      <c r="E8" s="28"/>
      <c r="F8" s="234" t="s">
        <v>253</v>
      </c>
      <c r="G8" s="234" t="s">
        <v>255</v>
      </c>
      <c r="H8" s="234" t="s">
        <v>254</v>
      </c>
    </row>
    <row r="9" spans="1:11" s="1" customFormat="1" ht="22.5" customHeight="1">
      <c r="A9" s="232" t="s">
        <v>35</v>
      </c>
      <c r="B9" s="233"/>
      <c r="C9" s="233"/>
      <c r="D9" s="233"/>
      <c r="E9" s="227"/>
      <c r="F9" s="132">
        <f>prihodi!F4</f>
        <v>1414500000</v>
      </c>
      <c r="G9" s="132">
        <f>prihodi!G4</f>
        <v>6490000</v>
      </c>
      <c r="H9" s="132">
        <f>prihodi!H4</f>
        <v>1420990000</v>
      </c>
      <c r="I9" s="2"/>
      <c r="J9" s="2"/>
      <c r="K9" s="2"/>
    </row>
    <row r="10" spans="1:8" s="1" customFormat="1" ht="22.5" customHeight="1">
      <c r="A10" s="269" t="s">
        <v>32</v>
      </c>
      <c r="B10" s="270"/>
      <c r="C10" s="270"/>
      <c r="D10" s="270"/>
      <c r="E10" s="271"/>
      <c r="F10" s="132">
        <f>prihodi!F39</f>
        <v>0</v>
      </c>
      <c r="G10" s="132">
        <f>prihodi!G39</f>
        <v>5010000</v>
      </c>
      <c r="H10" s="132">
        <f>prihodi!H39</f>
        <v>5010000</v>
      </c>
    </row>
    <row r="11" spans="1:8" s="1" customFormat="1" ht="22.5" customHeight="1">
      <c r="A11" s="266" t="s">
        <v>151</v>
      </c>
      <c r="B11" s="267"/>
      <c r="C11" s="267"/>
      <c r="D11" s="267"/>
      <c r="E11" s="268"/>
      <c r="F11" s="30">
        <f>'rashodi-opći dio'!F4</f>
        <v>1326216840</v>
      </c>
      <c r="G11" s="30">
        <f>'rashodi-opći dio'!G4</f>
        <v>211500000</v>
      </c>
      <c r="H11" s="30">
        <f>'rashodi-opći dio'!H4</f>
        <v>1537716840</v>
      </c>
    </row>
    <row r="12" spans="1:11" s="1" customFormat="1" ht="22.5" customHeight="1">
      <c r="A12" s="269" t="s">
        <v>33</v>
      </c>
      <c r="B12" s="270"/>
      <c r="C12" s="270"/>
      <c r="D12" s="270"/>
      <c r="E12" s="271"/>
      <c r="F12" s="30">
        <f>'rashodi-opći dio'!F70</f>
        <v>1078600000</v>
      </c>
      <c r="G12" s="30">
        <f>'rashodi-opći dio'!G70</f>
        <v>-200000000</v>
      </c>
      <c r="H12" s="30">
        <f>'rashodi-opći dio'!H70</f>
        <v>878600000</v>
      </c>
      <c r="I12" s="2"/>
      <c r="J12" s="2"/>
      <c r="K12" s="2"/>
    </row>
    <row r="13" spans="1:11" s="16" customFormat="1" ht="22.5" customHeight="1">
      <c r="A13" s="266" t="s">
        <v>34</v>
      </c>
      <c r="B13" s="267"/>
      <c r="C13" s="267"/>
      <c r="D13" s="267"/>
      <c r="E13" s="267"/>
      <c r="F13" s="30">
        <f>F9+F10-F11-F12</f>
        <v>-990316840</v>
      </c>
      <c r="G13" s="30">
        <f>G9+G10-G11-G12</f>
        <v>0</v>
      </c>
      <c r="H13" s="30">
        <f>H9+H10-H11-H12</f>
        <v>-990316840</v>
      </c>
      <c r="I13" s="14"/>
      <c r="J13" s="14"/>
      <c r="K13" s="14"/>
    </row>
    <row r="14" spans="1:8" s="1" customFormat="1" ht="20.25" customHeight="1">
      <c r="A14" s="33"/>
      <c r="B14" s="23"/>
      <c r="C14" s="23"/>
      <c r="D14" s="23"/>
      <c r="E14" s="21"/>
      <c r="F14" s="24"/>
      <c r="G14" s="24"/>
      <c r="H14" s="24"/>
    </row>
    <row r="15" spans="1:8" s="6" customFormat="1" ht="24" customHeight="1">
      <c r="A15" s="263" t="s">
        <v>45</v>
      </c>
      <c r="B15" s="263"/>
      <c r="C15" s="263"/>
      <c r="D15" s="263"/>
      <c r="E15" s="263"/>
      <c r="F15" s="263"/>
      <c r="G15" s="263"/>
      <c r="H15" s="263"/>
    </row>
    <row r="16" spans="1:8" s="6" customFormat="1" ht="18" customHeight="1">
      <c r="A16" s="34"/>
      <c r="B16" s="35"/>
      <c r="C16" s="35"/>
      <c r="D16" s="35"/>
      <c r="E16" s="35"/>
      <c r="F16" s="36"/>
      <c r="G16" s="36"/>
      <c r="H16" s="36"/>
    </row>
    <row r="17" spans="1:10" s="6" customFormat="1" ht="27.75" customHeight="1">
      <c r="A17" s="25"/>
      <c r="B17" s="26"/>
      <c r="C17" s="26"/>
      <c r="D17" s="27"/>
      <c r="E17" s="28"/>
      <c r="F17" s="234" t="s">
        <v>253</v>
      </c>
      <c r="G17" s="234" t="s">
        <v>255</v>
      </c>
      <c r="H17" s="234" t="s">
        <v>254</v>
      </c>
      <c r="I17" s="205"/>
      <c r="J17" s="205"/>
    </row>
    <row r="18" spans="1:8" s="6" customFormat="1" ht="22.5" customHeight="1">
      <c r="A18" s="262" t="s">
        <v>30</v>
      </c>
      <c r="B18" s="261"/>
      <c r="C18" s="261"/>
      <c r="D18" s="261"/>
      <c r="E18" s="261"/>
      <c r="F18" s="132">
        <f>'račun financiranja'!F4</f>
        <v>1154206840</v>
      </c>
      <c r="G18" s="132">
        <f>'račun financiranja'!G4</f>
        <v>0</v>
      </c>
      <c r="H18" s="132">
        <f>'račun financiranja'!H4</f>
        <v>1154206840</v>
      </c>
    </row>
    <row r="19" spans="1:8" s="6" customFormat="1" ht="22.5" customHeight="1">
      <c r="A19" s="262" t="s">
        <v>259</v>
      </c>
      <c r="B19" s="261"/>
      <c r="C19" s="261"/>
      <c r="D19" s="261"/>
      <c r="E19" s="261"/>
      <c r="F19" s="132">
        <f>'račun financiranja'!F11</f>
        <v>163890000</v>
      </c>
      <c r="G19" s="132">
        <f>'račun financiranja'!G11</f>
        <v>0</v>
      </c>
      <c r="H19" s="132">
        <f>'račun financiranja'!H11</f>
        <v>163890000</v>
      </c>
    </row>
    <row r="20" spans="1:8" s="6" customFormat="1" ht="22.5" customHeight="1">
      <c r="A20" s="260" t="s">
        <v>74</v>
      </c>
      <c r="B20" s="261"/>
      <c r="C20" s="261"/>
      <c r="D20" s="261"/>
      <c r="E20" s="261"/>
      <c r="F20" s="30">
        <f>F18-F19</f>
        <v>990316840</v>
      </c>
      <c r="G20" s="30">
        <f>G18-G19</f>
        <v>0</v>
      </c>
      <c r="H20" s="30">
        <f>H18-H19</f>
        <v>990316840</v>
      </c>
    </row>
    <row r="21" spans="1:8" s="6" customFormat="1" ht="18" customHeight="1">
      <c r="A21" s="37"/>
      <c r="B21" s="31"/>
      <c r="C21" s="29"/>
      <c r="D21" s="32"/>
      <c r="E21" s="31"/>
      <c r="F21" s="38"/>
      <c r="G21" s="38"/>
      <c r="H21" s="38"/>
    </row>
    <row r="22" spans="1:8" s="6" customFormat="1" ht="23.25" customHeight="1">
      <c r="A22" s="260" t="s">
        <v>77</v>
      </c>
      <c r="B22" s="261"/>
      <c r="C22" s="261"/>
      <c r="D22" s="261"/>
      <c r="E22" s="261"/>
      <c r="F22" s="30">
        <f>F13+F20</f>
        <v>0</v>
      </c>
      <c r="G22" s="30">
        <f>G13+G20</f>
        <v>0</v>
      </c>
      <c r="H22" s="30">
        <f>H13+H20</f>
        <v>0</v>
      </c>
    </row>
    <row r="23" spans="1:5" s="6" customFormat="1" ht="18" customHeight="1">
      <c r="A23" s="7"/>
      <c r="B23" s="8"/>
      <c r="C23" s="8"/>
      <c r="D23" s="8"/>
      <c r="E23" s="8"/>
    </row>
    <row r="24" spans="4:8" s="1" customFormat="1" ht="12.75">
      <c r="D24" s="4"/>
      <c r="F24" s="2"/>
      <c r="G24" s="2"/>
      <c r="H24" s="2"/>
    </row>
    <row r="25" s="1" customFormat="1" ht="12.75">
      <c r="D25" s="4"/>
    </row>
    <row r="26" spans="4:8" s="1" customFormat="1" ht="12.75">
      <c r="D26" s="4"/>
      <c r="F26" s="2"/>
      <c r="G26" s="2"/>
      <c r="H26" s="2"/>
    </row>
    <row r="27" spans="4:8" s="1" customFormat="1" ht="12.75">
      <c r="D27" s="4"/>
      <c r="F27" s="2"/>
      <c r="G27" s="2"/>
      <c r="H27" s="2"/>
    </row>
    <row r="28" spans="4:8" s="1" customFormat="1" ht="12.75">
      <c r="D28" s="4"/>
      <c r="F28" s="2"/>
      <c r="G28" s="2"/>
      <c r="H28" s="2"/>
    </row>
    <row r="29" spans="4:8" s="1" customFormat="1" ht="12.75">
      <c r="D29" s="4"/>
      <c r="F29" s="2"/>
      <c r="G29" s="2"/>
      <c r="H29" s="2"/>
    </row>
    <row r="30" spans="4:8" s="1" customFormat="1" ht="12.75">
      <c r="D30" s="4"/>
      <c r="F30" s="2"/>
      <c r="G30" s="2"/>
      <c r="H30" s="2"/>
    </row>
    <row r="31" spans="4:8" s="1" customFormat="1" ht="12.75">
      <c r="D31" s="4"/>
      <c r="F31" s="2"/>
      <c r="G31" s="2"/>
      <c r="H31" s="2"/>
    </row>
    <row r="32" spans="4:8" s="1" customFormat="1" ht="12.75">
      <c r="D32" s="4"/>
      <c r="F32" s="2"/>
      <c r="G32" s="2"/>
      <c r="H32" s="2"/>
    </row>
    <row r="33" spans="4:8" s="1" customFormat="1" ht="12.75">
      <c r="D33" s="4"/>
      <c r="F33" s="2"/>
      <c r="G33" s="2"/>
      <c r="H33" s="2"/>
    </row>
    <row r="34" s="1" customFormat="1" ht="12.75">
      <c r="D34" s="4"/>
    </row>
    <row r="35" s="1" customFormat="1" ht="12.75">
      <c r="D35" s="4"/>
    </row>
    <row r="36" s="1" customFormat="1" ht="12.75">
      <c r="D36" s="4"/>
    </row>
    <row r="37" s="1" customFormat="1" ht="12.75">
      <c r="D37" s="4"/>
    </row>
    <row r="38" s="1" customFormat="1" ht="12.75">
      <c r="D38" s="4"/>
    </row>
    <row r="39" s="1" customFormat="1" ht="12.75">
      <c r="D39" s="4"/>
    </row>
    <row r="40" s="1" customFormat="1" ht="12.75">
      <c r="D40" s="4"/>
    </row>
    <row r="41" s="1" customFormat="1" ht="12.75">
      <c r="D41" s="4"/>
    </row>
    <row r="42" s="1" customFormat="1" ht="12.75">
      <c r="D42" s="4"/>
    </row>
    <row r="43" s="1" customFormat="1" ht="12.75">
      <c r="D43" s="4"/>
    </row>
    <row r="44" s="1" customFormat="1" ht="12.75">
      <c r="D44" s="4"/>
    </row>
    <row r="45" s="1" customFormat="1" ht="12.75">
      <c r="D45" s="4"/>
    </row>
    <row r="46" s="1" customFormat="1" ht="12.75">
      <c r="D46" s="4"/>
    </row>
    <row r="47" s="1" customFormat="1" ht="12.75">
      <c r="D47" s="4"/>
    </row>
    <row r="48" s="1" customFormat="1" ht="12.75">
      <c r="D48" s="4"/>
    </row>
    <row r="49" s="1" customFormat="1" ht="12.75">
      <c r="D49" s="4"/>
    </row>
    <row r="50" s="1" customFormat="1" ht="12.75">
      <c r="D50" s="4"/>
    </row>
    <row r="51" s="1" customFormat="1" ht="12.75">
      <c r="D51" s="4"/>
    </row>
    <row r="52" s="1" customFormat="1" ht="12.75">
      <c r="D52" s="4"/>
    </row>
    <row r="53" s="1" customFormat="1" ht="12.75">
      <c r="D53" s="4"/>
    </row>
    <row r="54" s="1" customFormat="1" ht="12.75">
      <c r="D54" s="4"/>
    </row>
    <row r="55" s="1" customFormat="1" ht="12.75">
      <c r="D55" s="4"/>
    </row>
    <row r="56" s="1" customFormat="1" ht="12.75">
      <c r="D56" s="4"/>
    </row>
    <row r="57" s="1" customFormat="1" ht="12.75">
      <c r="D57" s="4"/>
    </row>
    <row r="58" s="1" customFormat="1" ht="12.75">
      <c r="D58" s="4"/>
    </row>
    <row r="59" s="1" customFormat="1" ht="12.75">
      <c r="D59" s="4"/>
    </row>
    <row r="60" s="1" customFormat="1" ht="12.75">
      <c r="D60" s="4"/>
    </row>
    <row r="61" s="1" customFormat="1" ht="12.75">
      <c r="D61" s="4"/>
    </row>
    <row r="62" s="1" customFormat="1" ht="12.75">
      <c r="D62" s="4"/>
    </row>
    <row r="63" s="1" customFormat="1" ht="12.75">
      <c r="D63" s="4"/>
    </row>
    <row r="64" s="1" customFormat="1" ht="12.75">
      <c r="D64" s="4"/>
    </row>
    <row r="65" s="1" customFormat="1" ht="12.75">
      <c r="D65" s="4"/>
    </row>
    <row r="66" s="1" customFormat="1" ht="12.75">
      <c r="D66" s="4"/>
    </row>
    <row r="67" s="1" customFormat="1" ht="12.75">
      <c r="D67" s="4"/>
    </row>
    <row r="68" s="1" customFormat="1" ht="12.75">
      <c r="D68" s="4"/>
    </row>
    <row r="69" s="1" customFormat="1" ht="12.75">
      <c r="D69" s="4"/>
    </row>
    <row r="70" s="1" customFormat="1" ht="12.75">
      <c r="D70" s="4"/>
    </row>
    <row r="71" s="1" customFormat="1" ht="12.75">
      <c r="D71" s="4"/>
    </row>
    <row r="72" s="1" customFormat="1" ht="12.75">
      <c r="D72" s="4"/>
    </row>
    <row r="73" s="1" customFormat="1" ht="12.75">
      <c r="D73" s="4"/>
    </row>
    <row r="74" s="1" customFormat="1" ht="12.75">
      <c r="D74" s="4"/>
    </row>
    <row r="75" s="1" customFormat="1" ht="12.75">
      <c r="D75" s="4"/>
    </row>
    <row r="76" s="1" customFormat="1" ht="12.75">
      <c r="D76" s="4"/>
    </row>
    <row r="77" s="1" customFormat="1" ht="12.75">
      <c r="D77" s="4"/>
    </row>
    <row r="78" s="1" customFormat="1" ht="12.75">
      <c r="D78" s="4"/>
    </row>
    <row r="79" s="1" customFormat="1" ht="12.75">
      <c r="D79" s="4"/>
    </row>
    <row r="80" s="1" customFormat="1" ht="12.75">
      <c r="D80" s="4"/>
    </row>
    <row r="81" s="1" customFormat="1" ht="12.75">
      <c r="D81" s="4"/>
    </row>
    <row r="82" s="1" customFormat="1" ht="12.75">
      <c r="D82" s="4"/>
    </row>
    <row r="83" s="1" customFormat="1" ht="12.75">
      <c r="D83" s="4"/>
    </row>
    <row r="84" s="1" customFormat="1" ht="12.75">
      <c r="D84" s="4"/>
    </row>
    <row r="85" s="1" customFormat="1" ht="12.75">
      <c r="D85" s="4"/>
    </row>
    <row r="86" s="1" customFormat="1" ht="12.75">
      <c r="D86" s="4"/>
    </row>
    <row r="87" s="1" customFormat="1" ht="12.75">
      <c r="D87" s="4"/>
    </row>
    <row r="88" s="1" customFormat="1" ht="12.75">
      <c r="D88" s="4"/>
    </row>
    <row r="89" s="1" customFormat="1" ht="12.75">
      <c r="D89" s="4"/>
    </row>
    <row r="90" s="1" customFormat="1" ht="12.75">
      <c r="D90" s="4"/>
    </row>
    <row r="91" s="1" customFormat="1" ht="12.75">
      <c r="D91" s="4"/>
    </row>
    <row r="92" s="1" customFormat="1" ht="12.75">
      <c r="D92" s="4"/>
    </row>
    <row r="93" s="1" customFormat="1" ht="12.75">
      <c r="D93" s="4"/>
    </row>
    <row r="94" s="1" customFormat="1" ht="12.75">
      <c r="D94" s="4"/>
    </row>
    <row r="95" s="1" customFormat="1" ht="12.75">
      <c r="D95" s="4"/>
    </row>
    <row r="96" s="1" customFormat="1" ht="12.75">
      <c r="D96" s="4"/>
    </row>
    <row r="97" s="1" customFormat="1" ht="12.75">
      <c r="D97" s="4"/>
    </row>
    <row r="98" s="1" customFormat="1" ht="12.75">
      <c r="D98" s="4"/>
    </row>
    <row r="99" s="1" customFormat="1" ht="12.75">
      <c r="D99" s="4"/>
    </row>
    <row r="100" s="1" customFormat="1" ht="12.75">
      <c r="D100" s="4"/>
    </row>
    <row r="101" s="1" customFormat="1" ht="12.75">
      <c r="D101" s="4"/>
    </row>
    <row r="102" s="1" customFormat="1" ht="12.75">
      <c r="D102" s="4"/>
    </row>
    <row r="103" s="1" customFormat="1" ht="12.75">
      <c r="D103" s="4"/>
    </row>
    <row r="104" s="1" customFormat="1" ht="12.75">
      <c r="D104" s="4"/>
    </row>
    <row r="105" s="1" customFormat="1" ht="12.75">
      <c r="D105" s="4"/>
    </row>
    <row r="106" s="1" customFormat="1" ht="12.75">
      <c r="D106" s="4"/>
    </row>
    <row r="107" s="1" customFormat="1" ht="12.75">
      <c r="D107" s="4"/>
    </row>
    <row r="108" s="1" customFormat="1" ht="12.75">
      <c r="D108" s="4"/>
    </row>
    <row r="109" s="1" customFormat="1" ht="12.75">
      <c r="D109" s="4"/>
    </row>
    <row r="110" s="1" customFormat="1" ht="12.75">
      <c r="D110" s="4"/>
    </row>
    <row r="111" s="1" customFormat="1" ht="12.75">
      <c r="D111" s="4"/>
    </row>
    <row r="112" s="1" customFormat="1" ht="12.75">
      <c r="D112" s="4"/>
    </row>
    <row r="113" s="1" customFormat="1" ht="12.75">
      <c r="D113" s="4"/>
    </row>
    <row r="114" s="1" customFormat="1" ht="12.75">
      <c r="D114" s="4"/>
    </row>
    <row r="115" s="1" customFormat="1" ht="12.75">
      <c r="D115" s="4"/>
    </row>
    <row r="116" s="1" customFormat="1" ht="12.75">
      <c r="D116" s="4"/>
    </row>
    <row r="117" s="1" customFormat="1" ht="12.75">
      <c r="D117" s="4"/>
    </row>
    <row r="118" s="1" customFormat="1" ht="12.75">
      <c r="D118" s="4"/>
    </row>
    <row r="119" s="1" customFormat="1" ht="12.75">
      <c r="D119" s="4"/>
    </row>
    <row r="120" s="1" customFormat="1" ht="12.75">
      <c r="D120" s="4"/>
    </row>
    <row r="121" s="1" customFormat="1" ht="12.75">
      <c r="D121" s="4"/>
    </row>
    <row r="122" s="1" customFormat="1" ht="12.75">
      <c r="D122" s="4"/>
    </row>
    <row r="123" s="1" customFormat="1" ht="12.75">
      <c r="D123" s="4"/>
    </row>
    <row r="124" s="1" customFormat="1" ht="12.75">
      <c r="D124" s="4"/>
    </row>
    <row r="125" s="1" customFormat="1" ht="12.75">
      <c r="D125" s="4"/>
    </row>
    <row r="126" s="1" customFormat="1" ht="12.75">
      <c r="D126" s="4"/>
    </row>
    <row r="127" s="1" customFormat="1" ht="12.75">
      <c r="D127" s="4"/>
    </row>
    <row r="128" s="1" customFormat="1" ht="12.75">
      <c r="D128" s="4"/>
    </row>
    <row r="129" s="1" customFormat="1" ht="12.75">
      <c r="D129" s="4"/>
    </row>
    <row r="130" s="1" customFormat="1" ht="12.75">
      <c r="D130" s="4"/>
    </row>
    <row r="131" s="1" customFormat="1" ht="12.75">
      <c r="D131" s="4"/>
    </row>
    <row r="132" s="1" customFormat="1" ht="12.75">
      <c r="D132" s="4"/>
    </row>
    <row r="133" s="1" customFormat="1" ht="12.75">
      <c r="D133" s="4"/>
    </row>
    <row r="134" s="1" customFormat="1" ht="12.75">
      <c r="D134" s="4"/>
    </row>
    <row r="135" s="1" customFormat="1" ht="12.75">
      <c r="D135" s="4"/>
    </row>
    <row r="136" s="1" customFormat="1" ht="12.75">
      <c r="D136" s="4"/>
    </row>
    <row r="137" s="1" customFormat="1" ht="12.75">
      <c r="D137" s="4"/>
    </row>
    <row r="138" s="1" customFormat="1" ht="12.75">
      <c r="D138" s="4"/>
    </row>
    <row r="139" s="1" customFormat="1" ht="12.75">
      <c r="D139" s="4"/>
    </row>
    <row r="140" s="1" customFormat="1" ht="12.75">
      <c r="D140" s="4"/>
    </row>
    <row r="141" s="1" customFormat="1" ht="12.75">
      <c r="D141" s="4"/>
    </row>
    <row r="142" s="1" customFormat="1" ht="12.75">
      <c r="D142" s="4"/>
    </row>
    <row r="143" s="1" customFormat="1" ht="12.75">
      <c r="D143" s="4"/>
    </row>
    <row r="144" s="1" customFormat="1" ht="12.75">
      <c r="D144" s="4"/>
    </row>
    <row r="145" s="1" customFormat="1" ht="12.75">
      <c r="D145" s="4"/>
    </row>
    <row r="146" s="1" customFormat="1" ht="12.75">
      <c r="D146" s="4"/>
    </row>
    <row r="147" s="1" customFormat="1" ht="12.75">
      <c r="D147" s="4"/>
    </row>
    <row r="148" s="1" customFormat="1" ht="12.75">
      <c r="D148" s="4"/>
    </row>
    <row r="149" s="1" customFormat="1" ht="12.75">
      <c r="D149" s="4"/>
    </row>
    <row r="150" s="1" customFormat="1" ht="12.75">
      <c r="D150" s="4"/>
    </row>
    <row r="151" s="1" customFormat="1" ht="12.75">
      <c r="D151" s="4"/>
    </row>
    <row r="152" s="1" customFormat="1" ht="12.75">
      <c r="D152" s="4"/>
    </row>
    <row r="153" s="1" customFormat="1" ht="12.75">
      <c r="D153" s="4"/>
    </row>
    <row r="154" s="1" customFormat="1" ht="12.75">
      <c r="D154" s="4"/>
    </row>
    <row r="155" s="1" customFormat="1" ht="12.75">
      <c r="D155" s="4"/>
    </row>
    <row r="156" s="1" customFormat="1" ht="12.75">
      <c r="D156" s="4"/>
    </row>
    <row r="157" s="1" customFormat="1" ht="12.75">
      <c r="D157" s="4"/>
    </row>
    <row r="158" s="1" customFormat="1" ht="12.75">
      <c r="D158" s="4"/>
    </row>
    <row r="159" s="1" customFormat="1" ht="12.75">
      <c r="D159" s="4"/>
    </row>
    <row r="160" s="1" customFormat="1" ht="12.75">
      <c r="D160" s="4"/>
    </row>
    <row r="161" s="1" customFormat="1" ht="12.75">
      <c r="D161" s="4"/>
    </row>
    <row r="162" s="1" customFormat="1" ht="12.75">
      <c r="D162" s="4"/>
    </row>
    <row r="163" s="1" customFormat="1" ht="12.75">
      <c r="D163" s="4"/>
    </row>
    <row r="164" s="1" customFormat="1" ht="12.75">
      <c r="D164" s="4"/>
    </row>
    <row r="165" s="1" customFormat="1" ht="12.75">
      <c r="D165" s="4"/>
    </row>
    <row r="166" s="1" customFormat="1" ht="12.75">
      <c r="D166" s="4"/>
    </row>
    <row r="167" s="1" customFormat="1" ht="12.75">
      <c r="D167" s="4"/>
    </row>
    <row r="168" s="1" customFormat="1" ht="12.75">
      <c r="D168" s="4"/>
    </row>
    <row r="169" s="1" customFormat="1" ht="12.75">
      <c r="D169" s="4"/>
    </row>
    <row r="170" s="1" customFormat="1" ht="12.75">
      <c r="D170" s="4"/>
    </row>
    <row r="171" s="1" customFormat="1" ht="12.75">
      <c r="D171" s="4"/>
    </row>
    <row r="172" s="1" customFormat="1" ht="12.75">
      <c r="D172" s="4"/>
    </row>
    <row r="173" s="1" customFormat="1" ht="12.75">
      <c r="D173" s="4"/>
    </row>
    <row r="174" s="1" customFormat="1" ht="12.75">
      <c r="D174" s="4"/>
    </row>
    <row r="175" s="1" customFormat="1" ht="12.75">
      <c r="D175" s="4"/>
    </row>
    <row r="176" s="1" customFormat="1" ht="12.75">
      <c r="D176" s="4"/>
    </row>
    <row r="177" s="1" customFormat="1" ht="12.75">
      <c r="D177" s="4"/>
    </row>
    <row r="178" s="1" customFormat="1" ht="12.75">
      <c r="D178" s="4"/>
    </row>
    <row r="179" s="1" customFormat="1" ht="12.75">
      <c r="D179" s="4"/>
    </row>
    <row r="180" s="1" customFormat="1" ht="12.75">
      <c r="D180" s="4"/>
    </row>
    <row r="181" s="1" customFormat="1" ht="12.75">
      <c r="D181" s="4"/>
    </row>
    <row r="182" s="1" customFormat="1" ht="12.75">
      <c r="D182" s="4"/>
    </row>
    <row r="183" s="1" customFormat="1" ht="12.75">
      <c r="D183" s="4"/>
    </row>
    <row r="184" s="1" customFormat="1" ht="12.75">
      <c r="D184" s="4"/>
    </row>
    <row r="185" s="1" customFormat="1" ht="12.75">
      <c r="D185" s="4"/>
    </row>
    <row r="186" s="1" customFormat="1" ht="12.75">
      <c r="D186" s="4"/>
    </row>
    <row r="187" s="1" customFormat="1" ht="12.75">
      <c r="D187" s="4"/>
    </row>
    <row r="188" s="1" customFormat="1" ht="12.75">
      <c r="D188" s="4"/>
    </row>
    <row r="189" s="1" customFormat="1" ht="12.75">
      <c r="D189" s="4"/>
    </row>
    <row r="190" s="1" customFormat="1" ht="12.75">
      <c r="D190" s="4"/>
    </row>
    <row r="191" s="1" customFormat="1" ht="12.75">
      <c r="D191" s="4"/>
    </row>
    <row r="192" s="1" customFormat="1" ht="12.75">
      <c r="D192" s="4"/>
    </row>
    <row r="193" s="1" customFormat="1" ht="12.75">
      <c r="D193" s="4"/>
    </row>
    <row r="194" s="1" customFormat="1" ht="12.75">
      <c r="D194" s="4"/>
    </row>
    <row r="195" s="1" customFormat="1" ht="12.75">
      <c r="D195" s="4"/>
    </row>
    <row r="196" s="1" customFormat="1" ht="12.75">
      <c r="D196" s="4"/>
    </row>
    <row r="197" s="1" customFormat="1" ht="12.75">
      <c r="D197" s="4"/>
    </row>
    <row r="198" s="1" customFormat="1" ht="12.75">
      <c r="D198" s="4"/>
    </row>
    <row r="199" s="1" customFormat="1" ht="12.75">
      <c r="D199" s="4"/>
    </row>
    <row r="200" s="1" customFormat="1" ht="12.75">
      <c r="D200" s="4"/>
    </row>
    <row r="201" s="1" customFormat="1" ht="12.75">
      <c r="D201" s="4"/>
    </row>
    <row r="202" s="1" customFormat="1" ht="12.75">
      <c r="D202" s="4"/>
    </row>
    <row r="203" s="1" customFormat="1" ht="12.75">
      <c r="D203" s="4"/>
    </row>
    <row r="204" s="1" customFormat="1" ht="12.75">
      <c r="D204" s="4"/>
    </row>
    <row r="205" s="1" customFormat="1" ht="12.75">
      <c r="D205" s="4"/>
    </row>
    <row r="206" s="1" customFormat="1" ht="12.75">
      <c r="D206" s="4"/>
    </row>
    <row r="207" s="1" customFormat="1" ht="12.75">
      <c r="D207" s="4"/>
    </row>
    <row r="208" s="1" customFormat="1" ht="12.75">
      <c r="D208" s="4"/>
    </row>
    <row r="209" s="1" customFormat="1" ht="12.75">
      <c r="D209" s="4"/>
    </row>
    <row r="210" s="1" customFormat="1" ht="12.75">
      <c r="D210" s="4"/>
    </row>
    <row r="211" s="1" customFormat="1" ht="12.75">
      <c r="D211" s="4"/>
    </row>
    <row r="212" s="1" customFormat="1" ht="12.75">
      <c r="D212" s="4"/>
    </row>
    <row r="213" s="1" customFormat="1" ht="12.75">
      <c r="D213" s="4"/>
    </row>
    <row r="214" s="1" customFormat="1" ht="12.75">
      <c r="D214" s="4"/>
    </row>
    <row r="215" s="1" customFormat="1" ht="12.75">
      <c r="D215" s="4"/>
    </row>
    <row r="216" s="1" customFormat="1" ht="12.75">
      <c r="D216" s="4"/>
    </row>
    <row r="217" s="1" customFormat="1" ht="12.75">
      <c r="D217" s="4"/>
    </row>
    <row r="218" s="1" customFormat="1" ht="12.75">
      <c r="D218" s="4"/>
    </row>
    <row r="219" s="1" customFormat="1" ht="12.75">
      <c r="D219" s="4"/>
    </row>
    <row r="220" s="1" customFormat="1" ht="12.75">
      <c r="D220" s="4"/>
    </row>
    <row r="221" s="1" customFormat="1" ht="12.75">
      <c r="D221" s="4"/>
    </row>
    <row r="222" s="1" customFormat="1" ht="12.75">
      <c r="D222" s="4"/>
    </row>
    <row r="223" s="1" customFormat="1" ht="12.75">
      <c r="D223" s="4"/>
    </row>
    <row r="224" s="1" customFormat="1" ht="12.75">
      <c r="D224" s="4"/>
    </row>
    <row r="225" s="1" customFormat="1" ht="12.75">
      <c r="D225" s="4"/>
    </row>
    <row r="226" s="1" customFormat="1" ht="12.75">
      <c r="D226" s="4"/>
    </row>
    <row r="227" s="1" customFormat="1" ht="12.75">
      <c r="D227" s="4"/>
    </row>
    <row r="228" s="1" customFormat="1" ht="12.75">
      <c r="D228" s="4"/>
    </row>
    <row r="229" s="1" customFormat="1" ht="12.75">
      <c r="D229" s="4"/>
    </row>
    <row r="230" s="1" customFormat="1" ht="12.75">
      <c r="D230" s="4"/>
    </row>
    <row r="231" s="1" customFormat="1" ht="12.75">
      <c r="D231" s="4"/>
    </row>
    <row r="232" s="1" customFormat="1" ht="12.75">
      <c r="D232" s="4"/>
    </row>
    <row r="233" s="1" customFormat="1" ht="12.75">
      <c r="D233" s="4"/>
    </row>
    <row r="234" s="1" customFormat="1" ht="12.75">
      <c r="D234" s="4"/>
    </row>
    <row r="235" s="1" customFormat="1" ht="12.75">
      <c r="D235" s="4"/>
    </row>
    <row r="236" s="1" customFormat="1" ht="12.75">
      <c r="D236" s="4"/>
    </row>
    <row r="237" s="1" customFormat="1" ht="12.75">
      <c r="D237" s="4"/>
    </row>
    <row r="238" s="1" customFormat="1" ht="12.75">
      <c r="D238" s="4"/>
    </row>
    <row r="239" s="1" customFormat="1" ht="12.75">
      <c r="D239" s="4"/>
    </row>
    <row r="240" s="1" customFormat="1" ht="12.75">
      <c r="D240" s="4"/>
    </row>
    <row r="241" s="1" customFormat="1" ht="12.75">
      <c r="D241" s="4"/>
    </row>
    <row r="242" s="1" customFormat="1" ht="12.75">
      <c r="D242" s="4"/>
    </row>
    <row r="243" s="1" customFormat="1" ht="12.75">
      <c r="D243" s="4"/>
    </row>
    <row r="244" s="1" customFormat="1" ht="12.75">
      <c r="D244" s="4"/>
    </row>
    <row r="245" s="1" customFormat="1" ht="12.75">
      <c r="D245" s="4"/>
    </row>
    <row r="246" s="1" customFormat="1" ht="12.75">
      <c r="D246" s="4"/>
    </row>
    <row r="247" s="1" customFormat="1" ht="12.75">
      <c r="D247" s="4"/>
    </row>
  </sheetData>
  <sheetProtection/>
  <mergeCells count="13">
    <mergeCell ref="A15:H15"/>
    <mergeCell ref="A1:E2"/>
    <mergeCell ref="A13:E13"/>
    <mergeCell ref="A11:E11"/>
    <mergeCell ref="A10:E10"/>
    <mergeCell ref="A12:E12"/>
    <mergeCell ref="A3:H4"/>
    <mergeCell ref="A5:H5"/>
    <mergeCell ref="A6:H6"/>
    <mergeCell ref="A22:E22"/>
    <mergeCell ref="A18:E18"/>
    <mergeCell ref="A19:E19"/>
    <mergeCell ref="A20:E20"/>
  </mergeCells>
  <printOptions horizontalCentered="1"/>
  <pageMargins left="0" right="0" top="0.6299212598425197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4"/>
  <sheetViews>
    <sheetView zoomScalePageLayoutView="0" workbookViewId="0" topLeftCell="A1">
      <selection activeCell="E36" sqref="E3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" customWidth="1"/>
    <col min="5" max="5" width="46.140625" style="0" customWidth="1"/>
    <col min="6" max="6" width="13.00390625" style="0" customWidth="1"/>
    <col min="7" max="7" width="11.421875" style="0" customWidth="1"/>
    <col min="8" max="8" width="13.57421875" style="0" customWidth="1"/>
  </cols>
  <sheetData>
    <row r="1" spans="1:8" s="1" customFormat="1" ht="27" customHeight="1">
      <c r="A1" s="274" t="s">
        <v>6</v>
      </c>
      <c r="B1" s="274"/>
      <c r="C1" s="274"/>
      <c r="D1" s="274"/>
      <c r="E1" s="274"/>
      <c r="F1" s="274"/>
      <c r="G1" s="274"/>
      <c r="H1" s="274"/>
    </row>
    <row r="2" spans="1:8" s="1" customFormat="1" ht="22.5" customHeight="1">
      <c r="A2" s="275" t="s">
        <v>152</v>
      </c>
      <c r="B2" s="275"/>
      <c r="C2" s="275"/>
      <c r="D2" s="275"/>
      <c r="E2" s="275"/>
      <c r="F2" s="275"/>
      <c r="G2" s="275"/>
      <c r="H2" s="275"/>
    </row>
    <row r="3" spans="1:8" s="1" customFormat="1" ht="27" customHeight="1">
      <c r="A3" s="39" t="s">
        <v>3</v>
      </c>
      <c r="B3" s="39" t="s">
        <v>2</v>
      </c>
      <c r="C3" s="39" t="s">
        <v>1</v>
      </c>
      <c r="D3" s="40" t="s">
        <v>4</v>
      </c>
      <c r="E3" s="41" t="s">
        <v>44</v>
      </c>
      <c r="F3" s="235" t="s">
        <v>253</v>
      </c>
      <c r="G3" s="235" t="s">
        <v>255</v>
      </c>
      <c r="H3" s="235" t="s">
        <v>254</v>
      </c>
    </row>
    <row r="4" spans="1:8" s="19" customFormat="1" ht="24.75" customHeight="1">
      <c r="A4" s="42">
        <v>6</v>
      </c>
      <c r="B4" s="43"/>
      <c r="C4" s="43"/>
      <c r="D4" s="44"/>
      <c r="E4" s="45" t="s">
        <v>35</v>
      </c>
      <c r="F4" s="46">
        <f>F5+F8+F14+F27+F32</f>
        <v>1414500000</v>
      </c>
      <c r="G4" s="46">
        <f>G5+G8+G14+G27+G32</f>
        <v>6490000</v>
      </c>
      <c r="H4" s="46">
        <f>H5+H8+H14+H27+H32</f>
        <v>1420990000</v>
      </c>
    </row>
    <row r="5" spans="1:8" s="19" customFormat="1" ht="13.5" customHeight="1" hidden="1">
      <c r="A5" s="47"/>
      <c r="B5" s="48">
        <v>61</v>
      </c>
      <c r="C5" s="18"/>
      <c r="D5" s="49"/>
      <c r="E5" s="50" t="s">
        <v>36</v>
      </c>
      <c r="F5" s="20">
        <f aca="true" t="shared" si="0" ref="F5:H6">F6</f>
        <v>0</v>
      </c>
      <c r="G5" s="20">
        <f t="shared" si="0"/>
        <v>0</v>
      </c>
      <c r="H5" s="20">
        <f t="shared" si="0"/>
        <v>0</v>
      </c>
    </row>
    <row r="6" spans="1:8" s="19" customFormat="1" ht="13.5" customHeight="1" hidden="1">
      <c r="A6" s="47"/>
      <c r="B6" s="18"/>
      <c r="C6" s="48">
        <v>614</v>
      </c>
      <c r="D6" s="49"/>
      <c r="E6" s="50" t="s">
        <v>37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8" s="19" customFormat="1" ht="13.5" customHeight="1" hidden="1">
      <c r="A7" s="47"/>
      <c r="B7" s="18"/>
      <c r="C7" s="18"/>
      <c r="D7" s="49">
        <v>6143</v>
      </c>
      <c r="E7" s="51" t="s">
        <v>80</v>
      </c>
      <c r="F7" s="136"/>
      <c r="G7" s="136"/>
      <c r="H7" s="136"/>
    </row>
    <row r="8" spans="1:8" s="19" customFormat="1" ht="27.75" customHeight="1">
      <c r="A8" s="18"/>
      <c r="B8" s="47">
        <v>63</v>
      </c>
      <c r="C8" s="18"/>
      <c r="D8" s="49"/>
      <c r="E8" s="47" t="s">
        <v>38</v>
      </c>
      <c r="F8" s="20">
        <f>F9+F12</f>
        <v>1343247073</v>
      </c>
      <c r="G8" s="20">
        <f>G9+G12</f>
        <v>0</v>
      </c>
      <c r="H8" s="20">
        <f>H9+H12</f>
        <v>1343247073</v>
      </c>
    </row>
    <row r="9" spans="1:8" s="19" customFormat="1" ht="13.5" customHeight="1">
      <c r="A9" s="18"/>
      <c r="B9" s="18"/>
      <c r="C9" s="47">
        <v>633</v>
      </c>
      <c r="D9" s="49"/>
      <c r="E9" s="54" t="s">
        <v>39</v>
      </c>
      <c r="F9" s="20">
        <f>F10+F11</f>
        <v>1343247073</v>
      </c>
      <c r="G9" s="20">
        <f>G10+G11</f>
        <v>0</v>
      </c>
      <c r="H9" s="20">
        <f>H10+H11</f>
        <v>1343247073</v>
      </c>
    </row>
    <row r="10" spans="1:8" s="19" customFormat="1" ht="13.5" customHeight="1" hidden="1">
      <c r="A10" s="18"/>
      <c r="B10" s="18"/>
      <c r="C10" s="47"/>
      <c r="D10" s="49">
        <v>6331</v>
      </c>
      <c r="E10" s="55" t="s">
        <v>40</v>
      </c>
      <c r="F10" s="20"/>
      <c r="G10" s="20"/>
      <c r="H10" s="20"/>
    </row>
    <row r="11" spans="1:8" s="19" customFormat="1" ht="13.5" customHeight="1">
      <c r="A11" s="18"/>
      <c r="B11" s="18"/>
      <c r="C11" s="18"/>
      <c r="D11" s="49">
        <v>6332</v>
      </c>
      <c r="E11" s="56" t="s">
        <v>41</v>
      </c>
      <c r="F11" s="136">
        <v>1343247073</v>
      </c>
      <c r="G11" s="136">
        <f>H11-F11</f>
        <v>0</v>
      </c>
      <c r="H11" s="136">
        <v>1343247073</v>
      </c>
    </row>
    <row r="12" spans="1:8" s="19" customFormat="1" ht="13.5" customHeight="1" hidden="1">
      <c r="A12" s="18"/>
      <c r="B12" s="18"/>
      <c r="C12" s="47">
        <v>634</v>
      </c>
      <c r="D12" s="49"/>
      <c r="E12" s="54" t="s">
        <v>154</v>
      </c>
      <c r="F12" s="20">
        <f>F13</f>
        <v>0</v>
      </c>
      <c r="G12" s="20">
        <f>G13</f>
        <v>0</v>
      </c>
      <c r="H12" s="20">
        <f>H13</f>
        <v>0</v>
      </c>
    </row>
    <row r="13" spans="1:8" s="139" customFormat="1" ht="13.5" customHeight="1" hidden="1">
      <c r="A13" s="53"/>
      <c r="B13" s="53"/>
      <c r="C13" s="53"/>
      <c r="D13" s="138">
        <v>6342</v>
      </c>
      <c r="E13" s="55" t="s">
        <v>154</v>
      </c>
      <c r="F13" s="52"/>
      <c r="G13" s="136">
        <f>H13-F13</f>
        <v>0</v>
      </c>
      <c r="H13" s="52"/>
    </row>
    <row r="14" spans="1:8" s="19" customFormat="1" ht="13.5" customHeight="1">
      <c r="A14" s="18"/>
      <c r="B14" s="48">
        <v>64</v>
      </c>
      <c r="C14" s="18"/>
      <c r="D14" s="49"/>
      <c r="E14" s="50" t="s">
        <v>42</v>
      </c>
      <c r="F14" s="57">
        <f>F15+F21</f>
        <v>54662927</v>
      </c>
      <c r="G14" s="57">
        <f>G15+G21</f>
        <v>-10010113</v>
      </c>
      <c r="H14" s="57">
        <f>H15+H21</f>
        <v>44652814</v>
      </c>
    </row>
    <row r="15" spans="1:8" s="19" customFormat="1" ht="13.5" customHeight="1">
      <c r="A15" s="18"/>
      <c r="B15" s="18"/>
      <c r="C15" s="48">
        <v>641</v>
      </c>
      <c r="D15" s="49"/>
      <c r="E15" s="50" t="s">
        <v>43</v>
      </c>
      <c r="F15" s="57">
        <f>SUM(F16:F20)</f>
        <v>20052927</v>
      </c>
      <c r="G15" s="57">
        <f>SUM(G16:G20)</f>
        <v>-11310113</v>
      </c>
      <c r="H15" s="57">
        <f>SUM(H16:H20)</f>
        <v>8742814</v>
      </c>
    </row>
    <row r="16" spans="1:8" s="139" customFormat="1" ht="13.5" customHeight="1">
      <c r="A16" s="53"/>
      <c r="B16" s="53"/>
      <c r="C16" s="53"/>
      <c r="D16" s="138">
        <v>6411</v>
      </c>
      <c r="E16" s="51" t="s">
        <v>260</v>
      </c>
      <c r="F16" s="52">
        <v>0</v>
      </c>
      <c r="G16" s="52">
        <f>H16-F16</f>
        <v>950000</v>
      </c>
      <c r="H16" s="52">
        <v>950000</v>
      </c>
    </row>
    <row r="17" spans="1:8" s="19" customFormat="1" ht="13.5" customHeight="1">
      <c r="A17" s="18"/>
      <c r="B17" s="18"/>
      <c r="C17" s="18"/>
      <c r="D17" s="49">
        <v>6413</v>
      </c>
      <c r="E17" s="53" t="s">
        <v>81</v>
      </c>
      <c r="F17" s="137">
        <v>2300000</v>
      </c>
      <c r="G17" s="136">
        <f>H17-F17</f>
        <v>2557000</v>
      </c>
      <c r="H17" s="137">
        <v>4857000</v>
      </c>
    </row>
    <row r="18" spans="1:8" s="19" customFormat="1" ht="13.5" customHeight="1">
      <c r="A18" s="18"/>
      <c r="B18" s="18"/>
      <c r="C18" s="18"/>
      <c r="D18" s="49">
        <v>6414</v>
      </c>
      <c r="E18" s="53" t="s">
        <v>82</v>
      </c>
      <c r="F18" s="137">
        <v>1000000</v>
      </c>
      <c r="G18" s="136">
        <f>H18-F18</f>
        <v>-960000</v>
      </c>
      <c r="H18" s="137">
        <v>40000</v>
      </c>
    </row>
    <row r="19" spans="1:8" s="19" customFormat="1" ht="13.5" customHeight="1">
      <c r="A19" s="18"/>
      <c r="B19" s="18"/>
      <c r="C19" s="18"/>
      <c r="D19" s="49">
        <v>6415</v>
      </c>
      <c r="E19" s="53" t="s">
        <v>83</v>
      </c>
      <c r="F19" s="137">
        <v>16752927</v>
      </c>
      <c r="G19" s="136">
        <f>H19-F19</f>
        <v>-13879113</v>
      </c>
      <c r="H19" s="137">
        <v>2873814</v>
      </c>
    </row>
    <row r="20" spans="1:8" s="19" customFormat="1" ht="13.5" customHeight="1">
      <c r="A20" s="18"/>
      <c r="B20" s="18"/>
      <c r="C20" s="18"/>
      <c r="D20" s="49">
        <v>6416</v>
      </c>
      <c r="E20" s="53" t="s">
        <v>251</v>
      </c>
      <c r="F20" s="137">
        <v>0</v>
      </c>
      <c r="G20" s="136">
        <f>H20-F20</f>
        <v>22000</v>
      </c>
      <c r="H20" s="137">
        <v>22000</v>
      </c>
    </row>
    <row r="21" spans="1:8" s="19" customFormat="1" ht="13.5" customHeight="1">
      <c r="A21" s="18"/>
      <c r="B21" s="18"/>
      <c r="C21" s="48">
        <v>642</v>
      </c>
      <c r="D21" s="49"/>
      <c r="E21" s="50" t="s">
        <v>46</v>
      </c>
      <c r="F21" s="57">
        <f>SUM(F22:F22)</f>
        <v>34610000</v>
      </c>
      <c r="G21" s="57">
        <f>SUM(G22:G22)</f>
        <v>1300000</v>
      </c>
      <c r="H21" s="57">
        <f>SUM(H22:H22)</f>
        <v>35910000</v>
      </c>
    </row>
    <row r="22" spans="1:8" s="116" customFormat="1" ht="13.5" customHeight="1">
      <c r="A22" s="48"/>
      <c r="B22" s="48"/>
      <c r="C22" s="48"/>
      <c r="D22" s="63">
        <v>6424</v>
      </c>
      <c r="E22" s="236" t="s">
        <v>84</v>
      </c>
      <c r="F22" s="62">
        <f>SUM(F23:F26)</f>
        <v>34610000</v>
      </c>
      <c r="G22" s="62">
        <f>SUM(G23:G26)</f>
        <v>1300000</v>
      </c>
      <c r="H22" s="62">
        <f>SUM(H23:H26)</f>
        <v>35910000</v>
      </c>
    </row>
    <row r="23" spans="1:8" s="19" customFormat="1" ht="13.5" customHeight="1">
      <c r="A23" s="18"/>
      <c r="B23" s="18"/>
      <c r="C23" s="18"/>
      <c r="D23" s="49"/>
      <c r="E23" s="53" t="s">
        <v>85</v>
      </c>
      <c r="F23" s="137">
        <v>16710000</v>
      </c>
      <c r="G23" s="136">
        <f>H23-F23</f>
        <v>2000000</v>
      </c>
      <c r="H23" s="137">
        <v>18710000</v>
      </c>
    </row>
    <row r="24" spans="1:8" s="19" customFormat="1" ht="13.5" customHeight="1">
      <c r="A24" s="18"/>
      <c r="B24" s="18"/>
      <c r="C24" s="18"/>
      <c r="D24" s="49"/>
      <c r="E24" s="53" t="s">
        <v>86</v>
      </c>
      <c r="F24" s="137">
        <v>3200000</v>
      </c>
      <c r="G24" s="136">
        <f>H24-F24</f>
        <v>-1000000</v>
      </c>
      <c r="H24" s="137">
        <v>2200000</v>
      </c>
    </row>
    <row r="25" spans="1:8" s="19" customFormat="1" ht="13.5" customHeight="1">
      <c r="A25" s="18"/>
      <c r="B25" s="18"/>
      <c r="C25" s="18"/>
      <c r="D25" s="49"/>
      <c r="E25" s="53" t="s">
        <v>87</v>
      </c>
      <c r="F25" s="137">
        <v>13500000</v>
      </c>
      <c r="G25" s="136">
        <f>H25-F25</f>
        <v>500000</v>
      </c>
      <c r="H25" s="137">
        <v>14000000</v>
      </c>
    </row>
    <row r="26" spans="1:10" s="19" customFormat="1" ht="27" customHeight="1">
      <c r="A26" s="18"/>
      <c r="B26" s="18"/>
      <c r="C26" s="18"/>
      <c r="D26" s="49"/>
      <c r="E26" s="53" t="s">
        <v>88</v>
      </c>
      <c r="F26" s="137">
        <v>1200000</v>
      </c>
      <c r="G26" s="136">
        <f>H26-F26</f>
        <v>-200000</v>
      </c>
      <c r="H26" s="137">
        <v>1000000</v>
      </c>
      <c r="I26" s="24"/>
      <c r="J26" s="24"/>
    </row>
    <row r="27" spans="1:8" s="19" customFormat="1" ht="25.5" customHeight="1">
      <c r="A27" s="18"/>
      <c r="B27" s="130">
        <v>65</v>
      </c>
      <c r="C27" s="18"/>
      <c r="D27" s="49"/>
      <c r="E27" s="50" t="s">
        <v>47</v>
      </c>
      <c r="F27" s="57">
        <f aca="true" t="shared" si="1" ref="F27:H28">F28</f>
        <v>15000000</v>
      </c>
      <c r="G27" s="57">
        <f t="shared" si="1"/>
        <v>-5610000</v>
      </c>
      <c r="H27" s="57">
        <f t="shared" si="1"/>
        <v>9390000</v>
      </c>
    </row>
    <row r="28" spans="1:8" s="19" customFormat="1" ht="13.5" customHeight="1">
      <c r="A28" s="18"/>
      <c r="B28" s="18"/>
      <c r="C28" s="48">
        <v>652</v>
      </c>
      <c r="D28" s="49"/>
      <c r="E28" s="50" t="s">
        <v>48</v>
      </c>
      <c r="F28" s="57">
        <f t="shared" si="1"/>
        <v>15000000</v>
      </c>
      <c r="G28" s="57">
        <f t="shared" si="1"/>
        <v>-5610000</v>
      </c>
      <c r="H28" s="57">
        <f t="shared" si="1"/>
        <v>9390000</v>
      </c>
    </row>
    <row r="29" spans="1:8" s="116" customFormat="1" ht="13.5" customHeight="1">
      <c r="A29" s="48"/>
      <c r="B29" s="48"/>
      <c r="C29" s="48"/>
      <c r="D29" s="63">
        <v>6526</v>
      </c>
      <c r="E29" s="48" t="s">
        <v>50</v>
      </c>
      <c r="F29" s="62">
        <f>SUM(F30:F31)</f>
        <v>15000000</v>
      </c>
      <c r="G29" s="62">
        <f>SUM(G30:G31)</f>
        <v>-5610000</v>
      </c>
      <c r="H29" s="62">
        <f>SUM(H30:H31)</f>
        <v>9390000</v>
      </c>
    </row>
    <row r="30" spans="1:8" s="19" customFormat="1" ht="13.5" customHeight="1">
      <c r="A30" s="18"/>
      <c r="B30" s="18"/>
      <c r="C30" s="18"/>
      <c r="D30" s="49"/>
      <c r="E30" s="53" t="s">
        <v>89</v>
      </c>
      <c r="F30" s="137">
        <v>5000000</v>
      </c>
      <c r="G30" s="136">
        <f>H30-F30</f>
        <v>0</v>
      </c>
      <c r="H30" s="137">
        <v>5000000</v>
      </c>
    </row>
    <row r="31" spans="1:12" s="19" customFormat="1" ht="13.5" customHeight="1">
      <c r="A31" s="18"/>
      <c r="B31" s="18"/>
      <c r="C31" s="18"/>
      <c r="D31" s="49"/>
      <c r="E31" s="53" t="s">
        <v>90</v>
      </c>
      <c r="F31" s="137">
        <v>10000000</v>
      </c>
      <c r="G31" s="136">
        <f>H31-F31</f>
        <v>-5610000</v>
      </c>
      <c r="H31" s="137">
        <v>4390000</v>
      </c>
      <c r="I31" s="24"/>
      <c r="J31" s="24"/>
      <c r="K31" s="24"/>
      <c r="L31" s="24"/>
    </row>
    <row r="32" spans="1:8" s="19" customFormat="1" ht="13.5" customHeight="1">
      <c r="A32" s="18"/>
      <c r="B32" s="48">
        <v>66</v>
      </c>
      <c r="C32" s="18"/>
      <c r="D32" s="49"/>
      <c r="E32" s="48" t="s">
        <v>49</v>
      </c>
      <c r="F32" s="57">
        <f>F33+F36</f>
        <v>1590000</v>
      </c>
      <c r="G32" s="57">
        <f>G33+G36</f>
        <v>22110113</v>
      </c>
      <c r="H32" s="57">
        <f>H33+H36</f>
        <v>23700113</v>
      </c>
    </row>
    <row r="33" spans="1:8" s="19" customFormat="1" ht="27" customHeight="1">
      <c r="A33" s="18"/>
      <c r="B33" s="18"/>
      <c r="C33" s="130">
        <v>661</v>
      </c>
      <c r="D33" s="49"/>
      <c r="E33" s="48" t="s">
        <v>51</v>
      </c>
      <c r="F33" s="57">
        <f>F34+F35</f>
        <v>1590000</v>
      </c>
      <c r="G33" s="57">
        <f>G34+G35</f>
        <v>0</v>
      </c>
      <c r="H33" s="57">
        <f>H34+H35</f>
        <v>1590000</v>
      </c>
    </row>
    <row r="34" spans="1:8" s="19" customFormat="1" ht="13.5" customHeight="1">
      <c r="A34" s="18"/>
      <c r="B34" s="18"/>
      <c r="C34" s="18"/>
      <c r="D34" s="49">
        <v>6611</v>
      </c>
      <c r="E34" s="59" t="s">
        <v>91</v>
      </c>
      <c r="F34" s="137">
        <v>1580000</v>
      </c>
      <c r="G34" s="136">
        <f>H34-F34</f>
        <v>0</v>
      </c>
      <c r="H34" s="137">
        <v>1580000</v>
      </c>
    </row>
    <row r="35" spans="1:8" s="19" customFormat="1" ht="13.5" customHeight="1">
      <c r="A35" s="18"/>
      <c r="B35" s="18"/>
      <c r="C35" s="18"/>
      <c r="D35" s="49">
        <v>6612</v>
      </c>
      <c r="E35" s="53" t="s">
        <v>92</v>
      </c>
      <c r="F35" s="137">
        <v>10000</v>
      </c>
      <c r="G35" s="136">
        <f>H35-F35</f>
        <v>0</v>
      </c>
      <c r="H35" s="137">
        <v>10000</v>
      </c>
    </row>
    <row r="36" spans="1:8" s="19" customFormat="1" ht="13.5" customHeight="1">
      <c r="A36" s="18"/>
      <c r="B36" s="18"/>
      <c r="C36" s="48">
        <v>663</v>
      </c>
      <c r="D36" s="49"/>
      <c r="E36" s="48" t="s">
        <v>263</v>
      </c>
      <c r="F36" s="62">
        <f>F37</f>
        <v>0</v>
      </c>
      <c r="G36" s="62">
        <f>H36-F36</f>
        <v>22110113</v>
      </c>
      <c r="H36" s="62">
        <f>H37</f>
        <v>22110113</v>
      </c>
    </row>
    <row r="37" spans="1:8" s="19" customFormat="1" ht="13.5" customHeight="1">
      <c r="A37" s="18"/>
      <c r="B37" s="18"/>
      <c r="C37" s="18"/>
      <c r="D37" s="49">
        <v>6632</v>
      </c>
      <c r="E37" s="53" t="s">
        <v>261</v>
      </c>
      <c r="F37" s="137">
        <v>0</v>
      </c>
      <c r="G37" s="136">
        <f>H37-F37</f>
        <v>22110113</v>
      </c>
      <c r="H37" s="137">
        <v>22110113</v>
      </c>
    </row>
    <row r="38" spans="1:8" s="19" customFormat="1" ht="13.5" customHeight="1">
      <c r="A38" s="18"/>
      <c r="B38" s="18"/>
      <c r="C38" s="18"/>
      <c r="D38" s="49"/>
      <c r="E38" s="53"/>
      <c r="F38" s="58"/>
      <c r="G38" s="58"/>
      <c r="H38" s="58"/>
    </row>
    <row r="39" spans="1:8" s="19" customFormat="1" ht="13.5" customHeight="1">
      <c r="A39" s="60">
        <v>7</v>
      </c>
      <c r="B39" s="60"/>
      <c r="C39" s="60"/>
      <c r="D39" s="61"/>
      <c r="E39" s="60" t="s">
        <v>52</v>
      </c>
      <c r="F39" s="62">
        <f>F40</f>
        <v>0</v>
      </c>
      <c r="G39" s="62">
        <f>G40</f>
        <v>5010000</v>
      </c>
      <c r="H39" s="62">
        <f>H40</f>
        <v>5010000</v>
      </c>
    </row>
    <row r="40" spans="1:8" s="19" customFormat="1" ht="13.5" customHeight="1">
      <c r="A40" s="18"/>
      <c r="B40" s="48">
        <v>72</v>
      </c>
      <c r="C40" s="48"/>
      <c r="D40" s="63"/>
      <c r="E40" s="48" t="s">
        <v>55</v>
      </c>
      <c r="F40" s="57">
        <f>F41+F46</f>
        <v>0</v>
      </c>
      <c r="G40" s="57">
        <f>G41+G46</f>
        <v>5010000</v>
      </c>
      <c r="H40" s="57">
        <f>H41+H46</f>
        <v>5010000</v>
      </c>
    </row>
    <row r="41" spans="1:8" s="19" customFormat="1" ht="13.5" customHeight="1">
      <c r="A41" s="18"/>
      <c r="B41" s="48"/>
      <c r="C41" s="48">
        <v>721</v>
      </c>
      <c r="D41" s="63"/>
      <c r="E41" s="48" t="s">
        <v>54</v>
      </c>
      <c r="F41" s="57">
        <f>F42+F43</f>
        <v>0</v>
      </c>
      <c r="G41" s="57">
        <f>G42+G43</f>
        <v>10000</v>
      </c>
      <c r="H41" s="57">
        <f>H42+H43</f>
        <v>10000</v>
      </c>
    </row>
    <row r="42" spans="1:10" s="19" customFormat="1" ht="13.5" customHeight="1">
      <c r="A42" s="18"/>
      <c r="B42" s="18"/>
      <c r="C42" s="18"/>
      <c r="D42" s="49">
        <v>7211</v>
      </c>
      <c r="E42" s="53" t="s">
        <v>93</v>
      </c>
      <c r="F42" s="137">
        <v>0</v>
      </c>
      <c r="G42" s="137">
        <f>H42-F42</f>
        <v>10000</v>
      </c>
      <c r="H42" s="137">
        <v>10000</v>
      </c>
      <c r="I42" s="134"/>
      <c r="J42" s="134"/>
    </row>
    <row r="43" spans="1:10" s="19" customFormat="1" ht="13.5" customHeight="1" hidden="1">
      <c r="A43" s="18"/>
      <c r="B43" s="18"/>
      <c r="C43" s="18"/>
      <c r="D43" s="49">
        <v>7212</v>
      </c>
      <c r="E43" s="53" t="s">
        <v>94</v>
      </c>
      <c r="F43" s="133"/>
      <c r="G43" s="133"/>
      <c r="H43" s="133"/>
      <c r="I43" s="134"/>
      <c r="J43" s="134"/>
    </row>
    <row r="44" spans="1:8" s="19" customFormat="1" ht="13.5" customHeight="1" hidden="1">
      <c r="A44" s="18"/>
      <c r="B44" s="18"/>
      <c r="C44" s="18"/>
      <c r="D44" s="49">
        <v>7213</v>
      </c>
      <c r="E44" s="53" t="s">
        <v>20</v>
      </c>
      <c r="F44" s="58"/>
      <c r="G44" s="58"/>
      <c r="H44" s="58"/>
    </row>
    <row r="45" spans="1:8" s="19" customFormat="1" ht="13.5" customHeight="1" hidden="1">
      <c r="A45" s="18"/>
      <c r="B45" s="18"/>
      <c r="C45" s="18"/>
      <c r="D45" s="49">
        <v>7214</v>
      </c>
      <c r="E45" s="53" t="s">
        <v>22</v>
      </c>
      <c r="F45" s="58"/>
      <c r="G45" s="58"/>
      <c r="H45" s="58"/>
    </row>
    <row r="46" spans="1:8" s="19" customFormat="1" ht="13.5" customHeight="1">
      <c r="A46" s="18"/>
      <c r="B46" s="18"/>
      <c r="C46" s="48">
        <v>723</v>
      </c>
      <c r="D46" s="63"/>
      <c r="E46" s="48" t="s">
        <v>95</v>
      </c>
      <c r="F46" s="57">
        <v>0</v>
      </c>
      <c r="G46" s="57">
        <f>H46-F46</f>
        <v>5000000</v>
      </c>
      <c r="H46" s="57">
        <f>H47</f>
        <v>5000000</v>
      </c>
    </row>
    <row r="47" spans="1:8" s="19" customFormat="1" ht="13.5" customHeight="1">
      <c r="A47" s="18"/>
      <c r="B47" s="18"/>
      <c r="C47" s="48"/>
      <c r="D47" s="49">
        <v>7231</v>
      </c>
      <c r="E47" s="48" t="s">
        <v>264</v>
      </c>
      <c r="G47" s="82">
        <v>5000000</v>
      </c>
      <c r="H47" s="82">
        <v>5000000</v>
      </c>
    </row>
    <row r="48" spans="1:5" s="1" customFormat="1" ht="13.5" customHeight="1">
      <c r="A48" s="3"/>
      <c r="B48" s="3"/>
      <c r="C48" s="64"/>
      <c r="D48" s="65"/>
      <c r="E48" s="64"/>
    </row>
    <row r="49" spans="1:5" s="1" customFormat="1" ht="13.5" customHeight="1">
      <c r="A49" s="3"/>
      <c r="B49" s="3"/>
      <c r="C49" s="64"/>
      <c r="D49" s="65"/>
      <c r="E49" s="64"/>
    </row>
    <row r="50" spans="1:5" s="1" customFormat="1" ht="13.5" customHeight="1">
      <c r="A50" s="3"/>
      <c r="B50" s="3"/>
      <c r="C50" s="3"/>
      <c r="D50" s="66"/>
      <c r="E50" s="67"/>
    </row>
    <row r="51" spans="1:5" s="1" customFormat="1" ht="13.5" customHeight="1">
      <c r="A51" s="3"/>
      <c r="B51" s="3"/>
      <c r="C51" s="3"/>
      <c r="D51" s="66"/>
      <c r="E51" s="67"/>
    </row>
    <row r="52" spans="1:5" s="1" customFormat="1" ht="13.5" customHeight="1">
      <c r="A52" s="3"/>
      <c r="B52" s="3"/>
      <c r="C52" s="3"/>
      <c r="D52" s="66"/>
      <c r="E52" s="67"/>
    </row>
    <row r="53" spans="1:5" s="1" customFormat="1" ht="13.5" customHeight="1">
      <c r="A53" s="3"/>
      <c r="B53" s="3"/>
      <c r="C53" s="3"/>
      <c r="D53" s="66"/>
      <c r="E53" s="67"/>
    </row>
    <row r="54" spans="1:5" s="1" customFormat="1" ht="13.5" customHeight="1">
      <c r="A54" s="3"/>
      <c r="B54" s="3"/>
      <c r="C54" s="3"/>
      <c r="D54" s="66"/>
      <c r="E54" s="67"/>
    </row>
    <row r="55" spans="1:5" s="1" customFormat="1" ht="13.5" customHeight="1">
      <c r="A55" s="3"/>
      <c r="B55" s="3"/>
      <c r="C55" s="3"/>
      <c r="D55" s="66"/>
      <c r="E55" s="67"/>
    </row>
    <row r="56" spans="1:5" s="1" customFormat="1" ht="13.5" customHeight="1">
      <c r="A56" s="3"/>
      <c r="B56" s="3"/>
      <c r="C56" s="3"/>
      <c r="D56" s="66"/>
      <c r="E56" s="67"/>
    </row>
    <row r="57" s="1" customFormat="1" ht="13.5" customHeight="1"/>
    <row r="58" s="1" customFormat="1" ht="13.5" customHeight="1"/>
    <row r="59" s="1" customFormat="1" ht="13.5" customHeight="1"/>
    <row r="60" s="1" customFormat="1" ht="13.5" customHeight="1"/>
    <row r="61" s="1" customFormat="1" ht="13.5" customHeight="1"/>
    <row r="62" s="1" customFormat="1" ht="13.5" customHeight="1"/>
    <row r="63" s="1" customFormat="1" ht="13.5" customHeight="1"/>
    <row r="64" s="1" customFormat="1" ht="13.5" customHeight="1"/>
    <row r="65" s="1" customFormat="1" ht="13.5" customHeight="1"/>
    <row r="66" s="1" customFormat="1" ht="13.5" customHeight="1"/>
    <row r="67" s="1" customFormat="1" ht="13.5" customHeight="1"/>
    <row r="68" ht="13.5" customHeight="1"/>
    <row r="69" ht="13.5" customHeight="1"/>
    <row r="70" ht="13.5" customHeight="1"/>
    <row r="71" ht="13.5" customHeight="1"/>
    <row r="73" ht="12.75" hidden="1"/>
    <row r="75" ht="11.25" customHeight="1" hidden="1"/>
    <row r="76" ht="24" customHeight="1"/>
    <row r="77" ht="15" customHeight="1"/>
    <row r="78" ht="11.25" customHeight="1"/>
    <row r="79" ht="12.75" hidden="1"/>
    <row r="80" ht="13.5" customHeight="1"/>
    <row r="81" ht="12.75" customHeight="1"/>
    <row r="82" ht="12.75" customHeight="1"/>
    <row r="83" ht="12.75" hidden="1"/>
    <row r="86" ht="12.75" hidden="1"/>
    <row r="87" ht="12.75" hidden="1"/>
    <row r="88" ht="19.5" customHeight="1"/>
    <row r="89" ht="15" customHeight="1"/>
    <row r="96" ht="22.5" customHeight="1"/>
    <row r="101" ht="13.5" customHeight="1"/>
    <row r="102" ht="13.5" customHeight="1"/>
    <row r="103" ht="13.5" customHeight="1"/>
    <row r="115" s="6" customFormat="1" ht="18" customHeight="1"/>
    <row r="116" ht="28.5" customHeight="1"/>
    <row r="120" ht="17.25" customHeight="1"/>
    <row r="121" ht="13.5" customHeight="1"/>
    <row r="127" ht="22.5" customHeight="1"/>
    <row r="128" ht="22.5" customHeight="1"/>
    <row r="132" s="1" customFormat="1" ht="12.75"/>
    <row r="133" s="1" customFormat="1" ht="12.75"/>
    <row r="134" s="1" customFormat="1" ht="12.75"/>
    <row r="135" s="1" customFormat="1" ht="12.75">
      <c r="D135" s="4"/>
    </row>
    <row r="136" s="1" customFormat="1" ht="12.75">
      <c r="D136" s="4"/>
    </row>
    <row r="137" s="1" customFormat="1" ht="12.75">
      <c r="D137" s="4"/>
    </row>
    <row r="138" s="1" customFormat="1" ht="12.75">
      <c r="D138" s="4"/>
    </row>
    <row r="139" s="1" customFormat="1" ht="12.75">
      <c r="D139" s="4"/>
    </row>
    <row r="140" s="1" customFormat="1" ht="12.75">
      <c r="D140" s="4"/>
    </row>
    <row r="141" s="1" customFormat="1" ht="12.75">
      <c r="D141" s="4"/>
    </row>
    <row r="142" s="1" customFormat="1" ht="12.75">
      <c r="D142" s="4"/>
    </row>
    <row r="143" s="1" customFormat="1" ht="12.75">
      <c r="D143" s="4"/>
    </row>
    <row r="144" s="1" customFormat="1" ht="12.75">
      <c r="D144" s="4"/>
    </row>
    <row r="145" s="1" customFormat="1" ht="12.75">
      <c r="D145" s="4"/>
    </row>
    <row r="146" s="1" customFormat="1" ht="12.75">
      <c r="D146" s="4"/>
    </row>
    <row r="147" s="1" customFormat="1" ht="12.75">
      <c r="D147" s="4"/>
    </row>
    <row r="148" s="1" customFormat="1" ht="12.75">
      <c r="D148" s="4"/>
    </row>
    <row r="149" s="1" customFormat="1" ht="12.75">
      <c r="D149" s="4"/>
    </row>
    <row r="150" s="1" customFormat="1" ht="12.75">
      <c r="D150" s="4"/>
    </row>
    <row r="151" s="1" customFormat="1" ht="12.75">
      <c r="D151" s="4"/>
    </row>
    <row r="152" s="1" customFormat="1" ht="12.75">
      <c r="D152" s="4"/>
    </row>
    <row r="153" s="1" customFormat="1" ht="12.75">
      <c r="D153" s="4"/>
    </row>
    <row r="154" s="1" customFormat="1" ht="12.75">
      <c r="D154" s="4"/>
    </row>
    <row r="155" s="1" customFormat="1" ht="12.75">
      <c r="D155" s="4"/>
    </row>
    <row r="156" s="1" customFormat="1" ht="12.75">
      <c r="D156" s="4"/>
    </row>
    <row r="157" s="1" customFormat="1" ht="12.75">
      <c r="D157" s="4"/>
    </row>
    <row r="158" s="1" customFormat="1" ht="12.75">
      <c r="D158" s="4"/>
    </row>
    <row r="159" s="1" customFormat="1" ht="12.75">
      <c r="D159" s="4"/>
    </row>
    <row r="160" s="1" customFormat="1" ht="12.75">
      <c r="D160" s="4"/>
    </row>
    <row r="161" s="1" customFormat="1" ht="12.75">
      <c r="D161" s="4"/>
    </row>
    <row r="162" s="1" customFormat="1" ht="12.75">
      <c r="D162" s="4"/>
    </row>
    <row r="163" s="1" customFormat="1" ht="12.75">
      <c r="D163" s="4"/>
    </row>
    <row r="164" s="1" customFormat="1" ht="12.75">
      <c r="D164" s="4"/>
    </row>
    <row r="165" s="1" customFormat="1" ht="12.75">
      <c r="D165" s="4"/>
    </row>
    <row r="166" s="1" customFormat="1" ht="12.75">
      <c r="D166" s="4"/>
    </row>
    <row r="167" s="1" customFormat="1" ht="12.75">
      <c r="D167" s="4"/>
    </row>
    <row r="168" s="1" customFormat="1" ht="12.75">
      <c r="D168" s="4"/>
    </row>
    <row r="169" s="1" customFormat="1" ht="12.75">
      <c r="D169" s="4"/>
    </row>
    <row r="170" s="1" customFormat="1" ht="12.75">
      <c r="D170" s="4"/>
    </row>
    <row r="171" s="1" customFormat="1" ht="12.75">
      <c r="D171" s="4"/>
    </row>
    <row r="172" s="1" customFormat="1" ht="12.75">
      <c r="D172" s="4"/>
    </row>
    <row r="173" s="1" customFormat="1" ht="12.75">
      <c r="D173" s="4"/>
    </row>
    <row r="174" s="1" customFormat="1" ht="12.75">
      <c r="D174" s="4"/>
    </row>
    <row r="175" s="1" customFormat="1" ht="12.75">
      <c r="D175" s="4"/>
    </row>
    <row r="176" s="1" customFormat="1" ht="12.75">
      <c r="D176" s="4"/>
    </row>
    <row r="177" s="1" customFormat="1" ht="12.75">
      <c r="D177" s="4"/>
    </row>
    <row r="178" s="1" customFormat="1" ht="12.75">
      <c r="D178" s="4"/>
    </row>
    <row r="179" s="1" customFormat="1" ht="12.75">
      <c r="D179" s="4"/>
    </row>
    <row r="180" s="1" customFormat="1" ht="12.75">
      <c r="D180" s="4"/>
    </row>
    <row r="181" s="1" customFormat="1" ht="12.75">
      <c r="D181" s="4"/>
    </row>
    <row r="182" s="1" customFormat="1" ht="12.75">
      <c r="D182" s="4"/>
    </row>
    <row r="183" s="1" customFormat="1" ht="12.75">
      <c r="D183" s="4"/>
    </row>
    <row r="184" s="1" customFormat="1" ht="12.75">
      <c r="D184" s="4"/>
    </row>
    <row r="185" s="1" customFormat="1" ht="12.75">
      <c r="D185" s="4"/>
    </row>
    <row r="186" s="1" customFormat="1" ht="12.75">
      <c r="D186" s="4"/>
    </row>
    <row r="187" s="1" customFormat="1" ht="12.75">
      <c r="D187" s="4"/>
    </row>
    <row r="188" s="1" customFormat="1" ht="12.75">
      <c r="D188" s="4"/>
    </row>
    <row r="189" s="1" customFormat="1" ht="12.75">
      <c r="D189" s="4"/>
    </row>
    <row r="190" s="1" customFormat="1" ht="12.75">
      <c r="D190" s="4"/>
    </row>
    <row r="191" s="1" customFormat="1" ht="12.75">
      <c r="D191" s="4"/>
    </row>
    <row r="192" s="1" customFormat="1" ht="12.75">
      <c r="D192" s="4"/>
    </row>
    <row r="193" s="1" customFormat="1" ht="12.75">
      <c r="D193" s="4"/>
    </row>
    <row r="194" s="1" customFormat="1" ht="12.75">
      <c r="D194" s="4"/>
    </row>
    <row r="195" s="1" customFormat="1" ht="12.75">
      <c r="D195" s="4"/>
    </row>
    <row r="196" s="1" customFormat="1" ht="12.75">
      <c r="D196" s="4"/>
    </row>
    <row r="197" s="1" customFormat="1" ht="12.75">
      <c r="D197" s="4"/>
    </row>
    <row r="198" s="1" customFormat="1" ht="12.75">
      <c r="D198" s="4"/>
    </row>
    <row r="199" s="1" customFormat="1" ht="12.75">
      <c r="D199" s="4"/>
    </row>
    <row r="200" s="1" customFormat="1" ht="12.75">
      <c r="D200" s="4"/>
    </row>
    <row r="201" s="1" customFormat="1" ht="12.75">
      <c r="D201" s="4"/>
    </row>
    <row r="202" s="1" customFormat="1" ht="12.75">
      <c r="D202" s="4"/>
    </row>
    <row r="203" s="1" customFormat="1" ht="12.75">
      <c r="D203" s="4"/>
    </row>
    <row r="204" s="1" customFormat="1" ht="12.75">
      <c r="D204" s="4"/>
    </row>
    <row r="205" s="1" customFormat="1" ht="12.75">
      <c r="D205" s="4"/>
    </row>
    <row r="206" s="1" customFormat="1" ht="12.75">
      <c r="D206" s="4"/>
    </row>
    <row r="207" s="1" customFormat="1" ht="12.75">
      <c r="D207" s="4"/>
    </row>
    <row r="208" s="1" customFormat="1" ht="12.75">
      <c r="D208" s="4"/>
    </row>
    <row r="209" s="1" customFormat="1" ht="12.75">
      <c r="D209" s="4"/>
    </row>
    <row r="210" s="1" customFormat="1" ht="12.75">
      <c r="D210" s="4"/>
    </row>
    <row r="211" s="1" customFormat="1" ht="12.75">
      <c r="D211" s="4"/>
    </row>
    <row r="212" s="1" customFormat="1" ht="12.75">
      <c r="D212" s="4"/>
    </row>
    <row r="213" s="1" customFormat="1" ht="12.75">
      <c r="D213" s="4"/>
    </row>
    <row r="214" s="1" customFormat="1" ht="12.75">
      <c r="D214" s="4"/>
    </row>
    <row r="215" s="1" customFormat="1" ht="12.75">
      <c r="D215" s="4"/>
    </row>
    <row r="216" s="1" customFormat="1" ht="12.75">
      <c r="D216" s="4"/>
    </row>
    <row r="217" s="1" customFormat="1" ht="12.75">
      <c r="D217" s="4"/>
    </row>
    <row r="218" s="1" customFormat="1" ht="12.75">
      <c r="D218" s="4"/>
    </row>
    <row r="219" s="1" customFormat="1" ht="12.75">
      <c r="D219" s="4"/>
    </row>
    <row r="220" s="1" customFormat="1" ht="12.75">
      <c r="D220" s="4"/>
    </row>
    <row r="221" s="1" customFormat="1" ht="12.75">
      <c r="D221" s="4"/>
    </row>
    <row r="222" s="1" customFormat="1" ht="12.75">
      <c r="D222" s="4"/>
    </row>
    <row r="223" s="1" customFormat="1" ht="12.75">
      <c r="D223" s="4"/>
    </row>
    <row r="224" s="1" customFormat="1" ht="12.75">
      <c r="D224" s="4"/>
    </row>
    <row r="225" s="1" customFormat="1" ht="12.75">
      <c r="D225" s="4"/>
    </row>
    <row r="226" s="1" customFormat="1" ht="12.75">
      <c r="D226" s="4"/>
    </row>
    <row r="227" s="1" customFormat="1" ht="12.75">
      <c r="D227" s="4"/>
    </row>
    <row r="228" s="1" customFormat="1" ht="12.75">
      <c r="D228" s="4"/>
    </row>
    <row r="229" s="1" customFormat="1" ht="12.75">
      <c r="D229" s="4"/>
    </row>
    <row r="230" s="1" customFormat="1" ht="12.75">
      <c r="D230" s="4"/>
    </row>
    <row r="231" s="1" customFormat="1" ht="12.75">
      <c r="D231" s="4"/>
    </row>
    <row r="232" s="1" customFormat="1" ht="12.75">
      <c r="D232" s="4"/>
    </row>
    <row r="233" s="1" customFormat="1" ht="12.75">
      <c r="D233" s="4"/>
    </row>
    <row r="234" s="1" customFormat="1" ht="12.75">
      <c r="D234" s="4"/>
    </row>
    <row r="235" s="1" customFormat="1" ht="12.75">
      <c r="D235" s="4"/>
    </row>
    <row r="236" s="1" customFormat="1" ht="12.75">
      <c r="D236" s="4"/>
    </row>
    <row r="237" s="1" customFormat="1" ht="12.75">
      <c r="D237" s="4"/>
    </row>
    <row r="238" s="1" customFormat="1" ht="12.75">
      <c r="D238" s="4"/>
    </row>
    <row r="239" s="1" customFormat="1" ht="12.75">
      <c r="D239" s="4"/>
    </row>
    <row r="240" s="1" customFormat="1" ht="12.75">
      <c r="D240" s="4"/>
    </row>
    <row r="241" s="1" customFormat="1" ht="12.75">
      <c r="D241" s="4"/>
    </row>
    <row r="242" s="1" customFormat="1" ht="12.75">
      <c r="D242" s="4"/>
    </row>
    <row r="243" s="1" customFormat="1" ht="12.75">
      <c r="D243" s="4"/>
    </row>
    <row r="244" s="1" customFormat="1" ht="12.75">
      <c r="D244" s="4"/>
    </row>
    <row r="245" s="1" customFormat="1" ht="12.75">
      <c r="D245" s="4"/>
    </row>
    <row r="246" s="1" customFormat="1" ht="12.75">
      <c r="D246" s="4"/>
    </row>
    <row r="247" s="1" customFormat="1" ht="12.75">
      <c r="D247" s="4"/>
    </row>
    <row r="248" s="1" customFormat="1" ht="12.75">
      <c r="D248" s="4"/>
    </row>
    <row r="249" s="1" customFormat="1" ht="12.75">
      <c r="D249" s="4"/>
    </row>
    <row r="250" s="1" customFormat="1" ht="12.75">
      <c r="D250" s="4"/>
    </row>
    <row r="251" s="1" customFormat="1" ht="12.75">
      <c r="D251" s="4"/>
    </row>
    <row r="252" s="1" customFormat="1" ht="12.75">
      <c r="D252" s="4"/>
    </row>
    <row r="253" s="1" customFormat="1" ht="12.75">
      <c r="D253" s="4"/>
    </row>
    <row r="254" s="1" customFormat="1" ht="12.75">
      <c r="D254" s="4"/>
    </row>
    <row r="255" s="1" customFormat="1" ht="12.75">
      <c r="D255" s="4"/>
    </row>
    <row r="256" s="1" customFormat="1" ht="12.75">
      <c r="D256" s="4"/>
    </row>
    <row r="257" s="1" customFormat="1" ht="12.75">
      <c r="D257" s="4"/>
    </row>
    <row r="258" s="1" customFormat="1" ht="12.75">
      <c r="D258" s="4"/>
    </row>
    <row r="259" s="1" customFormat="1" ht="12.75">
      <c r="D259" s="4"/>
    </row>
    <row r="260" s="1" customFormat="1" ht="12.75">
      <c r="D260" s="4"/>
    </row>
    <row r="261" s="1" customFormat="1" ht="12.75">
      <c r="D261" s="4"/>
    </row>
    <row r="262" s="1" customFormat="1" ht="12.75">
      <c r="D262" s="4"/>
    </row>
    <row r="263" s="1" customFormat="1" ht="12.75">
      <c r="D263" s="4"/>
    </row>
    <row r="264" s="1" customFormat="1" ht="12.75">
      <c r="D264" s="4"/>
    </row>
    <row r="265" s="1" customFormat="1" ht="12.75">
      <c r="D265" s="4"/>
    </row>
    <row r="266" s="1" customFormat="1" ht="12.75">
      <c r="D266" s="4"/>
    </row>
    <row r="267" s="1" customFormat="1" ht="12.75">
      <c r="D267" s="4"/>
    </row>
    <row r="268" s="1" customFormat="1" ht="12.75">
      <c r="D268" s="4"/>
    </row>
    <row r="269" s="1" customFormat="1" ht="12.75">
      <c r="D269" s="4"/>
    </row>
    <row r="270" s="1" customFormat="1" ht="12.75">
      <c r="D270" s="4"/>
    </row>
    <row r="271" s="1" customFormat="1" ht="12.75">
      <c r="D271" s="4"/>
    </row>
    <row r="272" s="1" customFormat="1" ht="12.75">
      <c r="D272" s="4"/>
    </row>
    <row r="273" s="1" customFormat="1" ht="12.75">
      <c r="D273" s="4"/>
    </row>
    <row r="274" s="1" customFormat="1" ht="12.75">
      <c r="D274" s="4"/>
    </row>
    <row r="275" s="1" customFormat="1" ht="12.75">
      <c r="D275" s="4"/>
    </row>
    <row r="276" s="1" customFormat="1" ht="12.75">
      <c r="D276" s="4"/>
    </row>
    <row r="277" s="1" customFormat="1" ht="12.75">
      <c r="D277" s="4"/>
    </row>
    <row r="278" s="1" customFormat="1" ht="12.75">
      <c r="D278" s="4"/>
    </row>
    <row r="279" s="1" customFormat="1" ht="12.75">
      <c r="D279" s="4"/>
    </row>
    <row r="280" s="1" customFormat="1" ht="12.75">
      <c r="D280" s="4"/>
    </row>
    <row r="281" s="1" customFormat="1" ht="12.75">
      <c r="D281" s="4"/>
    </row>
    <row r="282" s="1" customFormat="1" ht="12.75">
      <c r="D282" s="4"/>
    </row>
    <row r="283" s="1" customFormat="1" ht="12.75">
      <c r="D283" s="4"/>
    </row>
    <row r="284" s="1" customFormat="1" ht="12.75">
      <c r="D284" s="4"/>
    </row>
    <row r="285" s="1" customFormat="1" ht="12.75">
      <c r="D285" s="4"/>
    </row>
    <row r="286" s="1" customFormat="1" ht="12.75">
      <c r="D286" s="4"/>
    </row>
    <row r="287" s="1" customFormat="1" ht="12.75">
      <c r="D287" s="4"/>
    </row>
    <row r="288" s="1" customFormat="1" ht="12.75">
      <c r="D288" s="4"/>
    </row>
    <row r="289" s="1" customFormat="1" ht="12.75">
      <c r="D289" s="4"/>
    </row>
    <row r="290" s="1" customFormat="1" ht="12.75">
      <c r="D290" s="4"/>
    </row>
    <row r="291" s="1" customFormat="1" ht="12.75">
      <c r="D291" s="4"/>
    </row>
    <row r="292" s="1" customFormat="1" ht="12.75">
      <c r="D292" s="4"/>
    </row>
    <row r="293" s="1" customFormat="1" ht="12.75">
      <c r="D293" s="4"/>
    </row>
    <row r="294" s="1" customFormat="1" ht="12.75">
      <c r="D294" s="4"/>
    </row>
    <row r="295" s="1" customFormat="1" ht="12.75">
      <c r="D295" s="4"/>
    </row>
    <row r="296" s="1" customFormat="1" ht="12.75">
      <c r="D296" s="4"/>
    </row>
    <row r="297" s="1" customFormat="1" ht="12.75">
      <c r="D297" s="4"/>
    </row>
    <row r="298" s="1" customFormat="1" ht="12.75">
      <c r="D298" s="4"/>
    </row>
    <row r="299" s="1" customFormat="1" ht="12.75">
      <c r="D299" s="4"/>
    </row>
    <row r="300" s="1" customFormat="1" ht="12.75">
      <c r="D300" s="4"/>
    </row>
    <row r="301" s="1" customFormat="1" ht="12.75">
      <c r="D301" s="4"/>
    </row>
    <row r="302" s="1" customFormat="1" ht="12.75">
      <c r="D302" s="4"/>
    </row>
    <row r="303" s="1" customFormat="1" ht="12.75">
      <c r="D303" s="4"/>
    </row>
    <row r="304" s="1" customFormat="1" ht="12.75">
      <c r="D304" s="4"/>
    </row>
    <row r="305" s="1" customFormat="1" ht="12.75">
      <c r="D305" s="4"/>
    </row>
    <row r="306" s="1" customFormat="1" ht="12.75">
      <c r="D306" s="4"/>
    </row>
    <row r="307" s="1" customFormat="1" ht="12.75">
      <c r="D307" s="4"/>
    </row>
    <row r="308" s="1" customFormat="1" ht="12.75">
      <c r="D308" s="4"/>
    </row>
    <row r="309" s="1" customFormat="1" ht="12.75">
      <c r="D309" s="4"/>
    </row>
    <row r="310" s="1" customFormat="1" ht="12.75">
      <c r="D310" s="4"/>
    </row>
    <row r="311" s="1" customFormat="1" ht="12.75">
      <c r="D311" s="4"/>
    </row>
    <row r="312" s="1" customFormat="1" ht="12.75">
      <c r="D312" s="4"/>
    </row>
    <row r="313" s="1" customFormat="1" ht="12.75">
      <c r="D313" s="4"/>
    </row>
    <row r="314" s="1" customFormat="1" ht="12.75">
      <c r="D314" s="4"/>
    </row>
    <row r="315" s="1" customFormat="1" ht="12.75">
      <c r="D315" s="4"/>
    </row>
    <row r="316" s="1" customFormat="1" ht="12.75">
      <c r="D316" s="4"/>
    </row>
    <row r="317" s="1" customFormat="1" ht="12.75">
      <c r="D317" s="4"/>
    </row>
    <row r="318" s="1" customFormat="1" ht="12.75">
      <c r="D318" s="4"/>
    </row>
    <row r="319" s="1" customFormat="1" ht="12.75">
      <c r="D319" s="4"/>
    </row>
    <row r="320" s="1" customFormat="1" ht="12.75">
      <c r="D320" s="4"/>
    </row>
    <row r="321" s="1" customFormat="1" ht="12.75">
      <c r="D321" s="4"/>
    </row>
    <row r="322" s="1" customFormat="1" ht="12.75">
      <c r="D322" s="4"/>
    </row>
    <row r="323" s="1" customFormat="1" ht="12.75">
      <c r="D323" s="4"/>
    </row>
    <row r="324" s="1" customFormat="1" ht="12.75">
      <c r="D324" s="4"/>
    </row>
    <row r="325" s="1" customFormat="1" ht="12.75">
      <c r="D325" s="4"/>
    </row>
    <row r="326" s="1" customFormat="1" ht="12.75">
      <c r="D326" s="4"/>
    </row>
    <row r="327" s="1" customFormat="1" ht="12.75">
      <c r="D327" s="4"/>
    </row>
    <row r="328" s="1" customFormat="1" ht="12.75">
      <c r="D328" s="4"/>
    </row>
    <row r="329" s="1" customFormat="1" ht="12.75">
      <c r="D329" s="4"/>
    </row>
    <row r="330" s="1" customFormat="1" ht="12.75">
      <c r="D330" s="4"/>
    </row>
    <row r="331" s="1" customFormat="1" ht="12.75">
      <c r="D331" s="4"/>
    </row>
    <row r="332" s="1" customFormat="1" ht="12.75">
      <c r="D332" s="4"/>
    </row>
    <row r="333" s="1" customFormat="1" ht="12.75">
      <c r="D333" s="4"/>
    </row>
    <row r="334" s="1" customFormat="1" ht="12.75">
      <c r="D334" s="4"/>
    </row>
    <row r="335" s="1" customFormat="1" ht="12.75">
      <c r="D335" s="4"/>
    </row>
    <row r="336" s="1" customFormat="1" ht="12.75">
      <c r="D336" s="4"/>
    </row>
    <row r="337" s="1" customFormat="1" ht="12.75">
      <c r="D337" s="4"/>
    </row>
    <row r="338" s="1" customFormat="1" ht="12.75">
      <c r="D338" s="4"/>
    </row>
    <row r="339" s="1" customFormat="1" ht="12.75">
      <c r="D339" s="4"/>
    </row>
    <row r="340" s="1" customFormat="1" ht="12.75">
      <c r="D340" s="4"/>
    </row>
    <row r="341" s="1" customFormat="1" ht="12.75">
      <c r="D341" s="4"/>
    </row>
    <row r="342" s="1" customFormat="1" ht="12.75">
      <c r="D342" s="4"/>
    </row>
    <row r="343" s="1" customFormat="1" ht="12.75">
      <c r="D343" s="4"/>
    </row>
    <row r="344" s="1" customFormat="1" ht="12.75">
      <c r="D344" s="4"/>
    </row>
    <row r="345" s="1" customFormat="1" ht="12.75">
      <c r="D345" s="4"/>
    </row>
    <row r="346" s="1" customFormat="1" ht="12.75">
      <c r="D346" s="4"/>
    </row>
    <row r="347" s="1" customFormat="1" ht="12.75">
      <c r="D347" s="4"/>
    </row>
    <row r="348" s="1" customFormat="1" ht="12.75">
      <c r="D348" s="4"/>
    </row>
    <row r="349" s="1" customFormat="1" ht="12.75">
      <c r="D349" s="4"/>
    </row>
    <row r="350" s="1" customFormat="1" ht="12.75">
      <c r="D350" s="4"/>
    </row>
    <row r="351" s="1" customFormat="1" ht="12.75">
      <c r="D351" s="4"/>
    </row>
    <row r="352" s="1" customFormat="1" ht="12.75">
      <c r="D352" s="4"/>
    </row>
    <row r="353" s="1" customFormat="1" ht="12.75">
      <c r="D353" s="4"/>
    </row>
    <row r="354" s="1" customFormat="1" ht="12.75">
      <c r="D354" s="4"/>
    </row>
  </sheetData>
  <sheetProtection/>
  <mergeCells count="2">
    <mergeCell ref="A1:H1"/>
    <mergeCell ref="A2:H2"/>
  </mergeCells>
  <printOptions horizontalCentered="1"/>
  <pageMargins left="0.1968503937007874" right="0.1968503937007874" top="0.4330708661417323" bottom="0.1968503937007874" header="0.5118110236220472" footer="0.5118110236220472"/>
  <pageSetup firstPageNumber="2" useFirstPageNumber="1" horizontalDpi="600" verticalDpi="6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5"/>
  <sheetViews>
    <sheetView zoomScalePageLayoutView="0" workbookViewId="0" topLeftCell="A1">
      <selection activeCell="E56" sqref="E5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11" customWidth="1"/>
    <col min="5" max="5" width="40.28125" style="0" customWidth="1"/>
    <col min="6" max="6" width="13.421875" style="0" customWidth="1"/>
    <col min="7" max="7" width="11.57421875" style="0" customWidth="1"/>
    <col min="8" max="8" width="13.57421875" style="247" customWidth="1"/>
  </cols>
  <sheetData>
    <row r="1" spans="1:8" s="1" customFormat="1" ht="35.25" customHeight="1">
      <c r="A1" s="275" t="s">
        <v>153</v>
      </c>
      <c r="B1" s="275"/>
      <c r="C1" s="275"/>
      <c r="D1" s="275"/>
      <c r="E1" s="275"/>
      <c r="F1" s="275"/>
      <c r="G1" s="275"/>
      <c r="H1" s="275"/>
    </row>
    <row r="2" spans="1:12" s="1" customFormat="1" ht="27" customHeight="1">
      <c r="A2" s="40" t="s">
        <v>3</v>
      </c>
      <c r="B2" s="40" t="s">
        <v>2</v>
      </c>
      <c r="C2" s="40" t="s">
        <v>1</v>
      </c>
      <c r="D2" s="40" t="s">
        <v>4</v>
      </c>
      <c r="E2" s="41" t="s">
        <v>75</v>
      </c>
      <c r="F2" s="235" t="s">
        <v>253</v>
      </c>
      <c r="G2" s="235" t="s">
        <v>255</v>
      </c>
      <c r="H2" s="254" t="s">
        <v>254</v>
      </c>
      <c r="I2" s="207"/>
      <c r="J2" s="207"/>
      <c r="K2" s="207"/>
      <c r="L2" s="207"/>
    </row>
    <row r="3" spans="1:12" s="1" customFormat="1" ht="3.75" customHeight="1">
      <c r="A3" s="243"/>
      <c r="B3" s="243"/>
      <c r="C3" s="243"/>
      <c r="D3" s="243"/>
      <c r="E3" s="244"/>
      <c r="F3" s="245"/>
      <c r="G3" s="245"/>
      <c r="H3" s="246"/>
      <c r="I3" s="207"/>
      <c r="J3" s="207"/>
      <c r="K3" s="207"/>
      <c r="L3" s="207"/>
    </row>
    <row r="4" spans="1:12" s="1" customFormat="1" ht="16.5" customHeight="1">
      <c r="A4" s="228">
        <v>3</v>
      </c>
      <c r="B4" s="229"/>
      <c r="C4" s="229"/>
      <c r="D4" s="230"/>
      <c r="E4" s="231" t="s">
        <v>56</v>
      </c>
      <c r="F4" s="100">
        <f>F5+F14+F48+F63+F59</f>
        <v>1326216840</v>
      </c>
      <c r="G4" s="100">
        <f>G5+G14+G48+G63+G59</f>
        <v>211500000</v>
      </c>
      <c r="H4" s="131">
        <f>H5+H14+H48+H63+H59</f>
        <v>1537716840</v>
      </c>
      <c r="I4" s="14"/>
      <c r="J4" s="14"/>
      <c r="K4" s="14"/>
      <c r="L4" s="14"/>
    </row>
    <row r="5" spans="1:12" s="1" customFormat="1" ht="13.5" customHeight="1">
      <c r="A5" s="68"/>
      <c r="B5" s="69">
        <v>31</v>
      </c>
      <c r="C5" s="69"/>
      <c r="D5" s="70"/>
      <c r="E5" s="71" t="s">
        <v>57</v>
      </c>
      <c r="F5" s="72">
        <f>F6+F8+F10</f>
        <v>93083000</v>
      </c>
      <c r="G5" s="72">
        <f>G6+G8+G10</f>
        <v>0</v>
      </c>
      <c r="H5" s="131">
        <f>H6+H8+H10</f>
        <v>93083000</v>
      </c>
      <c r="I5" s="2"/>
      <c r="J5" s="2"/>
      <c r="K5" s="2"/>
      <c r="L5" s="2"/>
    </row>
    <row r="6" spans="1:12" s="1" customFormat="1" ht="12.75">
      <c r="A6" s="68"/>
      <c r="B6" s="69"/>
      <c r="C6" s="69">
        <v>311</v>
      </c>
      <c r="D6" s="70"/>
      <c r="E6" s="71" t="s">
        <v>58</v>
      </c>
      <c r="F6" s="72">
        <f>SUM(F7:F7)</f>
        <v>77444140</v>
      </c>
      <c r="G6" s="72">
        <f>SUM(G7:G7)</f>
        <v>0</v>
      </c>
      <c r="H6" s="131">
        <f>SUM(H7:H7)</f>
        <v>77444140</v>
      </c>
      <c r="I6" s="15"/>
      <c r="J6" s="15"/>
      <c r="K6" s="15"/>
      <c r="L6" s="15"/>
    </row>
    <row r="7" spans="1:12" s="1" customFormat="1" ht="12.75">
      <c r="A7" s="68"/>
      <c r="B7" s="73"/>
      <c r="C7" s="73"/>
      <c r="D7" s="74">
        <v>3111</v>
      </c>
      <c r="E7" s="75" t="s">
        <v>96</v>
      </c>
      <c r="F7" s="129">
        <v>77444140</v>
      </c>
      <c r="G7" s="249">
        <f>H7-F7</f>
        <v>0</v>
      </c>
      <c r="H7" s="129">
        <v>77444140</v>
      </c>
      <c r="I7" s="122"/>
      <c r="J7" s="122"/>
      <c r="K7" s="2"/>
      <c r="L7" s="2"/>
    </row>
    <row r="8" spans="1:12" s="1" customFormat="1" ht="12.75">
      <c r="A8" s="68"/>
      <c r="B8" s="73"/>
      <c r="C8" s="69">
        <v>312</v>
      </c>
      <c r="D8" s="76"/>
      <c r="E8" s="77" t="s">
        <v>59</v>
      </c>
      <c r="F8" s="131">
        <f>F9</f>
        <v>2318468</v>
      </c>
      <c r="G8" s="250">
        <f>G9</f>
        <v>0</v>
      </c>
      <c r="H8" s="131">
        <f>H9</f>
        <v>2318468</v>
      </c>
      <c r="I8" s="2"/>
      <c r="J8" s="2"/>
      <c r="K8" s="203"/>
      <c r="L8" s="203"/>
    </row>
    <row r="9" spans="1:13" s="1" customFormat="1" ht="12.75">
      <c r="A9" s="68"/>
      <c r="B9" s="73"/>
      <c r="C9" s="73"/>
      <c r="D9" s="74">
        <v>3121</v>
      </c>
      <c r="E9" s="75" t="s">
        <v>97</v>
      </c>
      <c r="F9" s="129">
        <v>2318468</v>
      </c>
      <c r="G9" s="249">
        <f>H9-F9</f>
        <v>0</v>
      </c>
      <c r="H9" s="129">
        <v>2318468</v>
      </c>
      <c r="I9" s="257"/>
      <c r="J9" s="256"/>
      <c r="K9" s="203"/>
      <c r="L9" s="203"/>
      <c r="M9" s="206"/>
    </row>
    <row r="10" spans="1:13" s="1" customFormat="1" ht="12.75">
      <c r="A10" s="68"/>
      <c r="B10" s="73"/>
      <c r="C10" s="69">
        <v>313</v>
      </c>
      <c r="D10" s="76"/>
      <c r="E10" s="77" t="s">
        <v>98</v>
      </c>
      <c r="F10" s="131">
        <f>F11+F12</f>
        <v>13320392</v>
      </c>
      <c r="G10" s="250">
        <f>G11+G12</f>
        <v>0</v>
      </c>
      <c r="H10" s="131">
        <f>H11+H12</f>
        <v>13320392</v>
      </c>
      <c r="I10" s="2"/>
      <c r="J10" s="2"/>
      <c r="K10" s="2"/>
      <c r="L10" s="2"/>
      <c r="M10" s="2"/>
    </row>
    <row r="11" spans="1:13" s="1" customFormat="1" ht="12.75">
      <c r="A11" s="68"/>
      <c r="B11" s="73"/>
      <c r="C11" s="73"/>
      <c r="D11" s="74">
        <v>3132</v>
      </c>
      <c r="E11" s="75" t="s">
        <v>99</v>
      </c>
      <c r="F11" s="129">
        <v>12003842</v>
      </c>
      <c r="G11" s="249">
        <f>H11-F11</f>
        <v>0</v>
      </c>
      <c r="H11" s="129">
        <v>12003842</v>
      </c>
      <c r="I11" s="14"/>
      <c r="J11" s="14"/>
      <c r="K11" s="14"/>
      <c r="L11" s="14"/>
      <c r="M11" s="2"/>
    </row>
    <row r="12" spans="1:13" s="1" customFormat="1" ht="12.75">
      <c r="A12" s="68"/>
      <c r="B12" s="73"/>
      <c r="C12" s="73"/>
      <c r="D12" s="74">
        <v>3133</v>
      </c>
      <c r="E12" s="75" t="s">
        <v>100</v>
      </c>
      <c r="F12" s="129">
        <v>1316550</v>
      </c>
      <c r="G12" s="249">
        <f>H12-F12</f>
        <v>0</v>
      </c>
      <c r="H12" s="129">
        <v>1316550</v>
      </c>
      <c r="I12" s="2"/>
      <c r="J12" s="2"/>
      <c r="K12" s="2"/>
      <c r="L12" s="2"/>
      <c r="M12" s="2"/>
    </row>
    <row r="13" spans="1:13" s="1" customFormat="1" ht="10.5" customHeight="1">
      <c r="A13" s="68"/>
      <c r="B13" s="73"/>
      <c r="C13" s="73"/>
      <c r="D13" s="74"/>
      <c r="E13" s="75"/>
      <c r="F13" s="72"/>
      <c r="G13" s="72"/>
      <c r="H13" s="100"/>
      <c r="I13" s="2"/>
      <c r="J13" s="2"/>
      <c r="K13" s="2"/>
      <c r="L13" s="2"/>
      <c r="M13" s="2"/>
    </row>
    <row r="14" spans="1:13" s="1" customFormat="1" ht="13.5" customHeight="1">
      <c r="A14" s="68"/>
      <c r="B14" s="68">
        <v>32</v>
      </c>
      <c r="C14" s="73"/>
      <c r="D14" s="76"/>
      <c r="E14" s="78" t="s">
        <v>5</v>
      </c>
      <c r="F14" s="72">
        <f>F15+F19+F23+F41</f>
        <v>683073400</v>
      </c>
      <c r="G14" s="72">
        <f>G15+G19+G23+G41</f>
        <v>155815000</v>
      </c>
      <c r="H14" s="131">
        <f>H15+H19+H23+H41</f>
        <v>838888400</v>
      </c>
      <c r="I14" s="2"/>
      <c r="J14" s="2"/>
      <c r="K14" s="2"/>
      <c r="L14" s="2"/>
      <c r="M14" s="2"/>
    </row>
    <row r="15" spans="1:13" s="1" customFormat="1" ht="12.75">
      <c r="A15" s="68"/>
      <c r="B15" s="73"/>
      <c r="C15" s="68">
        <v>321</v>
      </c>
      <c r="D15" s="76"/>
      <c r="E15" s="78" t="s">
        <v>8</v>
      </c>
      <c r="F15" s="72">
        <f>F16+F17+F18</f>
        <v>4564400</v>
      </c>
      <c r="G15" s="72">
        <f>G16+G17+G18</f>
        <v>65000</v>
      </c>
      <c r="H15" s="131">
        <f>H16+H17+H18</f>
        <v>4629400</v>
      </c>
      <c r="I15" s="2"/>
      <c r="J15" s="2"/>
      <c r="K15" s="2"/>
      <c r="L15" s="2"/>
      <c r="M15" s="2"/>
    </row>
    <row r="16" spans="1:13" s="1" customFormat="1" ht="12.75">
      <c r="A16" s="68"/>
      <c r="B16" s="73"/>
      <c r="C16" s="68"/>
      <c r="D16" s="74">
        <v>3211</v>
      </c>
      <c r="E16" s="79" t="s">
        <v>101</v>
      </c>
      <c r="F16" s="129">
        <v>1530000</v>
      </c>
      <c r="G16" s="249">
        <f aca="true" t="shared" si="0" ref="G16:G46">H16-F16</f>
        <v>-15000</v>
      </c>
      <c r="H16" s="129">
        <v>1515000</v>
      </c>
      <c r="I16" s="2"/>
      <c r="J16" s="2"/>
      <c r="K16" s="2"/>
      <c r="L16" s="2"/>
      <c r="M16" s="2"/>
    </row>
    <row r="17" spans="1:13" s="1" customFormat="1" ht="12.75">
      <c r="A17" s="68"/>
      <c r="B17" s="73"/>
      <c r="C17" s="68"/>
      <c r="D17" s="74">
        <v>3212</v>
      </c>
      <c r="E17" s="79" t="s">
        <v>102</v>
      </c>
      <c r="F17" s="129">
        <v>2278400</v>
      </c>
      <c r="G17" s="249">
        <f t="shared" si="0"/>
        <v>0</v>
      </c>
      <c r="H17" s="129">
        <v>2278400</v>
      </c>
      <c r="I17" s="248"/>
      <c r="J17" s="248"/>
      <c r="K17" s="248"/>
      <c r="L17" s="2"/>
      <c r="M17" s="2"/>
    </row>
    <row r="18" spans="1:10" s="1" customFormat="1" ht="12.75">
      <c r="A18" s="68"/>
      <c r="B18" s="73"/>
      <c r="C18" s="68"/>
      <c r="D18" s="80" t="s">
        <v>7</v>
      </c>
      <c r="E18" s="81" t="s">
        <v>103</v>
      </c>
      <c r="F18" s="129">
        <v>756000</v>
      </c>
      <c r="G18" s="249">
        <f t="shared" si="0"/>
        <v>80000</v>
      </c>
      <c r="H18" s="129">
        <v>836000</v>
      </c>
      <c r="I18" s="14"/>
      <c r="J18" s="14"/>
    </row>
    <row r="19" spans="1:8" s="1" customFormat="1" ht="12.75">
      <c r="A19" s="68"/>
      <c r="B19" s="73"/>
      <c r="C19" s="68">
        <v>322</v>
      </c>
      <c r="D19" s="80"/>
      <c r="E19" s="83" t="s">
        <v>60</v>
      </c>
      <c r="F19" s="72">
        <f>SUM(F20:F22)</f>
        <v>9650000</v>
      </c>
      <c r="G19" s="251">
        <f>SUM(G20:G22)</f>
        <v>602000</v>
      </c>
      <c r="H19" s="131">
        <f>SUM(H20:H22)</f>
        <v>10252000</v>
      </c>
    </row>
    <row r="20" spans="1:8" s="13" customFormat="1" ht="12.75">
      <c r="A20" s="84"/>
      <c r="B20" s="84"/>
      <c r="C20" s="84"/>
      <c r="D20" s="85">
        <v>3221</v>
      </c>
      <c r="E20" s="75" t="s">
        <v>104</v>
      </c>
      <c r="F20" s="129">
        <v>1590000</v>
      </c>
      <c r="G20" s="249">
        <f t="shared" si="0"/>
        <v>584000</v>
      </c>
      <c r="H20" s="129">
        <v>2174000</v>
      </c>
    </row>
    <row r="21" spans="1:9" s="13" customFormat="1" ht="12.75">
      <c r="A21" s="84"/>
      <c r="B21" s="84"/>
      <c r="C21" s="84"/>
      <c r="D21" s="85">
        <v>3223</v>
      </c>
      <c r="E21" s="75" t="s">
        <v>105</v>
      </c>
      <c r="F21" s="129">
        <v>7580000</v>
      </c>
      <c r="G21" s="249">
        <f t="shared" si="0"/>
        <v>-277000</v>
      </c>
      <c r="H21" s="129">
        <v>7303000</v>
      </c>
      <c r="I21" s="253"/>
    </row>
    <row r="22" spans="1:8" s="13" customFormat="1" ht="12.75">
      <c r="A22" s="84"/>
      <c r="B22" s="84"/>
      <c r="C22" s="84"/>
      <c r="D22" s="85" t="s">
        <v>9</v>
      </c>
      <c r="E22" s="86" t="s">
        <v>106</v>
      </c>
      <c r="F22" s="140">
        <v>480000</v>
      </c>
      <c r="G22" s="249">
        <f t="shared" si="0"/>
        <v>295000</v>
      </c>
      <c r="H22" s="140">
        <v>775000</v>
      </c>
    </row>
    <row r="23" spans="1:9" s="1" customFormat="1" ht="12.75">
      <c r="A23" s="73"/>
      <c r="B23" s="73"/>
      <c r="C23" s="68">
        <v>323</v>
      </c>
      <c r="D23" s="87"/>
      <c r="E23" s="83" t="s">
        <v>10</v>
      </c>
      <c r="F23" s="72">
        <f>F24+F25+F31+F32+F33+F34+F35+F39+F40</f>
        <v>664889000</v>
      </c>
      <c r="G23" s="251">
        <f>G24+G25+G31+G32+G33+G34+G35+G39+G40</f>
        <v>155904000</v>
      </c>
      <c r="H23" s="100">
        <f>H24+H25+H31+H32+H33+H34+H35+H39+H40</f>
        <v>820793000</v>
      </c>
      <c r="I23" s="2"/>
    </row>
    <row r="24" spans="1:8" s="1" customFormat="1" ht="12.75">
      <c r="A24" s="73"/>
      <c r="B24" s="73"/>
      <c r="C24" s="68"/>
      <c r="D24" s="88">
        <v>3231</v>
      </c>
      <c r="E24" s="75" t="s">
        <v>107</v>
      </c>
      <c r="F24" s="129">
        <v>5150000</v>
      </c>
      <c r="G24" s="249">
        <f t="shared" si="0"/>
        <v>-203300</v>
      </c>
      <c r="H24" s="129">
        <v>4946700</v>
      </c>
    </row>
    <row r="25" spans="1:8" s="12" customFormat="1" ht="12.75">
      <c r="A25" s="69"/>
      <c r="B25" s="69"/>
      <c r="C25" s="69"/>
      <c r="D25" s="70">
        <v>3232</v>
      </c>
      <c r="E25" s="89" t="s">
        <v>11</v>
      </c>
      <c r="F25" s="90">
        <f>SUM(F26:F30)</f>
        <v>642020000</v>
      </c>
      <c r="G25" s="252">
        <f>SUM(G26:G30)</f>
        <v>155217500</v>
      </c>
      <c r="H25" s="131">
        <f>SUM(H26:H30)</f>
        <v>797237500</v>
      </c>
    </row>
    <row r="26" spans="1:8" s="1" customFormat="1" ht="12.75">
      <c r="A26" s="73"/>
      <c r="B26" s="73"/>
      <c r="C26" s="68"/>
      <c r="D26" s="88"/>
      <c r="E26" s="91" t="s">
        <v>108</v>
      </c>
      <c r="F26" s="153">
        <v>300000000</v>
      </c>
      <c r="G26" s="249">
        <f t="shared" si="0"/>
        <v>0</v>
      </c>
      <c r="H26" s="153">
        <v>300000000</v>
      </c>
    </row>
    <row r="27" spans="1:8" s="1" customFormat="1" ht="12.75">
      <c r="A27" s="73"/>
      <c r="B27" s="73"/>
      <c r="C27" s="68"/>
      <c r="D27" s="88"/>
      <c r="E27" s="91" t="s">
        <v>147</v>
      </c>
      <c r="F27" s="104">
        <v>1370000</v>
      </c>
      <c r="G27" s="249">
        <f t="shared" si="0"/>
        <v>0</v>
      </c>
      <c r="H27" s="104">
        <v>1370000</v>
      </c>
    </row>
    <row r="28" spans="1:8" s="1" customFormat="1" ht="12.75">
      <c r="A28" s="73"/>
      <c r="B28" s="73"/>
      <c r="C28" s="68"/>
      <c r="D28" s="88"/>
      <c r="E28" s="91" t="s">
        <v>109</v>
      </c>
      <c r="F28" s="153">
        <v>160000000</v>
      </c>
      <c r="G28" s="249">
        <f t="shared" si="0"/>
        <v>-34000000</v>
      </c>
      <c r="H28" s="153">
        <v>126000000</v>
      </c>
    </row>
    <row r="29" spans="1:8" s="1" customFormat="1" ht="12.75">
      <c r="A29" s="73"/>
      <c r="B29" s="73"/>
      <c r="C29" s="68"/>
      <c r="D29" s="88"/>
      <c r="E29" s="91" t="s">
        <v>110</v>
      </c>
      <c r="F29" s="104">
        <v>170000000</v>
      </c>
      <c r="G29" s="249">
        <f t="shared" si="0"/>
        <v>190000000</v>
      </c>
      <c r="H29" s="258">
        <v>360000000</v>
      </c>
    </row>
    <row r="30" spans="1:8" s="1" customFormat="1" ht="12.75">
      <c r="A30" s="73"/>
      <c r="B30" s="73"/>
      <c r="C30" s="68"/>
      <c r="D30" s="88"/>
      <c r="E30" s="91" t="s">
        <v>111</v>
      </c>
      <c r="F30" s="104">
        <v>10650000</v>
      </c>
      <c r="G30" s="249">
        <f t="shared" si="0"/>
        <v>-782500</v>
      </c>
      <c r="H30" s="104">
        <v>9867500</v>
      </c>
    </row>
    <row r="31" spans="1:8" s="1" customFormat="1" ht="12.75">
      <c r="A31" s="73"/>
      <c r="B31" s="73"/>
      <c r="C31" s="73"/>
      <c r="D31" s="88">
        <v>3233</v>
      </c>
      <c r="E31" s="79" t="s">
        <v>112</v>
      </c>
      <c r="F31" s="104">
        <v>1650000</v>
      </c>
      <c r="G31" s="249">
        <f t="shared" si="0"/>
        <v>-50000</v>
      </c>
      <c r="H31" s="104">
        <v>1600000</v>
      </c>
    </row>
    <row r="32" spans="1:8" s="1" customFormat="1" ht="12.75">
      <c r="A32" s="73"/>
      <c r="B32" s="73"/>
      <c r="C32" s="73"/>
      <c r="D32" s="88">
        <v>3234</v>
      </c>
      <c r="E32" s="79" t="s">
        <v>113</v>
      </c>
      <c r="F32" s="104">
        <v>9849000</v>
      </c>
      <c r="G32" s="249">
        <f t="shared" si="0"/>
        <v>234000</v>
      </c>
      <c r="H32" s="104">
        <v>10083000</v>
      </c>
    </row>
    <row r="33" spans="1:8" s="1" customFormat="1" ht="12.75">
      <c r="A33" s="73"/>
      <c r="B33" s="73"/>
      <c r="C33" s="73"/>
      <c r="D33" s="88">
        <v>3235</v>
      </c>
      <c r="E33" s="79" t="s">
        <v>114</v>
      </c>
      <c r="F33" s="104">
        <v>890000</v>
      </c>
      <c r="G33" s="249">
        <f t="shared" si="0"/>
        <v>874000</v>
      </c>
      <c r="H33" s="104">
        <v>1764000</v>
      </c>
    </row>
    <row r="34" spans="1:8" s="1" customFormat="1" ht="12.75">
      <c r="A34" s="73"/>
      <c r="B34" s="73"/>
      <c r="C34" s="73"/>
      <c r="D34" s="88">
        <v>3236</v>
      </c>
      <c r="E34" s="79" t="s">
        <v>115</v>
      </c>
      <c r="F34" s="104">
        <v>690000</v>
      </c>
      <c r="G34" s="249">
        <f t="shared" si="0"/>
        <v>0</v>
      </c>
      <c r="H34" s="104">
        <v>690000</v>
      </c>
    </row>
    <row r="35" spans="1:8" s="1" customFormat="1" ht="12.75">
      <c r="A35" s="73"/>
      <c r="B35" s="73"/>
      <c r="C35" s="73"/>
      <c r="D35" s="88">
        <v>3237</v>
      </c>
      <c r="E35" s="92" t="s">
        <v>116</v>
      </c>
      <c r="F35" s="90">
        <f>SUM(F36:F38)</f>
        <v>4270000</v>
      </c>
      <c r="G35" s="252">
        <f>SUM(G36:G38)</f>
        <v>-440000</v>
      </c>
      <c r="H35" s="131">
        <f>SUM(H36:H38)</f>
        <v>3830000</v>
      </c>
    </row>
    <row r="36" spans="1:8" s="1" customFormat="1" ht="12.75">
      <c r="A36" s="73"/>
      <c r="B36" s="73"/>
      <c r="C36" s="73"/>
      <c r="D36" s="88"/>
      <c r="E36" s="91" t="s">
        <v>117</v>
      </c>
      <c r="F36" s="104">
        <v>2700000</v>
      </c>
      <c r="G36" s="249">
        <f t="shared" si="0"/>
        <v>0</v>
      </c>
      <c r="H36" s="104">
        <v>2700000</v>
      </c>
    </row>
    <row r="37" spans="1:8" s="1" customFormat="1" ht="12.75">
      <c r="A37" s="73"/>
      <c r="B37" s="73"/>
      <c r="C37" s="73"/>
      <c r="D37" s="88"/>
      <c r="E37" s="91" t="s">
        <v>148</v>
      </c>
      <c r="F37" s="104">
        <v>1230000</v>
      </c>
      <c r="G37" s="249">
        <f t="shared" si="0"/>
        <v>-200000</v>
      </c>
      <c r="H37" s="104">
        <v>1030000</v>
      </c>
    </row>
    <row r="38" spans="1:8" s="1" customFormat="1" ht="12.75">
      <c r="A38" s="73"/>
      <c r="B38" s="73"/>
      <c r="C38" s="73"/>
      <c r="D38" s="88"/>
      <c r="E38" s="91" t="s">
        <v>149</v>
      </c>
      <c r="F38" s="104">
        <v>340000</v>
      </c>
      <c r="G38" s="249">
        <f t="shared" si="0"/>
        <v>-240000</v>
      </c>
      <c r="H38" s="104">
        <v>100000</v>
      </c>
    </row>
    <row r="39" spans="1:8" s="1" customFormat="1" ht="12.75" hidden="1">
      <c r="A39" s="73"/>
      <c r="B39" s="73"/>
      <c r="C39" s="73"/>
      <c r="D39" s="88">
        <v>3238</v>
      </c>
      <c r="E39" s="92" t="s">
        <v>118</v>
      </c>
      <c r="F39" s="104"/>
      <c r="G39" s="249">
        <f t="shared" si="0"/>
        <v>0</v>
      </c>
      <c r="H39" s="104"/>
    </row>
    <row r="40" spans="1:8" s="1" customFormat="1" ht="13.5" customHeight="1">
      <c r="A40" s="73"/>
      <c r="B40" s="73"/>
      <c r="C40" s="73"/>
      <c r="D40" s="88">
        <v>3239</v>
      </c>
      <c r="E40" s="92" t="s">
        <v>119</v>
      </c>
      <c r="F40" s="104">
        <v>370000</v>
      </c>
      <c r="G40" s="249">
        <f t="shared" si="0"/>
        <v>271800</v>
      </c>
      <c r="H40" s="104">
        <v>641800</v>
      </c>
    </row>
    <row r="41" spans="1:8" s="1" customFormat="1" ht="13.5" customHeight="1">
      <c r="A41" s="73"/>
      <c r="B41" s="73"/>
      <c r="C41" s="69">
        <v>329</v>
      </c>
      <c r="D41" s="88"/>
      <c r="E41" s="71" t="s">
        <v>62</v>
      </c>
      <c r="F41" s="90">
        <f>SUM(F42:F46)</f>
        <v>3970000</v>
      </c>
      <c r="G41" s="252">
        <f>SUM(G42:G46)</f>
        <v>-756000</v>
      </c>
      <c r="H41" s="131">
        <f>SUM(H42:H46)</f>
        <v>3214000</v>
      </c>
    </row>
    <row r="42" spans="1:8" s="1" customFormat="1" ht="15" customHeight="1">
      <c r="A42" s="73"/>
      <c r="B42" s="73"/>
      <c r="C42" s="73"/>
      <c r="D42" s="88">
        <v>3291</v>
      </c>
      <c r="E42" s="93" t="s">
        <v>120</v>
      </c>
      <c r="F42" s="104">
        <v>240000</v>
      </c>
      <c r="G42" s="129">
        <f t="shared" si="0"/>
        <v>0</v>
      </c>
      <c r="H42" s="104">
        <v>240000</v>
      </c>
    </row>
    <row r="43" spans="1:8" s="1" customFormat="1" ht="13.5" customHeight="1">
      <c r="A43" s="73"/>
      <c r="B43" s="73"/>
      <c r="C43" s="73"/>
      <c r="D43" s="88">
        <v>3292</v>
      </c>
      <c r="E43" s="91" t="s">
        <v>121</v>
      </c>
      <c r="F43" s="104">
        <v>1680000</v>
      </c>
      <c r="G43" s="129">
        <f t="shared" si="0"/>
        <v>-320000</v>
      </c>
      <c r="H43" s="104">
        <v>1360000</v>
      </c>
    </row>
    <row r="44" spans="1:8" s="1" customFormat="1" ht="13.5" customHeight="1">
      <c r="A44" s="73"/>
      <c r="B44" s="73"/>
      <c r="C44" s="73"/>
      <c r="D44" s="88">
        <v>3293</v>
      </c>
      <c r="E44" s="91" t="s">
        <v>122</v>
      </c>
      <c r="F44" s="104">
        <v>780000</v>
      </c>
      <c r="G44" s="129">
        <f t="shared" si="0"/>
        <v>-380000</v>
      </c>
      <c r="H44" s="104">
        <v>400000</v>
      </c>
    </row>
    <row r="45" spans="1:8" s="1" customFormat="1" ht="13.5" customHeight="1">
      <c r="A45" s="73"/>
      <c r="B45" s="73"/>
      <c r="C45" s="73"/>
      <c r="D45" s="88">
        <v>3294</v>
      </c>
      <c r="E45" s="91" t="s">
        <v>123</v>
      </c>
      <c r="F45" s="104">
        <v>140000</v>
      </c>
      <c r="G45" s="129">
        <f t="shared" si="0"/>
        <v>36000</v>
      </c>
      <c r="H45" s="104">
        <v>176000</v>
      </c>
    </row>
    <row r="46" spans="1:8" s="1" customFormat="1" ht="13.5" customHeight="1">
      <c r="A46" s="73"/>
      <c r="B46" s="73"/>
      <c r="C46" s="73"/>
      <c r="D46" s="88">
        <v>3299</v>
      </c>
      <c r="E46" s="75" t="s">
        <v>124</v>
      </c>
      <c r="F46" s="104">
        <v>1130000</v>
      </c>
      <c r="G46" s="129">
        <f t="shared" si="0"/>
        <v>-92000</v>
      </c>
      <c r="H46" s="104">
        <v>1038000</v>
      </c>
    </row>
    <row r="47" spans="1:8" s="1" customFormat="1" ht="10.5" customHeight="1">
      <c r="A47" s="73"/>
      <c r="B47" s="73"/>
      <c r="C47" s="73"/>
      <c r="D47" s="88"/>
      <c r="E47" s="75"/>
      <c r="F47" s="82"/>
      <c r="G47" s="82"/>
      <c r="H47" s="104"/>
    </row>
    <row r="48" spans="1:8" s="1" customFormat="1" ht="13.5" customHeight="1">
      <c r="A48" s="73"/>
      <c r="B48" s="68">
        <v>34</v>
      </c>
      <c r="C48" s="73"/>
      <c r="D48" s="87"/>
      <c r="E48" s="78" t="s">
        <v>13</v>
      </c>
      <c r="F48" s="72">
        <f>F49+F53</f>
        <v>293560440</v>
      </c>
      <c r="G48" s="72">
        <f>G49+G53</f>
        <v>55685000</v>
      </c>
      <c r="H48" s="131">
        <f>H49+H53</f>
        <v>349245440</v>
      </c>
    </row>
    <row r="49" spans="1:8" s="1" customFormat="1" ht="13.5" customHeight="1">
      <c r="A49" s="73"/>
      <c r="B49" s="73"/>
      <c r="C49" s="68">
        <v>342</v>
      </c>
      <c r="D49" s="87"/>
      <c r="E49" s="83" t="s">
        <v>12</v>
      </c>
      <c r="F49" s="72">
        <f>F50</f>
        <v>279990000</v>
      </c>
      <c r="G49" s="72">
        <f>G50</f>
        <v>0</v>
      </c>
      <c r="H49" s="131">
        <f>H50</f>
        <v>279990000</v>
      </c>
    </row>
    <row r="50" spans="1:8" s="1" customFormat="1" ht="26.25" customHeight="1">
      <c r="A50" s="73"/>
      <c r="B50" s="73"/>
      <c r="C50" s="73"/>
      <c r="D50" s="80" t="s">
        <v>61</v>
      </c>
      <c r="E50" s="94" t="s">
        <v>125</v>
      </c>
      <c r="F50" s="90">
        <f>F51+F52</f>
        <v>279990000</v>
      </c>
      <c r="G50" s="90">
        <f>G51+G52</f>
        <v>0</v>
      </c>
      <c r="H50" s="131">
        <f>H51+H52</f>
        <v>279990000</v>
      </c>
    </row>
    <row r="51" spans="1:8" s="1" customFormat="1" ht="13.5" customHeight="1">
      <c r="A51" s="73"/>
      <c r="B51" s="73"/>
      <c r="C51" s="73"/>
      <c r="D51" s="80"/>
      <c r="E51" s="93" t="s">
        <v>126</v>
      </c>
      <c r="F51" s="104">
        <v>227100000</v>
      </c>
      <c r="G51" s="129">
        <f aca="true" t="shared" si="1" ref="G51:G57">H51-F51</f>
        <v>0</v>
      </c>
      <c r="H51" s="104">
        <v>227100000</v>
      </c>
    </row>
    <row r="52" spans="1:8" s="1" customFormat="1" ht="13.5" customHeight="1">
      <c r="A52" s="73"/>
      <c r="B52" s="73"/>
      <c r="C52" s="73"/>
      <c r="D52" s="80"/>
      <c r="E52" s="93" t="s">
        <v>127</v>
      </c>
      <c r="F52" s="104">
        <v>52890000</v>
      </c>
      <c r="G52" s="129">
        <f t="shared" si="1"/>
        <v>0</v>
      </c>
      <c r="H52" s="104">
        <v>52890000</v>
      </c>
    </row>
    <row r="53" spans="1:8" s="1" customFormat="1" ht="13.5" customHeight="1">
      <c r="A53" s="73"/>
      <c r="B53" s="73"/>
      <c r="C53" s="69">
        <v>343</v>
      </c>
      <c r="D53" s="88"/>
      <c r="E53" s="71" t="s">
        <v>76</v>
      </c>
      <c r="F53" s="90">
        <f>SUM(F54:F57)</f>
        <v>13570440</v>
      </c>
      <c r="G53" s="90">
        <f>SUM(G54:G57)</f>
        <v>55685000</v>
      </c>
      <c r="H53" s="131">
        <f>SUM(H54:H57)</f>
        <v>69255440</v>
      </c>
    </row>
    <row r="54" spans="1:8" s="1" customFormat="1" ht="13.5" customHeight="1">
      <c r="A54" s="73"/>
      <c r="B54" s="73"/>
      <c r="C54" s="73"/>
      <c r="D54" s="84">
        <v>3431</v>
      </c>
      <c r="E54" s="93" t="s">
        <v>128</v>
      </c>
      <c r="F54" s="104">
        <v>205000</v>
      </c>
      <c r="G54" s="249">
        <f t="shared" si="1"/>
        <v>185000</v>
      </c>
      <c r="H54" s="258">
        <v>390000</v>
      </c>
    </row>
    <row r="55" spans="1:8" s="1" customFormat="1" ht="13.5" customHeight="1">
      <c r="A55" s="73"/>
      <c r="B55" s="73"/>
      <c r="C55" s="73"/>
      <c r="D55" s="84">
        <v>3432</v>
      </c>
      <c r="E55" s="259" t="s">
        <v>262</v>
      </c>
      <c r="F55" s="104">
        <v>0</v>
      </c>
      <c r="G55" s="249">
        <f t="shared" si="1"/>
        <v>20000000</v>
      </c>
      <c r="H55" s="258">
        <v>20000000</v>
      </c>
    </row>
    <row r="56" spans="1:8" s="1" customFormat="1" ht="13.5" customHeight="1">
      <c r="A56" s="73"/>
      <c r="B56" s="73"/>
      <c r="C56" s="73"/>
      <c r="D56" s="84">
        <v>3433</v>
      </c>
      <c r="E56" s="93" t="s">
        <v>129</v>
      </c>
      <c r="F56" s="104">
        <v>1375000</v>
      </c>
      <c r="G56" s="129">
        <f t="shared" si="1"/>
        <v>35500000</v>
      </c>
      <c r="H56" s="258">
        <v>36875000</v>
      </c>
    </row>
    <row r="57" spans="1:8" s="1" customFormat="1" ht="13.5" customHeight="1">
      <c r="A57" s="73"/>
      <c r="B57" s="73"/>
      <c r="C57" s="73"/>
      <c r="D57" s="84">
        <v>3434</v>
      </c>
      <c r="E57" s="93" t="s">
        <v>130</v>
      </c>
      <c r="F57" s="104">
        <v>11990440</v>
      </c>
      <c r="G57" s="129">
        <f t="shared" si="1"/>
        <v>0</v>
      </c>
      <c r="H57" s="104">
        <v>11990440</v>
      </c>
    </row>
    <row r="58" spans="1:8" s="1" customFormat="1" ht="10.5" customHeight="1">
      <c r="A58" s="73"/>
      <c r="B58" s="73"/>
      <c r="C58" s="73"/>
      <c r="D58" s="84"/>
      <c r="E58" s="93"/>
      <c r="F58" s="104"/>
      <c r="G58" s="104"/>
      <c r="H58" s="104"/>
    </row>
    <row r="59" spans="1:8" s="1" customFormat="1" ht="13.5" customHeight="1" hidden="1">
      <c r="A59" s="73"/>
      <c r="B59" s="216">
        <v>36</v>
      </c>
      <c r="C59" s="217"/>
      <c r="D59" s="218"/>
      <c r="E59" s="219" t="s">
        <v>249</v>
      </c>
      <c r="F59" s="212">
        <f aca="true" t="shared" si="2" ref="F59:H60">F60</f>
        <v>0</v>
      </c>
      <c r="G59" s="212">
        <f t="shared" si="2"/>
        <v>0</v>
      </c>
      <c r="H59" s="212">
        <f t="shared" si="2"/>
        <v>0</v>
      </c>
    </row>
    <row r="60" spans="1:8" s="1" customFormat="1" ht="13.5" customHeight="1" hidden="1">
      <c r="A60" s="73"/>
      <c r="B60" s="217"/>
      <c r="C60" s="216">
        <v>363</v>
      </c>
      <c r="D60" s="218"/>
      <c r="E60" s="220" t="s">
        <v>248</v>
      </c>
      <c r="F60" s="212">
        <f t="shared" si="2"/>
        <v>0</v>
      </c>
      <c r="G60" s="212">
        <f t="shared" si="2"/>
        <v>0</v>
      </c>
      <c r="H60" s="212">
        <f t="shared" si="2"/>
        <v>0</v>
      </c>
    </row>
    <row r="61" spans="1:8" s="64" customFormat="1" ht="13.5" customHeight="1" hidden="1">
      <c r="A61" s="204"/>
      <c r="B61" s="237"/>
      <c r="C61" s="237"/>
      <c r="D61" s="238">
        <v>3632</v>
      </c>
      <c r="E61" s="239" t="s">
        <v>241</v>
      </c>
      <c r="F61" s="240">
        <f>SUM(F62:F62)</f>
        <v>0</v>
      </c>
      <c r="G61" s="240">
        <f>SUM(G62:G62)</f>
        <v>0</v>
      </c>
      <c r="H61" s="240">
        <f>SUM(H62:H62)</f>
        <v>0</v>
      </c>
    </row>
    <row r="62" spans="1:8" s="1" customFormat="1" ht="13.5" customHeight="1" hidden="1">
      <c r="A62" s="73"/>
      <c r="B62" s="217"/>
      <c r="C62" s="217"/>
      <c r="D62" s="221"/>
      <c r="E62" s="222" t="s">
        <v>252</v>
      </c>
      <c r="F62" s="153"/>
      <c r="G62" s="129">
        <f>H62-F62</f>
        <v>0</v>
      </c>
      <c r="H62" s="153">
        <v>0</v>
      </c>
    </row>
    <row r="63" spans="1:8" s="1" customFormat="1" ht="13.5" customHeight="1">
      <c r="A63" s="73"/>
      <c r="B63" s="69">
        <v>38</v>
      </c>
      <c r="C63" s="73"/>
      <c r="D63" s="87"/>
      <c r="E63" s="95" t="s">
        <v>63</v>
      </c>
      <c r="F63" s="90">
        <f>F64+F66+F68</f>
        <v>256500000</v>
      </c>
      <c r="G63" s="90">
        <f>G64+G66+G68</f>
        <v>0</v>
      </c>
      <c r="H63" s="131">
        <f>H64+H66+H68</f>
        <v>256500000</v>
      </c>
    </row>
    <row r="64" spans="1:8" s="16" customFormat="1" ht="13.5" customHeight="1">
      <c r="A64" s="96"/>
      <c r="B64" s="96"/>
      <c r="C64" s="97">
        <v>382</v>
      </c>
      <c r="D64" s="98"/>
      <c r="E64" s="99" t="s">
        <v>250</v>
      </c>
      <c r="F64" s="100">
        <f>F65</f>
        <v>240000000</v>
      </c>
      <c r="G64" s="100">
        <f>G65</f>
        <v>0</v>
      </c>
      <c r="H64" s="131">
        <f>H65</f>
        <v>240000000</v>
      </c>
    </row>
    <row r="65" spans="1:8" s="16" customFormat="1" ht="13.5" customHeight="1">
      <c r="A65" s="96"/>
      <c r="B65" s="96"/>
      <c r="C65" s="101"/>
      <c r="D65" s="102">
        <v>3821</v>
      </c>
      <c r="E65" s="103" t="s">
        <v>256</v>
      </c>
      <c r="F65" s="104">
        <v>240000000</v>
      </c>
      <c r="G65" s="129">
        <f>H65-F65</f>
        <v>0</v>
      </c>
      <c r="H65" s="258">
        <v>240000000</v>
      </c>
    </row>
    <row r="66" spans="1:8" s="1" customFormat="1" ht="13.5" customHeight="1">
      <c r="A66" s="73"/>
      <c r="B66" s="73"/>
      <c r="C66" s="69">
        <v>383</v>
      </c>
      <c r="D66" s="87"/>
      <c r="E66" s="95" t="s">
        <v>64</v>
      </c>
      <c r="F66" s="90">
        <f>SUM(F67:F67)</f>
        <v>15700000</v>
      </c>
      <c r="G66" s="90">
        <f>SUM(G67:G67)</f>
        <v>-760000</v>
      </c>
      <c r="H66" s="131">
        <f>SUM(H67:H67)</f>
        <v>14940000</v>
      </c>
    </row>
    <row r="67" spans="1:8" s="1" customFormat="1" ht="13.5" customHeight="1">
      <c r="A67" s="73"/>
      <c r="B67" s="73"/>
      <c r="C67" s="73"/>
      <c r="D67" s="74">
        <v>3831</v>
      </c>
      <c r="E67" s="79" t="s">
        <v>131</v>
      </c>
      <c r="F67" s="153">
        <v>15700000</v>
      </c>
      <c r="G67" s="129">
        <f>H67-F67</f>
        <v>-760000</v>
      </c>
      <c r="H67" s="104">
        <v>14940000</v>
      </c>
    </row>
    <row r="68" spans="1:8" s="1" customFormat="1" ht="13.5" customHeight="1">
      <c r="A68" s="73"/>
      <c r="B68" s="73"/>
      <c r="C68" s="69">
        <v>385</v>
      </c>
      <c r="D68" s="87"/>
      <c r="E68" s="95" t="s">
        <v>65</v>
      </c>
      <c r="F68" s="90">
        <f>F69</f>
        <v>800000</v>
      </c>
      <c r="G68" s="90">
        <f>G69</f>
        <v>760000</v>
      </c>
      <c r="H68" s="131">
        <f>H69</f>
        <v>1560000</v>
      </c>
    </row>
    <row r="69" spans="1:8" s="1" customFormat="1" ht="13.5" customHeight="1">
      <c r="A69" s="73"/>
      <c r="B69" s="73"/>
      <c r="C69" s="73"/>
      <c r="D69" s="74">
        <v>3859</v>
      </c>
      <c r="E69" s="79" t="s">
        <v>132</v>
      </c>
      <c r="F69" s="104">
        <v>800000</v>
      </c>
      <c r="G69" s="129">
        <f>H69-F69</f>
        <v>760000</v>
      </c>
      <c r="H69" s="258">
        <v>1560000</v>
      </c>
    </row>
    <row r="70" spans="1:8" s="1" customFormat="1" ht="23.25" customHeight="1">
      <c r="A70" s="228">
        <v>4</v>
      </c>
      <c r="B70" s="229"/>
      <c r="C70" s="229"/>
      <c r="D70" s="230"/>
      <c r="E70" s="231" t="s">
        <v>66</v>
      </c>
      <c r="F70" s="100">
        <f>F71+F77</f>
        <v>1078600000</v>
      </c>
      <c r="G70" s="100">
        <f>G71+G77</f>
        <v>-200000000</v>
      </c>
      <c r="H70" s="100">
        <f>H71+H77</f>
        <v>878600000</v>
      </c>
    </row>
    <row r="71" spans="1:8" s="1" customFormat="1" ht="15" customHeight="1">
      <c r="A71" s="10"/>
      <c r="B71" s="123">
        <v>41</v>
      </c>
      <c r="C71" s="123"/>
      <c r="D71" s="124"/>
      <c r="E71" s="125" t="s">
        <v>14</v>
      </c>
      <c r="F71" s="17">
        <f>F72+F74</f>
        <v>102300000</v>
      </c>
      <c r="G71" s="17">
        <f>G72+G74</f>
        <v>50000000</v>
      </c>
      <c r="H71" s="212">
        <f>H72+H74</f>
        <v>152300000</v>
      </c>
    </row>
    <row r="72" spans="1:8" s="1" customFormat="1" ht="13.5" customHeight="1">
      <c r="A72" s="10"/>
      <c r="B72" s="123"/>
      <c r="C72" s="123">
        <v>411</v>
      </c>
      <c r="D72" s="124"/>
      <c r="E72" s="126" t="s">
        <v>150</v>
      </c>
      <c r="F72" s="17">
        <f>F73</f>
        <v>100000000</v>
      </c>
      <c r="G72" s="17">
        <f>G73</f>
        <v>50000000</v>
      </c>
      <c r="H72" s="146">
        <f>H73</f>
        <v>150000000</v>
      </c>
    </row>
    <row r="73" spans="1:8" s="1" customFormat="1" ht="13.5" customHeight="1">
      <c r="A73" s="10"/>
      <c r="B73" s="123"/>
      <c r="C73" s="123"/>
      <c r="D73" s="127">
        <v>4111</v>
      </c>
      <c r="E73" s="128" t="s">
        <v>53</v>
      </c>
      <c r="F73" s="129">
        <v>100000000</v>
      </c>
      <c r="G73" s="129">
        <f>H73-F73</f>
        <v>50000000</v>
      </c>
      <c r="H73" s="129">
        <v>150000000</v>
      </c>
    </row>
    <row r="74" spans="1:8" s="1" customFormat="1" ht="13.5" customHeight="1">
      <c r="A74" s="73"/>
      <c r="B74" s="68"/>
      <c r="C74" s="68">
        <v>412</v>
      </c>
      <c r="D74" s="105"/>
      <c r="E74" s="78" t="s">
        <v>67</v>
      </c>
      <c r="F74" s="100">
        <f>SUM(F75:F75)</f>
        <v>2300000</v>
      </c>
      <c r="G74" s="100">
        <f>SUM(G75:G75)</f>
        <v>0</v>
      </c>
      <c r="H74" s="100">
        <f>SUM(H75:H75)</f>
        <v>2300000</v>
      </c>
    </row>
    <row r="75" spans="1:8" s="1" customFormat="1" ht="13.5" customHeight="1">
      <c r="A75" s="73"/>
      <c r="B75" s="68"/>
      <c r="C75" s="68"/>
      <c r="D75" s="80" t="s">
        <v>15</v>
      </c>
      <c r="E75" s="81" t="s">
        <v>133</v>
      </c>
      <c r="F75" s="104">
        <v>2300000</v>
      </c>
      <c r="G75" s="129">
        <f>H75-F75</f>
        <v>0</v>
      </c>
      <c r="H75" s="104">
        <v>2300000</v>
      </c>
    </row>
    <row r="76" spans="1:8" s="1" customFormat="1" ht="10.5" customHeight="1">
      <c r="A76" s="73"/>
      <c r="B76" s="73"/>
      <c r="C76" s="73"/>
      <c r="D76" s="74"/>
      <c r="E76" s="79"/>
      <c r="F76" s="82"/>
      <c r="G76" s="82"/>
      <c r="H76" s="104"/>
    </row>
    <row r="77" spans="1:8" s="1" customFormat="1" ht="12.75">
      <c r="A77" s="73"/>
      <c r="B77" s="68">
        <v>42</v>
      </c>
      <c r="C77" s="73"/>
      <c r="D77" s="87"/>
      <c r="E77" s="83" t="s">
        <v>16</v>
      </c>
      <c r="F77" s="72">
        <f>F78+F82+F87+F89</f>
        <v>976300000</v>
      </c>
      <c r="G77" s="72">
        <f>G78+G82+G87+G89</f>
        <v>-250000000</v>
      </c>
      <c r="H77" s="131">
        <f>H78+H82+H87+H89</f>
        <v>726300000</v>
      </c>
    </row>
    <row r="78" spans="1:8" s="1" customFormat="1" ht="12.75">
      <c r="A78" s="73"/>
      <c r="B78" s="73"/>
      <c r="C78" s="68">
        <v>421</v>
      </c>
      <c r="D78" s="87"/>
      <c r="E78" s="78" t="s">
        <v>17</v>
      </c>
      <c r="F78" s="72">
        <f>F79+F80+F81</f>
        <v>965550000</v>
      </c>
      <c r="G78" s="72">
        <f>G79+G80+G81</f>
        <v>-251000000</v>
      </c>
      <c r="H78" s="131">
        <f>H79+H80+H81</f>
        <v>714550000</v>
      </c>
    </row>
    <row r="79" spans="1:8" s="1" customFormat="1" ht="12.75">
      <c r="A79" s="73"/>
      <c r="B79" s="73"/>
      <c r="C79" s="68"/>
      <c r="D79" s="80" t="s">
        <v>18</v>
      </c>
      <c r="E79" s="92" t="s">
        <v>134</v>
      </c>
      <c r="F79" s="104">
        <v>12000000</v>
      </c>
      <c r="G79" s="129">
        <f aca="true" t="shared" si="3" ref="G79:G90">H79-F79</f>
        <v>-1000000</v>
      </c>
      <c r="H79" s="104">
        <v>11000000</v>
      </c>
    </row>
    <row r="80" spans="1:8" s="1" customFormat="1" ht="12.75">
      <c r="A80" s="73"/>
      <c r="B80" s="73"/>
      <c r="C80" s="73"/>
      <c r="D80" s="80" t="s">
        <v>19</v>
      </c>
      <c r="E80" s="92" t="s">
        <v>135</v>
      </c>
      <c r="F80" s="104">
        <v>937800000</v>
      </c>
      <c r="G80" s="129">
        <f t="shared" si="3"/>
        <v>-250000000</v>
      </c>
      <c r="H80" s="104">
        <v>687800000</v>
      </c>
    </row>
    <row r="81" spans="1:8" s="1" customFormat="1" ht="12.75">
      <c r="A81" s="73"/>
      <c r="B81" s="73"/>
      <c r="C81" s="73"/>
      <c r="D81" s="80" t="s">
        <v>21</v>
      </c>
      <c r="E81" s="92" t="s">
        <v>136</v>
      </c>
      <c r="F81" s="104">
        <v>15750000</v>
      </c>
      <c r="G81" s="129">
        <f t="shared" si="3"/>
        <v>0</v>
      </c>
      <c r="H81" s="104">
        <v>15750000</v>
      </c>
    </row>
    <row r="82" spans="1:8" s="1" customFormat="1" ht="12.75">
      <c r="A82" s="73"/>
      <c r="B82" s="73"/>
      <c r="C82" s="68">
        <v>422</v>
      </c>
      <c r="D82" s="87"/>
      <c r="E82" s="78" t="s">
        <v>25</v>
      </c>
      <c r="F82" s="90">
        <f>SUM(F83:F86)</f>
        <v>7650000</v>
      </c>
      <c r="G82" s="90">
        <f>SUM(G83:G86)</f>
        <v>0</v>
      </c>
      <c r="H82" s="131">
        <f>SUM(H83:H86)</f>
        <v>7650000</v>
      </c>
    </row>
    <row r="83" spans="1:8" s="1" customFormat="1" ht="12.75">
      <c r="A83" s="73"/>
      <c r="B83" s="73"/>
      <c r="C83" s="73"/>
      <c r="D83" s="106" t="s">
        <v>23</v>
      </c>
      <c r="E83" s="107" t="s">
        <v>137</v>
      </c>
      <c r="F83" s="104">
        <v>2590000</v>
      </c>
      <c r="G83" s="129">
        <f t="shared" si="3"/>
        <v>0</v>
      </c>
      <c r="H83" s="104">
        <v>2590000</v>
      </c>
    </row>
    <row r="84" spans="1:8" s="1" customFormat="1" ht="12.75">
      <c r="A84" s="73"/>
      <c r="B84" s="73"/>
      <c r="C84" s="73"/>
      <c r="D84" s="80" t="s">
        <v>24</v>
      </c>
      <c r="E84" s="92" t="s">
        <v>138</v>
      </c>
      <c r="F84" s="104">
        <v>250000</v>
      </c>
      <c r="G84" s="129">
        <f t="shared" si="3"/>
        <v>0</v>
      </c>
      <c r="H84" s="104">
        <v>250000</v>
      </c>
    </row>
    <row r="85" spans="1:8" s="1" customFormat="1" ht="12.75">
      <c r="A85" s="73"/>
      <c r="B85" s="73"/>
      <c r="C85" s="73"/>
      <c r="D85" s="74">
        <v>4223</v>
      </c>
      <c r="E85" s="79" t="s">
        <v>139</v>
      </c>
      <c r="F85" s="104">
        <v>180000</v>
      </c>
      <c r="G85" s="129">
        <f t="shared" si="3"/>
        <v>0</v>
      </c>
      <c r="H85" s="104">
        <v>180000</v>
      </c>
    </row>
    <row r="86" spans="1:8" s="1" customFormat="1" ht="12.75">
      <c r="A86" s="73"/>
      <c r="B86" s="73"/>
      <c r="C86" s="73"/>
      <c r="D86" s="80" t="s">
        <v>26</v>
      </c>
      <c r="E86" s="107" t="s">
        <v>140</v>
      </c>
      <c r="F86" s="104">
        <v>4630000</v>
      </c>
      <c r="G86" s="129">
        <f t="shared" si="3"/>
        <v>0</v>
      </c>
      <c r="H86" s="104">
        <v>4630000</v>
      </c>
    </row>
    <row r="87" spans="1:8" s="1" customFormat="1" ht="12.75">
      <c r="A87" s="73"/>
      <c r="B87" s="73"/>
      <c r="C87" s="68">
        <v>423</v>
      </c>
      <c r="D87" s="87"/>
      <c r="E87" s="78" t="s">
        <v>27</v>
      </c>
      <c r="F87" s="131">
        <f>F88</f>
        <v>500000</v>
      </c>
      <c r="G87" s="131">
        <f>G88</f>
        <v>1000000</v>
      </c>
      <c r="H87" s="131">
        <f>H88</f>
        <v>1500000</v>
      </c>
    </row>
    <row r="88" spans="1:8" s="1" customFormat="1" ht="12.75">
      <c r="A88" s="73"/>
      <c r="B88" s="73"/>
      <c r="C88" s="73"/>
      <c r="D88" s="85" t="s">
        <v>28</v>
      </c>
      <c r="E88" s="92" t="s">
        <v>141</v>
      </c>
      <c r="F88" s="129">
        <v>500000</v>
      </c>
      <c r="G88" s="129">
        <f t="shared" si="3"/>
        <v>1000000</v>
      </c>
      <c r="H88" s="129">
        <v>1500000</v>
      </c>
    </row>
    <row r="89" spans="1:8" s="1" customFormat="1" ht="12.75">
      <c r="A89" s="73"/>
      <c r="B89" s="73"/>
      <c r="C89" s="68">
        <v>426</v>
      </c>
      <c r="D89" s="108"/>
      <c r="E89" s="109" t="s">
        <v>29</v>
      </c>
      <c r="F89" s="131">
        <f>F90</f>
        <v>2600000</v>
      </c>
      <c r="G89" s="131">
        <f>G90</f>
        <v>0</v>
      </c>
      <c r="H89" s="131">
        <f>H90</f>
        <v>2600000</v>
      </c>
    </row>
    <row r="90" spans="1:8" s="1" customFormat="1" ht="12.75">
      <c r="A90" s="73"/>
      <c r="B90" s="73"/>
      <c r="C90" s="68"/>
      <c r="D90" s="80" t="s">
        <v>68</v>
      </c>
      <c r="E90" s="81" t="s">
        <v>142</v>
      </c>
      <c r="F90" s="129">
        <v>2600000</v>
      </c>
      <c r="G90" s="129">
        <f t="shared" si="3"/>
        <v>0</v>
      </c>
      <c r="H90" s="129">
        <v>2600000</v>
      </c>
    </row>
    <row r="91" spans="1:8" s="1" customFormat="1" ht="11.25" customHeight="1">
      <c r="A91" s="73"/>
      <c r="B91" s="73"/>
      <c r="C91" s="73"/>
      <c r="D91" s="110"/>
      <c r="E91" s="111"/>
      <c r="F91" s="82"/>
      <c r="G91" s="82"/>
      <c r="H91" s="104"/>
    </row>
    <row r="92" spans="1:8" s="1" customFormat="1" ht="12.75">
      <c r="A92" s="10"/>
      <c r="B92" s="10"/>
      <c r="C92" s="10"/>
      <c r="D92" s="10"/>
      <c r="H92" s="141"/>
    </row>
    <row r="93" spans="1:8" s="1" customFormat="1" ht="12.75">
      <c r="A93" s="10"/>
      <c r="B93" s="10"/>
      <c r="C93" s="10"/>
      <c r="D93" s="10"/>
      <c r="H93" s="141"/>
    </row>
    <row r="94" spans="1:8" s="1" customFormat="1" ht="12.75">
      <c r="A94" s="10"/>
      <c r="B94" s="10"/>
      <c r="C94" s="10"/>
      <c r="D94" s="10"/>
      <c r="H94" s="141"/>
    </row>
    <row r="95" spans="1:8" s="1" customFormat="1" ht="12.75">
      <c r="A95" s="10"/>
      <c r="B95" s="10"/>
      <c r="C95" s="10"/>
      <c r="D95" s="10"/>
      <c r="H95" s="141"/>
    </row>
    <row r="96" spans="1:8" s="1" customFormat="1" ht="12.75">
      <c r="A96" s="10"/>
      <c r="B96" s="10"/>
      <c r="C96" s="10"/>
      <c r="D96" s="10"/>
      <c r="H96" s="141"/>
    </row>
    <row r="97" spans="1:8" s="1" customFormat="1" ht="12.75">
      <c r="A97" s="10"/>
      <c r="B97" s="10"/>
      <c r="C97" s="10"/>
      <c r="D97" s="10"/>
      <c r="H97" s="141"/>
    </row>
    <row r="98" spans="1:8" s="1" customFormat="1" ht="12.75">
      <c r="A98" s="10"/>
      <c r="B98" s="10"/>
      <c r="C98" s="10"/>
      <c r="D98" s="10"/>
      <c r="H98" s="141"/>
    </row>
    <row r="99" spans="1:8" s="1" customFormat="1" ht="12.75">
      <c r="A99" s="10"/>
      <c r="B99" s="10"/>
      <c r="C99" s="10"/>
      <c r="D99" s="10"/>
      <c r="H99" s="141"/>
    </row>
    <row r="100" spans="1:8" s="1" customFormat="1" ht="12.75">
      <c r="A100" s="10"/>
      <c r="B100" s="10"/>
      <c r="C100" s="10"/>
      <c r="D100" s="10"/>
      <c r="H100" s="141"/>
    </row>
    <row r="101" spans="1:8" s="1" customFormat="1" ht="12.75">
      <c r="A101" s="10"/>
      <c r="B101" s="10"/>
      <c r="C101" s="10"/>
      <c r="D101" s="10"/>
      <c r="H101" s="141"/>
    </row>
    <row r="102" spans="1:8" s="1" customFormat="1" ht="12.75">
      <c r="A102" s="10"/>
      <c r="B102" s="10"/>
      <c r="C102" s="10"/>
      <c r="D102" s="10"/>
      <c r="H102" s="141"/>
    </row>
    <row r="103" spans="1:8" s="1" customFormat="1" ht="12.75">
      <c r="A103" s="10"/>
      <c r="B103" s="10"/>
      <c r="C103" s="10"/>
      <c r="D103" s="10"/>
      <c r="H103" s="141"/>
    </row>
    <row r="104" spans="1:8" s="1" customFormat="1" ht="12.75">
      <c r="A104" s="10"/>
      <c r="B104" s="10"/>
      <c r="C104" s="10"/>
      <c r="D104" s="10"/>
      <c r="H104" s="141"/>
    </row>
    <row r="105" spans="1:8" s="1" customFormat="1" ht="12.75">
      <c r="A105" s="10"/>
      <c r="B105" s="10"/>
      <c r="C105" s="10"/>
      <c r="D105" s="10"/>
      <c r="H105" s="141"/>
    </row>
    <row r="106" spans="1:8" s="1" customFormat="1" ht="12.75">
      <c r="A106" s="10"/>
      <c r="B106" s="10"/>
      <c r="C106" s="10"/>
      <c r="D106" s="10"/>
      <c r="H106" s="141"/>
    </row>
    <row r="107" spans="1:8" s="1" customFormat="1" ht="12.75">
      <c r="A107" s="10"/>
      <c r="B107" s="10"/>
      <c r="C107" s="10"/>
      <c r="D107" s="10"/>
      <c r="H107" s="141"/>
    </row>
    <row r="108" spans="1:8" s="1" customFormat="1" ht="12.75">
      <c r="A108" s="10"/>
      <c r="B108" s="10"/>
      <c r="C108" s="10"/>
      <c r="D108" s="10"/>
      <c r="H108" s="141"/>
    </row>
    <row r="109" spans="1:8" s="1" customFormat="1" ht="12.75">
      <c r="A109" s="10"/>
      <c r="B109" s="10"/>
      <c r="C109" s="10"/>
      <c r="D109" s="10"/>
      <c r="H109" s="141"/>
    </row>
    <row r="110" spans="1:8" s="1" customFormat="1" ht="12.75">
      <c r="A110" s="10"/>
      <c r="B110" s="10"/>
      <c r="C110" s="10"/>
      <c r="D110" s="10"/>
      <c r="H110" s="141"/>
    </row>
    <row r="111" spans="1:8" s="1" customFormat="1" ht="12.75">
      <c r="A111" s="10"/>
      <c r="B111" s="10"/>
      <c r="C111" s="10"/>
      <c r="D111" s="10"/>
      <c r="H111" s="141"/>
    </row>
    <row r="112" spans="1:8" s="1" customFormat="1" ht="12.75">
      <c r="A112" s="10"/>
      <c r="B112" s="10"/>
      <c r="C112" s="10"/>
      <c r="D112" s="10"/>
      <c r="H112" s="141"/>
    </row>
    <row r="113" spans="1:8" s="1" customFormat="1" ht="12.75">
      <c r="A113" s="10"/>
      <c r="B113" s="10"/>
      <c r="C113" s="10"/>
      <c r="D113" s="10"/>
      <c r="H113" s="141"/>
    </row>
    <row r="114" spans="1:8" s="1" customFormat="1" ht="12.75">
      <c r="A114" s="10"/>
      <c r="B114" s="10"/>
      <c r="C114" s="10"/>
      <c r="D114" s="10"/>
      <c r="H114" s="141"/>
    </row>
    <row r="115" spans="1:8" s="1" customFormat="1" ht="12.75">
      <c r="A115" s="10"/>
      <c r="B115" s="10"/>
      <c r="C115" s="10"/>
      <c r="D115" s="10"/>
      <c r="H115" s="141"/>
    </row>
    <row r="116" spans="1:8" s="1" customFormat="1" ht="12.75">
      <c r="A116" s="10"/>
      <c r="B116" s="10"/>
      <c r="C116" s="10"/>
      <c r="D116" s="10"/>
      <c r="H116" s="141"/>
    </row>
    <row r="117" spans="1:8" s="1" customFormat="1" ht="12.75">
      <c r="A117" s="10"/>
      <c r="B117" s="10"/>
      <c r="C117" s="10"/>
      <c r="D117" s="10"/>
      <c r="H117" s="141"/>
    </row>
    <row r="118" spans="1:8" s="1" customFormat="1" ht="12.75">
      <c r="A118" s="10"/>
      <c r="B118" s="10"/>
      <c r="C118" s="10"/>
      <c r="D118" s="10"/>
      <c r="H118" s="141"/>
    </row>
    <row r="119" spans="1:8" s="1" customFormat="1" ht="12.75">
      <c r="A119" s="10"/>
      <c r="B119" s="10"/>
      <c r="C119" s="10"/>
      <c r="D119" s="10"/>
      <c r="H119" s="141"/>
    </row>
    <row r="120" spans="1:8" s="1" customFormat="1" ht="12.75">
      <c r="A120" s="10"/>
      <c r="B120" s="10"/>
      <c r="C120" s="10"/>
      <c r="D120" s="10"/>
      <c r="H120" s="141"/>
    </row>
    <row r="121" spans="1:8" s="1" customFormat="1" ht="12.75">
      <c r="A121" s="10"/>
      <c r="B121" s="10"/>
      <c r="C121" s="10"/>
      <c r="D121" s="10"/>
      <c r="H121" s="141"/>
    </row>
    <row r="122" spans="1:8" s="1" customFormat="1" ht="12.75">
      <c r="A122" s="10"/>
      <c r="B122" s="10"/>
      <c r="C122" s="10"/>
      <c r="D122" s="10"/>
      <c r="H122" s="141"/>
    </row>
    <row r="123" spans="1:8" s="1" customFormat="1" ht="12.75">
      <c r="A123" s="10"/>
      <c r="B123" s="10"/>
      <c r="C123" s="10"/>
      <c r="D123" s="10"/>
      <c r="H123" s="141"/>
    </row>
    <row r="124" spans="1:8" s="1" customFormat="1" ht="12.75">
      <c r="A124" s="10"/>
      <c r="B124" s="10"/>
      <c r="C124" s="10"/>
      <c r="D124" s="10"/>
      <c r="H124" s="141"/>
    </row>
    <row r="125" spans="1:8" s="1" customFormat="1" ht="12.75">
      <c r="A125" s="10"/>
      <c r="B125" s="10"/>
      <c r="C125" s="10"/>
      <c r="D125" s="10"/>
      <c r="H125" s="141"/>
    </row>
    <row r="126" spans="1:8" s="1" customFormat="1" ht="12.75">
      <c r="A126" s="10"/>
      <c r="B126" s="10"/>
      <c r="C126" s="10"/>
      <c r="D126" s="10"/>
      <c r="H126" s="141"/>
    </row>
    <row r="127" spans="1:8" s="1" customFormat="1" ht="12.75">
      <c r="A127" s="10"/>
      <c r="B127" s="10"/>
      <c r="C127" s="10"/>
      <c r="D127" s="10"/>
      <c r="H127" s="141"/>
    </row>
    <row r="128" spans="1:8" s="1" customFormat="1" ht="12.75">
      <c r="A128" s="10"/>
      <c r="B128" s="10"/>
      <c r="C128" s="10"/>
      <c r="D128" s="10"/>
      <c r="H128" s="141"/>
    </row>
    <row r="129" spans="1:8" s="1" customFormat="1" ht="12.75">
      <c r="A129" s="10"/>
      <c r="B129" s="10"/>
      <c r="C129" s="10"/>
      <c r="D129" s="10"/>
      <c r="H129" s="141"/>
    </row>
    <row r="130" spans="1:8" s="1" customFormat="1" ht="12.75">
      <c r="A130" s="10"/>
      <c r="B130" s="10"/>
      <c r="C130" s="10"/>
      <c r="D130" s="10"/>
      <c r="H130" s="141"/>
    </row>
    <row r="131" spans="1:8" s="1" customFormat="1" ht="12.75">
      <c r="A131" s="10"/>
      <c r="B131" s="10"/>
      <c r="C131" s="10"/>
      <c r="D131" s="10"/>
      <c r="H131" s="141"/>
    </row>
    <row r="132" spans="1:8" s="1" customFormat="1" ht="12.75">
      <c r="A132" s="10"/>
      <c r="B132" s="10"/>
      <c r="C132" s="10"/>
      <c r="D132" s="10"/>
      <c r="H132" s="141"/>
    </row>
    <row r="133" spans="1:8" s="1" customFormat="1" ht="12.75">
      <c r="A133" s="10"/>
      <c r="B133" s="10"/>
      <c r="C133" s="10"/>
      <c r="D133" s="10"/>
      <c r="H133" s="141"/>
    </row>
    <row r="134" spans="1:8" s="1" customFormat="1" ht="12.75">
      <c r="A134" s="10"/>
      <c r="B134" s="10"/>
      <c r="C134" s="10"/>
      <c r="D134" s="10"/>
      <c r="H134" s="141"/>
    </row>
    <row r="135" spans="1:8" s="1" customFormat="1" ht="12.75">
      <c r="A135" s="10"/>
      <c r="B135" s="10"/>
      <c r="C135" s="10"/>
      <c r="D135" s="10"/>
      <c r="H135" s="141"/>
    </row>
    <row r="136" spans="1:8" s="1" customFormat="1" ht="12.75">
      <c r="A136" s="10"/>
      <c r="B136" s="10"/>
      <c r="C136" s="10"/>
      <c r="D136" s="10"/>
      <c r="H136" s="141"/>
    </row>
    <row r="137" spans="1:8" s="1" customFormat="1" ht="12.75">
      <c r="A137" s="10"/>
      <c r="B137" s="10"/>
      <c r="C137" s="10"/>
      <c r="D137" s="10"/>
      <c r="H137" s="141"/>
    </row>
    <row r="138" spans="1:8" s="1" customFormat="1" ht="12.75">
      <c r="A138" s="10"/>
      <c r="B138" s="10"/>
      <c r="C138" s="10"/>
      <c r="D138" s="10"/>
      <c r="H138" s="141"/>
    </row>
    <row r="139" spans="1:8" s="1" customFormat="1" ht="12.75">
      <c r="A139" s="10"/>
      <c r="B139" s="10"/>
      <c r="C139" s="10"/>
      <c r="D139" s="10"/>
      <c r="H139" s="141"/>
    </row>
    <row r="140" spans="1:8" s="1" customFormat="1" ht="12.75">
      <c r="A140" s="10"/>
      <c r="B140" s="10"/>
      <c r="C140" s="10"/>
      <c r="D140" s="10"/>
      <c r="H140" s="141"/>
    </row>
    <row r="141" spans="1:8" s="1" customFormat="1" ht="12.75">
      <c r="A141" s="10"/>
      <c r="B141" s="10"/>
      <c r="C141" s="10"/>
      <c r="D141" s="10"/>
      <c r="H141" s="141"/>
    </row>
    <row r="142" spans="1:8" s="1" customFormat="1" ht="12.75">
      <c r="A142" s="10"/>
      <c r="B142" s="10"/>
      <c r="C142" s="10"/>
      <c r="D142" s="10"/>
      <c r="H142" s="141"/>
    </row>
    <row r="143" spans="1:8" s="1" customFormat="1" ht="12.75">
      <c r="A143" s="10"/>
      <c r="B143" s="10"/>
      <c r="C143" s="10"/>
      <c r="D143" s="10"/>
      <c r="H143" s="141"/>
    </row>
    <row r="144" spans="1:8" s="1" customFormat="1" ht="12.75">
      <c r="A144" s="10"/>
      <c r="B144" s="10"/>
      <c r="C144" s="10"/>
      <c r="D144" s="10"/>
      <c r="H144" s="141"/>
    </row>
    <row r="145" spans="1:8" s="1" customFormat="1" ht="12.75">
      <c r="A145" s="10"/>
      <c r="B145" s="10"/>
      <c r="C145" s="10"/>
      <c r="D145" s="10"/>
      <c r="H145" s="141"/>
    </row>
    <row r="146" spans="1:8" s="1" customFormat="1" ht="12.75">
      <c r="A146" s="10"/>
      <c r="B146" s="10"/>
      <c r="C146" s="10"/>
      <c r="D146" s="10"/>
      <c r="H146" s="141"/>
    </row>
    <row r="147" spans="1:8" s="1" customFormat="1" ht="12.75">
      <c r="A147" s="10"/>
      <c r="B147" s="10"/>
      <c r="C147" s="10"/>
      <c r="D147" s="10"/>
      <c r="H147" s="141"/>
    </row>
    <row r="148" spans="1:8" s="1" customFormat="1" ht="12.75">
      <c r="A148" s="10"/>
      <c r="B148" s="10"/>
      <c r="C148" s="10"/>
      <c r="D148" s="10"/>
      <c r="H148" s="141"/>
    </row>
    <row r="149" spans="1:8" s="1" customFormat="1" ht="12.75">
      <c r="A149" s="10"/>
      <c r="B149" s="10"/>
      <c r="C149" s="10"/>
      <c r="D149" s="10"/>
      <c r="H149" s="141"/>
    </row>
    <row r="150" spans="1:8" s="1" customFormat="1" ht="12.75">
      <c r="A150" s="10"/>
      <c r="B150" s="10"/>
      <c r="C150" s="10"/>
      <c r="D150" s="10"/>
      <c r="H150" s="141"/>
    </row>
    <row r="151" spans="1:8" s="1" customFormat="1" ht="12.75">
      <c r="A151" s="10"/>
      <c r="B151" s="10"/>
      <c r="C151" s="10"/>
      <c r="D151" s="10"/>
      <c r="H151" s="141"/>
    </row>
    <row r="152" spans="1:8" s="1" customFormat="1" ht="12.75">
      <c r="A152" s="10"/>
      <c r="B152" s="10"/>
      <c r="C152" s="10"/>
      <c r="D152" s="10"/>
      <c r="H152" s="141"/>
    </row>
    <row r="153" spans="1:8" s="1" customFormat="1" ht="12.75">
      <c r="A153" s="10"/>
      <c r="B153" s="10"/>
      <c r="C153" s="10"/>
      <c r="D153" s="10"/>
      <c r="H153" s="141"/>
    </row>
    <row r="154" spans="1:8" s="1" customFormat="1" ht="12.75">
      <c r="A154" s="10"/>
      <c r="B154" s="10"/>
      <c r="C154" s="10"/>
      <c r="D154" s="10"/>
      <c r="H154" s="141"/>
    </row>
    <row r="155" spans="1:8" s="1" customFormat="1" ht="12.75">
      <c r="A155" s="10"/>
      <c r="B155" s="10"/>
      <c r="C155" s="10"/>
      <c r="D155" s="10"/>
      <c r="H155" s="141"/>
    </row>
    <row r="156" spans="1:8" s="1" customFormat="1" ht="12.75">
      <c r="A156" s="10"/>
      <c r="B156" s="10"/>
      <c r="C156" s="10"/>
      <c r="D156" s="10"/>
      <c r="H156" s="141"/>
    </row>
    <row r="157" spans="1:8" s="1" customFormat="1" ht="12.75">
      <c r="A157" s="10"/>
      <c r="B157" s="10"/>
      <c r="C157" s="10"/>
      <c r="D157" s="10"/>
      <c r="H157" s="141"/>
    </row>
    <row r="158" spans="1:8" s="1" customFormat="1" ht="12.75">
      <c r="A158" s="10"/>
      <c r="B158" s="10"/>
      <c r="C158" s="10"/>
      <c r="D158" s="10"/>
      <c r="H158" s="141"/>
    </row>
    <row r="159" spans="1:8" s="1" customFormat="1" ht="12.75">
      <c r="A159" s="10"/>
      <c r="B159" s="10"/>
      <c r="C159" s="10"/>
      <c r="D159" s="10"/>
      <c r="H159" s="141"/>
    </row>
    <row r="160" spans="1:8" s="1" customFormat="1" ht="12.75">
      <c r="A160" s="10"/>
      <c r="B160" s="10"/>
      <c r="C160" s="10"/>
      <c r="D160" s="10"/>
      <c r="H160" s="141"/>
    </row>
    <row r="161" spans="1:8" s="1" customFormat="1" ht="12.75">
      <c r="A161" s="10"/>
      <c r="B161" s="10"/>
      <c r="C161" s="10"/>
      <c r="D161" s="10"/>
      <c r="H161" s="141"/>
    </row>
    <row r="162" spans="1:8" s="1" customFormat="1" ht="12.75">
      <c r="A162" s="10"/>
      <c r="B162" s="10"/>
      <c r="C162" s="10"/>
      <c r="D162" s="10"/>
      <c r="H162" s="141"/>
    </row>
    <row r="163" spans="1:8" s="1" customFormat="1" ht="12.75">
      <c r="A163" s="10"/>
      <c r="B163" s="10"/>
      <c r="C163" s="10"/>
      <c r="D163" s="10"/>
      <c r="H163" s="141"/>
    </row>
    <row r="164" spans="1:8" s="1" customFormat="1" ht="12.75">
      <c r="A164" s="10"/>
      <c r="B164" s="10"/>
      <c r="C164" s="10"/>
      <c r="D164" s="10"/>
      <c r="H164" s="141"/>
    </row>
    <row r="165" spans="1:8" s="1" customFormat="1" ht="12.75">
      <c r="A165" s="10"/>
      <c r="B165" s="10"/>
      <c r="C165" s="10"/>
      <c r="D165" s="10"/>
      <c r="H165" s="141"/>
    </row>
    <row r="166" spans="1:8" s="1" customFormat="1" ht="12.75">
      <c r="A166" s="10"/>
      <c r="B166" s="10"/>
      <c r="C166" s="10"/>
      <c r="D166" s="10"/>
      <c r="H166" s="141"/>
    </row>
    <row r="167" spans="1:8" s="1" customFormat="1" ht="12.75">
      <c r="A167" s="10"/>
      <c r="B167" s="10"/>
      <c r="C167" s="10"/>
      <c r="D167" s="10"/>
      <c r="H167" s="141"/>
    </row>
    <row r="168" spans="1:8" s="1" customFormat="1" ht="12.75">
      <c r="A168" s="10"/>
      <c r="B168" s="10"/>
      <c r="C168" s="10"/>
      <c r="D168" s="10"/>
      <c r="H168" s="141"/>
    </row>
    <row r="169" spans="1:8" s="1" customFormat="1" ht="12.75">
      <c r="A169" s="10"/>
      <c r="B169" s="10"/>
      <c r="C169" s="10"/>
      <c r="D169" s="10"/>
      <c r="H169" s="141"/>
    </row>
    <row r="170" spans="1:8" s="1" customFormat="1" ht="12.75">
      <c r="A170" s="10"/>
      <c r="B170" s="10"/>
      <c r="C170" s="10"/>
      <c r="D170" s="10"/>
      <c r="H170" s="141"/>
    </row>
    <row r="171" spans="1:8" s="1" customFormat="1" ht="12.75">
      <c r="A171" s="10"/>
      <c r="B171" s="10"/>
      <c r="C171" s="10"/>
      <c r="D171" s="10"/>
      <c r="H171" s="141"/>
    </row>
    <row r="172" spans="1:8" s="1" customFormat="1" ht="12.75">
      <c r="A172" s="10"/>
      <c r="B172" s="10"/>
      <c r="C172" s="10"/>
      <c r="D172" s="10"/>
      <c r="H172" s="141"/>
    </row>
    <row r="173" spans="1:8" s="1" customFormat="1" ht="12.75">
      <c r="A173" s="10"/>
      <c r="B173" s="10"/>
      <c r="C173" s="10"/>
      <c r="D173" s="10"/>
      <c r="H173" s="141"/>
    </row>
    <row r="174" spans="1:8" s="1" customFormat="1" ht="12.75">
      <c r="A174" s="10"/>
      <c r="B174" s="10"/>
      <c r="C174" s="10"/>
      <c r="D174" s="10"/>
      <c r="H174" s="141"/>
    </row>
    <row r="175" spans="1:8" s="1" customFormat="1" ht="12.75">
      <c r="A175" s="10"/>
      <c r="B175" s="10"/>
      <c r="C175" s="10"/>
      <c r="D175" s="10"/>
      <c r="H175" s="141"/>
    </row>
    <row r="176" spans="1:8" s="1" customFormat="1" ht="12.75">
      <c r="A176" s="10"/>
      <c r="B176" s="10"/>
      <c r="C176" s="10"/>
      <c r="D176" s="10"/>
      <c r="H176" s="141"/>
    </row>
    <row r="177" spans="1:8" s="1" customFormat="1" ht="12.75">
      <c r="A177" s="10"/>
      <c r="B177" s="10"/>
      <c r="C177" s="10"/>
      <c r="D177" s="10"/>
      <c r="H177" s="141"/>
    </row>
    <row r="178" spans="1:8" s="1" customFormat="1" ht="12.75">
      <c r="A178" s="10"/>
      <c r="B178" s="10"/>
      <c r="C178" s="10"/>
      <c r="D178" s="10"/>
      <c r="H178" s="141"/>
    </row>
    <row r="179" spans="1:8" s="1" customFormat="1" ht="12.75">
      <c r="A179" s="10"/>
      <c r="B179" s="10"/>
      <c r="C179" s="10"/>
      <c r="D179" s="10"/>
      <c r="H179" s="141"/>
    </row>
    <row r="180" spans="1:8" s="1" customFormat="1" ht="12.75">
      <c r="A180" s="10"/>
      <c r="B180" s="10"/>
      <c r="C180" s="10"/>
      <c r="D180" s="10"/>
      <c r="H180" s="141"/>
    </row>
    <row r="181" spans="1:8" s="1" customFormat="1" ht="12.75">
      <c r="A181" s="10"/>
      <c r="B181" s="10"/>
      <c r="C181" s="10"/>
      <c r="D181" s="10"/>
      <c r="H181" s="141"/>
    </row>
    <row r="182" spans="1:8" s="1" customFormat="1" ht="12.75">
      <c r="A182" s="10"/>
      <c r="B182" s="10"/>
      <c r="C182" s="10"/>
      <c r="D182" s="10"/>
      <c r="H182" s="141"/>
    </row>
    <row r="183" spans="1:8" s="1" customFormat="1" ht="12.75">
      <c r="A183" s="10"/>
      <c r="B183" s="10"/>
      <c r="C183" s="10"/>
      <c r="D183" s="10"/>
      <c r="H183" s="141"/>
    </row>
    <row r="184" spans="1:8" s="1" customFormat="1" ht="12.75">
      <c r="A184" s="10"/>
      <c r="B184" s="10"/>
      <c r="C184" s="10"/>
      <c r="D184" s="10"/>
      <c r="H184" s="141"/>
    </row>
    <row r="185" spans="1:8" s="1" customFormat="1" ht="12.75">
      <c r="A185" s="10"/>
      <c r="B185" s="10"/>
      <c r="C185" s="10"/>
      <c r="D185" s="10"/>
      <c r="H185" s="141"/>
    </row>
    <row r="186" spans="1:8" s="1" customFormat="1" ht="12.75">
      <c r="A186" s="10"/>
      <c r="B186" s="10"/>
      <c r="C186" s="10"/>
      <c r="D186" s="10"/>
      <c r="H186" s="141"/>
    </row>
    <row r="187" spans="1:8" s="1" customFormat="1" ht="12.75">
      <c r="A187" s="10"/>
      <c r="B187" s="10"/>
      <c r="C187" s="10"/>
      <c r="D187" s="10"/>
      <c r="H187" s="141"/>
    </row>
    <row r="188" spans="1:8" s="1" customFormat="1" ht="12.75">
      <c r="A188" s="10"/>
      <c r="B188" s="10"/>
      <c r="C188" s="10"/>
      <c r="D188" s="10"/>
      <c r="H188" s="141"/>
    </row>
    <row r="189" spans="1:8" s="1" customFormat="1" ht="12.75">
      <c r="A189" s="10"/>
      <c r="B189" s="10"/>
      <c r="C189" s="10"/>
      <c r="D189" s="10"/>
      <c r="H189" s="141"/>
    </row>
    <row r="190" spans="1:8" s="1" customFormat="1" ht="12.75">
      <c r="A190" s="10"/>
      <c r="B190" s="10"/>
      <c r="C190" s="10"/>
      <c r="D190" s="10"/>
      <c r="H190" s="141"/>
    </row>
    <row r="191" spans="1:8" s="1" customFormat="1" ht="12.75">
      <c r="A191" s="10"/>
      <c r="B191" s="10"/>
      <c r="C191" s="10"/>
      <c r="D191" s="10"/>
      <c r="H191" s="141"/>
    </row>
    <row r="192" spans="1:8" s="1" customFormat="1" ht="12.75">
      <c r="A192" s="10"/>
      <c r="B192" s="10"/>
      <c r="C192" s="10"/>
      <c r="D192" s="10"/>
      <c r="H192" s="141"/>
    </row>
    <row r="193" spans="1:8" s="1" customFormat="1" ht="12.75">
      <c r="A193" s="10"/>
      <c r="B193" s="10"/>
      <c r="C193" s="10"/>
      <c r="D193" s="10"/>
      <c r="H193" s="141"/>
    </row>
    <row r="194" spans="1:8" s="1" customFormat="1" ht="12.75">
      <c r="A194" s="10"/>
      <c r="B194" s="10"/>
      <c r="C194" s="10"/>
      <c r="D194" s="10"/>
      <c r="H194" s="141"/>
    </row>
    <row r="195" spans="1:8" s="1" customFormat="1" ht="12.75">
      <c r="A195" s="10"/>
      <c r="B195" s="10"/>
      <c r="C195" s="10"/>
      <c r="D195" s="10"/>
      <c r="H195" s="141"/>
    </row>
    <row r="196" spans="1:8" s="1" customFormat="1" ht="12.75">
      <c r="A196" s="10"/>
      <c r="B196" s="10"/>
      <c r="C196" s="10"/>
      <c r="D196" s="10"/>
      <c r="H196" s="141"/>
    </row>
    <row r="197" spans="1:8" s="1" customFormat="1" ht="12.75">
      <c r="A197" s="10"/>
      <c r="B197" s="10"/>
      <c r="C197" s="10"/>
      <c r="D197" s="10"/>
      <c r="H197" s="141"/>
    </row>
    <row r="198" spans="1:8" s="1" customFormat="1" ht="12.75">
      <c r="A198" s="10"/>
      <c r="B198" s="10"/>
      <c r="C198" s="10"/>
      <c r="D198" s="10"/>
      <c r="H198" s="141"/>
    </row>
    <row r="199" spans="1:8" s="1" customFormat="1" ht="12.75">
      <c r="A199" s="10"/>
      <c r="B199" s="10"/>
      <c r="C199" s="10"/>
      <c r="D199" s="10"/>
      <c r="H199" s="141"/>
    </row>
    <row r="200" spans="1:8" s="1" customFormat="1" ht="12.75">
      <c r="A200" s="10"/>
      <c r="B200" s="10"/>
      <c r="C200" s="10"/>
      <c r="D200" s="10"/>
      <c r="H200" s="141"/>
    </row>
    <row r="201" spans="1:8" s="1" customFormat="1" ht="12.75">
      <c r="A201" s="10"/>
      <c r="B201" s="10"/>
      <c r="C201" s="10"/>
      <c r="D201" s="10"/>
      <c r="H201" s="141"/>
    </row>
    <row r="202" spans="1:8" s="1" customFormat="1" ht="12.75">
      <c r="A202" s="10"/>
      <c r="B202" s="10"/>
      <c r="C202" s="10"/>
      <c r="D202" s="10"/>
      <c r="H202" s="141"/>
    </row>
    <row r="203" spans="1:8" s="1" customFormat="1" ht="12.75">
      <c r="A203" s="10"/>
      <c r="B203" s="10"/>
      <c r="C203" s="10"/>
      <c r="D203" s="10"/>
      <c r="H203" s="141"/>
    </row>
    <row r="204" spans="1:8" s="1" customFormat="1" ht="12.75">
      <c r="A204" s="10"/>
      <c r="B204" s="10"/>
      <c r="C204" s="10"/>
      <c r="D204" s="10"/>
      <c r="H204" s="141"/>
    </row>
    <row r="205" spans="1:8" s="1" customFormat="1" ht="12.75">
      <c r="A205" s="10"/>
      <c r="B205" s="10"/>
      <c r="C205" s="10"/>
      <c r="D205" s="10"/>
      <c r="H205" s="141"/>
    </row>
    <row r="206" spans="1:8" s="1" customFormat="1" ht="12.75">
      <c r="A206" s="10"/>
      <c r="B206" s="10"/>
      <c r="C206" s="10"/>
      <c r="D206" s="10"/>
      <c r="H206" s="141"/>
    </row>
    <row r="207" spans="1:8" s="1" customFormat="1" ht="12.75">
      <c r="A207" s="10"/>
      <c r="B207" s="10"/>
      <c r="C207" s="10"/>
      <c r="D207" s="10"/>
      <c r="H207" s="141"/>
    </row>
    <row r="208" spans="1:8" s="1" customFormat="1" ht="12.75">
      <c r="A208" s="10"/>
      <c r="B208" s="10"/>
      <c r="C208" s="10"/>
      <c r="D208" s="10"/>
      <c r="H208" s="141"/>
    </row>
    <row r="209" spans="1:8" s="1" customFormat="1" ht="12.75">
      <c r="A209" s="10"/>
      <c r="B209" s="10"/>
      <c r="C209" s="10"/>
      <c r="D209" s="10"/>
      <c r="H209" s="141"/>
    </row>
    <row r="210" spans="1:8" s="1" customFormat="1" ht="12.75">
      <c r="A210" s="10"/>
      <c r="B210" s="10"/>
      <c r="C210" s="10"/>
      <c r="D210" s="10"/>
      <c r="H210" s="141"/>
    </row>
    <row r="211" spans="1:8" s="1" customFormat="1" ht="12.75">
      <c r="A211" s="10"/>
      <c r="B211" s="10"/>
      <c r="C211" s="10"/>
      <c r="D211" s="10"/>
      <c r="H211" s="141"/>
    </row>
    <row r="212" spans="1:8" s="1" customFormat="1" ht="12.75">
      <c r="A212" s="10"/>
      <c r="B212" s="10"/>
      <c r="C212" s="10"/>
      <c r="D212" s="10"/>
      <c r="H212" s="141"/>
    </row>
    <row r="213" spans="1:8" s="1" customFormat="1" ht="12.75">
      <c r="A213" s="10"/>
      <c r="B213" s="10"/>
      <c r="C213" s="10"/>
      <c r="D213" s="10"/>
      <c r="H213" s="141"/>
    </row>
    <row r="214" spans="1:8" s="1" customFormat="1" ht="12.75">
      <c r="A214" s="10"/>
      <c r="B214" s="10"/>
      <c r="C214" s="10"/>
      <c r="D214" s="10"/>
      <c r="H214" s="141"/>
    </row>
    <row r="215" spans="1:8" s="1" customFormat="1" ht="12.75">
      <c r="A215" s="10"/>
      <c r="B215" s="10"/>
      <c r="C215" s="10"/>
      <c r="D215" s="10"/>
      <c r="H215" s="141"/>
    </row>
    <row r="216" spans="1:8" s="1" customFormat="1" ht="12.75">
      <c r="A216" s="10"/>
      <c r="B216" s="10"/>
      <c r="C216" s="10"/>
      <c r="D216" s="10"/>
      <c r="H216" s="141"/>
    </row>
    <row r="217" spans="1:8" s="1" customFormat="1" ht="12.75">
      <c r="A217" s="10"/>
      <c r="B217" s="10"/>
      <c r="C217" s="10"/>
      <c r="D217" s="10"/>
      <c r="H217" s="141"/>
    </row>
    <row r="218" spans="1:8" s="1" customFormat="1" ht="12.75">
      <c r="A218" s="10"/>
      <c r="B218" s="10"/>
      <c r="C218" s="10"/>
      <c r="D218" s="10"/>
      <c r="H218" s="141"/>
    </row>
    <row r="219" spans="1:8" s="1" customFormat="1" ht="12.75">
      <c r="A219" s="10"/>
      <c r="B219" s="10"/>
      <c r="C219" s="10"/>
      <c r="D219" s="10"/>
      <c r="H219" s="141"/>
    </row>
    <row r="220" spans="1:8" s="1" customFormat="1" ht="12.75">
      <c r="A220" s="10"/>
      <c r="B220" s="10"/>
      <c r="C220" s="10"/>
      <c r="D220" s="10"/>
      <c r="H220" s="141"/>
    </row>
    <row r="221" spans="1:8" s="1" customFormat="1" ht="12.75">
      <c r="A221" s="10"/>
      <c r="B221" s="10"/>
      <c r="C221" s="10"/>
      <c r="D221" s="10"/>
      <c r="H221" s="141"/>
    </row>
    <row r="222" spans="1:8" s="1" customFormat="1" ht="12.75">
      <c r="A222" s="10"/>
      <c r="B222" s="10"/>
      <c r="C222" s="10"/>
      <c r="D222" s="10"/>
      <c r="H222" s="141"/>
    </row>
    <row r="223" spans="1:8" s="1" customFormat="1" ht="12.75">
      <c r="A223" s="10"/>
      <c r="B223" s="10"/>
      <c r="C223" s="10"/>
      <c r="D223" s="10"/>
      <c r="H223" s="141"/>
    </row>
    <row r="224" spans="1:8" s="1" customFormat="1" ht="12.75">
      <c r="A224" s="10"/>
      <c r="B224" s="10"/>
      <c r="C224" s="10"/>
      <c r="D224" s="10"/>
      <c r="H224" s="141"/>
    </row>
    <row r="225" spans="1:8" s="1" customFormat="1" ht="12.75">
      <c r="A225" s="10"/>
      <c r="B225" s="10"/>
      <c r="C225" s="10"/>
      <c r="D225" s="10"/>
      <c r="H225" s="141"/>
    </row>
    <row r="226" spans="1:8" s="1" customFormat="1" ht="12.75">
      <c r="A226" s="10"/>
      <c r="B226" s="10"/>
      <c r="C226" s="10"/>
      <c r="D226" s="10"/>
      <c r="H226" s="141"/>
    </row>
    <row r="227" spans="1:8" s="1" customFormat="1" ht="12.75">
      <c r="A227" s="10"/>
      <c r="B227" s="10"/>
      <c r="C227" s="10"/>
      <c r="D227" s="10"/>
      <c r="H227" s="141"/>
    </row>
    <row r="228" spans="1:8" s="1" customFormat="1" ht="12.75">
      <c r="A228" s="10"/>
      <c r="B228" s="10"/>
      <c r="C228" s="10"/>
      <c r="D228" s="10"/>
      <c r="H228" s="141"/>
    </row>
    <row r="229" spans="1:8" s="1" customFormat="1" ht="12.75">
      <c r="A229" s="10"/>
      <c r="B229" s="10"/>
      <c r="C229" s="10"/>
      <c r="D229" s="10"/>
      <c r="H229" s="141"/>
    </row>
    <row r="230" spans="1:8" s="1" customFormat="1" ht="12.75">
      <c r="A230" s="10"/>
      <c r="B230" s="10"/>
      <c r="C230" s="10"/>
      <c r="D230" s="10"/>
      <c r="H230" s="141"/>
    </row>
    <row r="231" spans="1:8" s="1" customFormat="1" ht="12.75">
      <c r="A231" s="10"/>
      <c r="B231" s="10"/>
      <c r="C231" s="10"/>
      <c r="D231" s="10"/>
      <c r="H231" s="141"/>
    </row>
    <row r="232" spans="1:8" s="1" customFormat="1" ht="12.75">
      <c r="A232" s="10"/>
      <c r="B232" s="10"/>
      <c r="C232" s="10"/>
      <c r="D232" s="10"/>
      <c r="H232" s="141"/>
    </row>
    <row r="233" spans="1:8" s="1" customFormat="1" ht="12.75">
      <c r="A233" s="10"/>
      <c r="B233" s="10"/>
      <c r="C233" s="10"/>
      <c r="D233" s="10"/>
      <c r="H233" s="141"/>
    </row>
    <row r="234" spans="1:8" s="1" customFormat="1" ht="12.75">
      <c r="A234" s="10"/>
      <c r="B234" s="10"/>
      <c r="C234" s="10"/>
      <c r="D234" s="10"/>
      <c r="H234" s="141"/>
    </row>
    <row r="235" spans="1:8" s="1" customFormat="1" ht="12.75">
      <c r="A235" s="10"/>
      <c r="B235" s="10"/>
      <c r="C235" s="10"/>
      <c r="D235" s="10"/>
      <c r="H235" s="141"/>
    </row>
    <row r="236" spans="1:8" s="1" customFormat="1" ht="12.75">
      <c r="A236" s="10"/>
      <c r="B236" s="10"/>
      <c r="C236" s="10"/>
      <c r="D236" s="10"/>
      <c r="H236" s="141"/>
    </row>
    <row r="237" spans="1:8" s="1" customFormat="1" ht="12.75">
      <c r="A237" s="10"/>
      <c r="B237" s="10"/>
      <c r="C237" s="10"/>
      <c r="D237" s="10"/>
      <c r="H237" s="141"/>
    </row>
    <row r="238" spans="1:8" s="1" customFormat="1" ht="12.75">
      <c r="A238" s="10"/>
      <c r="B238" s="10"/>
      <c r="C238" s="10"/>
      <c r="D238" s="10"/>
      <c r="H238" s="141"/>
    </row>
    <row r="239" spans="1:8" s="1" customFormat="1" ht="12.75">
      <c r="A239" s="10"/>
      <c r="B239" s="10"/>
      <c r="C239" s="10"/>
      <c r="D239" s="10"/>
      <c r="H239" s="141"/>
    </row>
    <row r="240" spans="1:8" s="1" customFormat="1" ht="12.75">
      <c r="A240" s="10"/>
      <c r="B240" s="10"/>
      <c r="C240" s="10"/>
      <c r="D240" s="10"/>
      <c r="H240" s="141"/>
    </row>
    <row r="241" spans="1:8" s="1" customFormat="1" ht="12.75">
      <c r="A241" s="10"/>
      <c r="B241" s="10"/>
      <c r="C241" s="10"/>
      <c r="D241" s="10"/>
      <c r="H241" s="141"/>
    </row>
    <row r="242" spans="1:8" s="1" customFormat="1" ht="12.75">
      <c r="A242" s="10"/>
      <c r="B242" s="10"/>
      <c r="C242" s="10"/>
      <c r="D242" s="10"/>
      <c r="H242" s="141"/>
    </row>
    <row r="243" spans="1:8" s="1" customFormat="1" ht="12.75">
      <c r="A243" s="10"/>
      <c r="B243" s="10"/>
      <c r="C243" s="10"/>
      <c r="D243" s="10"/>
      <c r="H243" s="141"/>
    </row>
    <row r="244" spans="1:8" s="1" customFormat="1" ht="12.75">
      <c r="A244" s="10"/>
      <c r="B244" s="10"/>
      <c r="C244" s="10"/>
      <c r="D244" s="10"/>
      <c r="H244" s="141"/>
    </row>
    <row r="245" spans="1:8" s="1" customFormat="1" ht="12.75">
      <c r="A245" s="10"/>
      <c r="B245" s="10"/>
      <c r="C245" s="10"/>
      <c r="D245" s="10"/>
      <c r="H245" s="141"/>
    </row>
    <row r="246" spans="1:8" s="1" customFormat="1" ht="12.75">
      <c r="A246" s="10"/>
      <c r="B246" s="10"/>
      <c r="C246" s="10"/>
      <c r="D246" s="10"/>
      <c r="H246" s="141"/>
    </row>
    <row r="247" spans="1:8" s="1" customFormat="1" ht="12.75">
      <c r="A247" s="10"/>
      <c r="B247" s="10"/>
      <c r="C247" s="10"/>
      <c r="D247" s="10"/>
      <c r="H247" s="141"/>
    </row>
    <row r="248" spans="1:8" s="1" customFormat="1" ht="12.75">
      <c r="A248" s="10"/>
      <c r="B248" s="10"/>
      <c r="C248" s="10"/>
      <c r="D248" s="10"/>
      <c r="H248" s="141"/>
    </row>
    <row r="249" spans="1:8" s="1" customFormat="1" ht="12.75">
      <c r="A249" s="10"/>
      <c r="B249" s="10"/>
      <c r="C249" s="10"/>
      <c r="D249" s="10"/>
      <c r="H249" s="141"/>
    </row>
    <row r="250" spans="1:8" s="1" customFormat="1" ht="12.75">
      <c r="A250" s="10"/>
      <c r="B250" s="10"/>
      <c r="C250" s="10"/>
      <c r="D250" s="10"/>
      <c r="H250" s="141"/>
    </row>
    <row r="251" spans="1:8" s="1" customFormat="1" ht="12.75">
      <c r="A251" s="10"/>
      <c r="B251" s="10"/>
      <c r="C251" s="10"/>
      <c r="D251" s="10"/>
      <c r="H251" s="141"/>
    </row>
    <row r="252" spans="1:8" s="1" customFormat="1" ht="12.75">
      <c r="A252" s="10"/>
      <c r="B252" s="10"/>
      <c r="C252" s="10"/>
      <c r="D252" s="10"/>
      <c r="H252" s="141"/>
    </row>
    <row r="253" spans="1:8" s="1" customFormat="1" ht="12.75">
      <c r="A253" s="10"/>
      <c r="B253" s="10"/>
      <c r="C253" s="10"/>
      <c r="D253" s="10"/>
      <c r="H253" s="141"/>
    </row>
    <row r="254" spans="1:8" s="1" customFormat="1" ht="12.75">
      <c r="A254" s="10"/>
      <c r="B254" s="10"/>
      <c r="C254" s="10"/>
      <c r="D254" s="10"/>
      <c r="H254" s="141"/>
    </row>
    <row r="255" spans="1:8" s="1" customFormat="1" ht="12.75">
      <c r="A255" s="10"/>
      <c r="B255" s="10"/>
      <c r="C255" s="10"/>
      <c r="D255" s="10"/>
      <c r="H255" s="141"/>
    </row>
    <row r="256" spans="1:8" s="1" customFormat="1" ht="12.75">
      <c r="A256" s="10"/>
      <c r="B256" s="10"/>
      <c r="C256" s="10"/>
      <c r="D256" s="10"/>
      <c r="H256" s="141"/>
    </row>
    <row r="257" spans="1:8" s="1" customFormat="1" ht="12.75">
      <c r="A257" s="10"/>
      <c r="B257" s="10"/>
      <c r="C257" s="10"/>
      <c r="D257" s="10"/>
      <c r="H257" s="141"/>
    </row>
    <row r="258" spans="1:8" s="1" customFormat="1" ht="12.75">
      <c r="A258" s="10"/>
      <c r="B258" s="10"/>
      <c r="C258" s="10"/>
      <c r="D258" s="10"/>
      <c r="H258" s="141"/>
    </row>
    <row r="259" spans="1:8" s="1" customFormat="1" ht="12.75">
      <c r="A259" s="10"/>
      <c r="B259" s="10"/>
      <c r="C259" s="10"/>
      <c r="D259" s="10"/>
      <c r="H259" s="141"/>
    </row>
    <row r="260" spans="1:8" s="1" customFormat="1" ht="12.75">
      <c r="A260" s="10"/>
      <c r="B260" s="10"/>
      <c r="C260" s="10"/>
      <c r="D260" s="10"/>
      <c r="H260" s="141"/>
    </row>
    <row r="261" spans="1:8" s="1" customFormat="1" ht="12.75">
      <c r="A261" s="10"/>
      <c r="B261" s="10"/>
      <c r="C261" s="10"/>
      <c r="D261" s="10"/>
      <c r="H261" s="141"/>
    </row>
    <row r="262" spans="1:8" s="1" customFormat="1" ht="12.75">
      <c r="A262" s="10"/>
      <c r="B262" s="10"/>
      <c r="C262" s="10"/>
      <c r="D262" s="10"/>
      <c r="H262" s="141"/>
    </row>
    <row r="263" spans="1:8" s="1" customFormat="1" ht="12.75">
      <c r="A263" s="10"/>
      <c r="B263" s="10"/>
      <c r="C263" s="10"/>
      <c r="D263" s="10"/>
      <c r="H263" s="141"/>
    </row>
    <row r="264" spans="1:8" s="1" customFormat="1" ht="12.75">
      <c r="A264" s="10"/>
      <c r="B264" s="10"/>
      <c r="C264" s="10"/>
      <c r="D264" s="10"/>
      <c r="H264" s="141"/>
    </row>
    <row r="265" spans="1:8" s="1" customFormat="1" ht="12.75">
      <c r="A265" s="10"/>
      <c r="B265" s="10"/>
      <c r="C265" s="10"/>
      <c r="D265" s="10"/>
      <c r="H265" s="141"/>
    </row>
    <row r="266" spans="1:8" s="1" customFormat="1" ht="12.75">
      <c r="A266" s="10"/>
      <c r="B266" s="10"/>
      <c r="C266" s="10"/>
      <c r="D266" s="10"/>
      <c r="H266" s="141"/>
    </row>
    <row r="267" spans="1:8" s="1" customFormat="1" ht="12.75">
      <c r="A267" s="10"/>
      <c r="B267" s="10"/>
      <c r="C267" s="10"/>
      <c r="D267" s="10"/>
      <c r="H267" s="141"/>
    </row>
    <row r="268" spans="1:8" s="1" customFormat="1" ht="12.75">
      <c r="A268" s="10"/>
      <c r="B268" s="10"/>
      <c r="C268" s="10"/>
      <c r="D268" s="10"/>
      <c r="H268" s="141"/>
    </row>
    <row r="269" spans="1:8" s="1" customFormat="1" ht="12.75">
      <c r="A269" s="10"/>
      <c r="B269" s="10"/>
      <c r="C269" s="10"/>
      <c r="D269" s="10"/>
      <c r="H269" s="141"/>
    </row>
    <row r="270" spans="1:8" s="1" customFormat="1" ht="12.75">
      <c r="A270" s="10"/>
      <c r="B270" s="10"/>
      <c r="C270" s="10"/>
      <c r="D270" s="10"/>
      <c r="H270" s="141"/>
    </row>
    <row r="271" spans="1:8" s="1" customFormat="1" ht="12.75">
      <c r="A271" s="10"/>
      <c r="B271" s="10"/>
      <c r="C271" s="10"/>
      <c r="D271" s="10"/>
      <c r="H271" s="141"/>
    </row>
    <row r="272" spans="1:8" s="1" customFormat="1" ht="12.75">
      <c r="A272" s="10"/>
      <c r="B272" s="10"/>
      <c r="C272" s="10"/>
      <c r="D272" s="10"/>
      <c r="H272" s="141"/>
    </row>
    <row r="273" spans="1:8" s="1" customFormat="1" ht="12.75">
      <c r="A273" s="10"/>
      <c r="B273" s="10"/>
      <c r="C273" s="10"/>
      <c r="D273" s="10"/>
      <c r="H273" s="141"/>
    </row>
    <row r="274" spans="1:8" s="1" customFormat="1" ht="12.75">
      <c r="A274" s="10"/>
      <c r="B274" s="10"/>
      <c r="C274" s="10"/>
      <c r="D274" s="10"/>
      <c r="H274" s="141"/>
    </row>
    <row r="275" spans="1:8" s="1" customFormat="1" ht="12.75">
      <c r="A275" s="10"/>
      <c r="B275" s="10"/>
      <c r="C275" s="10"/>
      <c r="D275" s="10"/>
      <c r="H275" s="141"/>
    </row>
    <row r="276" spans="1:8" s="1" customFormat="1" ht="12.75">
      <c r="A276" s="10"/>
      <c r="B276" s="10"/>
      <c r="C276" s="10"/>
      <c r="D276" s="10"/>
      <c r="H276" s="141"/>
    </row>
    <row r="277" spans="1:8" s="1" customFormat="1" ht="12.75">
      <c r="A277" s="10"/>
      <c r="B277" s="10"/>
      <c r="C277" s="10"/>
      <c r="D277" s="10"/>
      <c r="H277" s="141"/>
    </row>
    <row r="278" spans="1:8" s="1" customFormat="1" ht="12.75">
      <c r="A278" s="10"/>
      <c r="B278" s="10"/>
      <c r="C278" s="10"/>
      <c r="D278" s="10"/>
      <c r="H278" s="141"/>
    </row>
    <row r="279" spans="1:8" s="1" customFormat="1" ht="12.75">
      <c r="A279" s="10"/>
      <c r="B279" s="10"/>
      <c r="C279" s="10"/>
      <c r="D279" s="10"/>
      <c r="H279" s="141"/>
    </row>
    <row r="280" spans="1:8" s="1" customFormat="1" ht="12.75">
      <c r="A280" s="10"/>
      <c r="B280" s="10"/>
      <c r="C280" s="10"/>
      <c r="D280" s="10"/>
      <c r="H280" s="141"/>
    </row>
    <row r="281" spans="1:8" s="1" customFormat="1" ht="12.75">
      <c r="A281" s="10"/>
      <c r="B281" s="10"/>
      <c r="C281" s="10"/>
      <c r="D281" s="10"/>
      <c r="H281" s="141"/>
    </row>
    <row r="282" spans="1:8" s="1" customFormat="1" ht="12.75">
      <c r="A282" s="10"/>
      <c r="B282" s="10"/>
      <c r="C282" s="10"/>
      <c r="D282" s="10"/>
      <c r="H282" s="141"/>
    </row>
    <row r="283" spans="1:8" s="1" customFormat="1" ht="12.75">
      <c r="A283" s="10"/>
      <c r="B283" s="10"/>
      <c r="C283" s="10"/>
      <c r="D283" s="10"/>
      <c r="H283" s="141"/>
    </row>
    <row r="284" spans="1:8" s="1" customFormat="1" ht="12.75">
      <c r="A284" s="10"/>
      <c r="B284" s="10"/>
      <c r="C284" s="10"/>
      <c r="D284" s="10"/>
      <c r="H284" s="141"/>
    </row>
    <row r="285" spans="1:8" s="1" customFormat="1" ht="12.75">
      <c r="A285" s="10"/>
      <c r="B285" s="10"/>
      <c r="C285" s="10"/>
      <c r="D285" s="10"/>
      <c r="H285" s="141"/>
    </row>
    <row r="286" spans="1:8" s="1" customFormat="1" ht="12.75">
      <c r="A286" s="10"/>
      <c r="B286" s="10"/>
      <c r="C286" s="10"/>
      <c r="D286" s="10"/>
      <c r="H286" s="141"/>
    </row>
    <row r="287" spans="1:8" s="1" customFormat="1" ht="12.75">
      <c r="A287" s="10"/>
      <c r="B287" s="10"/>
      <c r="C287" s="10"/>
      <c r="D287" s="10"/>
      <c r="H287" s="141"/>
    </row>
    <row r="288" spans="1:8" s="1" customFormat="1" ht="12.75">
      <c r="A288" s="10"/>
      <c r="B288" s="10"/>
      <c r="C288" s="10"/>
      <c r="D288" s="10"/>
      <c r="H288" s="141"/>
    </row>
    <row r="289" spans="1:8" s="1" customFormat="1" ht="12.75">
      <c r="A289" s="10"/>
      <c r="B289" s="10"/>
      <c r="C289" s="10"/>
      <c r="D289" s="10"/>
      <c r="H289" s="141"/>
    </row>
    <row r="290" spans="1:8" s="1" customFormat="1" ht="12.75">
      <c r="A290" s="10"/>
      <c r="B290" s="10"/>
      <c r="C290" s="10"/>
      <c r="D290" s="10"/>
      <c r="H290" s="141"/>
    </row>
    <row r="291" spans="1:8" s="1" customFormat="1" ht="12.75">
      <c r="A291" s="10"/>
      <c r="B291" s="10"/>
      <c r="C291" s="10"/>
      <c r="D291" s="10"/>
      <c r="H291" s="141"/>
    </row>
    <row r="292" spans="1:8" s="1" customFormat="1" ht="12.75">
      <c r="A292" s="10"/>
      <c r="B292" s="10"/>
      <c r="C292" s="10"/>
      <c r="D292" s="10"/>
      <c r="H292" s="141"/>
    </row>
    <row r="293" spans="1:8" s="1" customFormat="1" ht="12.75">
      <c r="A293" s="10"/>
      <c r="B293" s="10"/>
      <c r="C293" s="10"/>
      <c r="D293" s="10"/>
      <c r="H293" s="141"/>
    </row>
    <row r="294" spans="1:8" s="1" customFormat="1" ht="12.75">
      <c r="A294" s="10"/>
      <c r="B294" s="10"/>
      <c r="C294" s="10"/>
      <c r="D294" s="10"/>
      <c r="H294" s="141"/>
    </row>
    <row r="295" spans="1:8" s="1" customFormat="1" ht="12.75">
      <c r="A295" s="10"/>
      <c r="B295" s="10"/>
      <c r="C295" s="10"/>
      <c r="D295" s="10"/>
      <c r="H295" s="141"/>
    </row>
    <row r="296" spans="1:8" s="1" customFormat="1" ht="12.75">
      <c r="A296" s="10"/>
      <c r="B296" s="10"/>
      <c r="C296" s="10"/>
      <c r="D296" s="10"/>
      <c r="H296" s="141"/>
    </row>
    <row r="297" spans="1:8" s="1" customFormat="1" ht="12.75">
      <c r="A297" s="10"/>
      <c r="B297" s="10"/>
      <c r="C297" s="10"/>
      <c r="D297" s="10"/>
      <c r="H297" s="141"/>
    </row>
    <row r="298" spans="1:8" s="1" customFormat="1" ht="12.75">
      <c r="A298" s="10"/>
      <c r="B298" s="10"/>
      <c r="C298" s="10"/>
      <c r="D298" s="10"/>
      <c r="H298" s="141"/>
    </row>
    <row r="299" spans="1:8" s="1" customFormat="1" ht="12.75">
      <c r="A299" s="10"/>
      <c r="B299" s="10"/>
      <c r="C299" s="10"/>
      <c r="D299" s="10"/>
      <c r="H299" s="141"/>
    </row>
    <row r="300" spans="1:8" s="1" customFormat="1" ht="12.75">
      <c r="A300" s="10"/>
      <c r="B300" s="10"/>
      <c r="C300" s="10"/>
      <c r="D300" s="10"/>
      <c r="H300" s="141"/>
    </row>
    <row r="301" spans="1:8" s="1" customFormat="1" ht="12.75">
      <c r="A301" s="10"/>
      <c r="B301" s="10"/>
      <c r="C301" s="10"/>
      <c r="D301" s="10"/>
      <c r="H301" s="141"/>
    </row>
    <row r="302" spans="1:8" s="1" customFormat="1" ht="12.75">
      <c r="A302" s="10"/>
      <c r="B302" s="10"/>
      <c r="C302" s="10"/>
      <c r="D302" s="10"/>
      <c r="H302" s="141"/>
    </row>
    <row r="303" spans="1:8" s="1" customFormat="1" ht="12.75">
      <c r="A303" s="10"/>
      <c r="B303" s="10"/>
      <c r="C303" s="10"/>
      <c r="D303" s="10"/>
      <c r="H303" s="141"/>
    </row>
    <row r="304" spans="1:8" s="1" customFormat="1" ht="12.75">
      <c r="A304" s="10"/>
      <c r="B304" s="10"/>
      <c r="C304" s="10"/>
      <c r="D304" s="10"/>
      <c r="H304" s="141"/>
    </row>
    <row r="305" spans="1:8" s="1" customFormat="1" ht="12.75">
      <c r="A305" s="10"/>
      <c r="B305" s="10"/>
      <c r="C305" s="10"/>
      <c r="D305" s="10"/>
      <c r="H305" s="141"/>
    </row>
    <row r="306" spans="1:8" s="1" customFormat="1" ht="12.75">
      <c r="A306" s="10"/>
      <c r="B306" s="10"/>
      <c r="C306" s="10"/>
      <c r="D306" s="10"/>
      <c r="H306" s="141"/>
    </row>
    <row r="307" spans="1:8" s="1" customFormat="1" ht="12.75">
      <c r="A307" s="10"/>
      <c r="B307" s="10"/>
      <c r="C307" s="10"/>
      <c r="D307" s="10"/>
      <c r="H307" s="141"/>
    </row>
    <row r="308" spans="1:8" s="1" customFormat="1" ht="12.75">
      <c r="A308" s="10"/>
      <c r="B308" s="10"/>
      <c r="C308" s="10"/>
      <c r="D308" s="10"/>
      <c r="H308" s="141"/>
    </row>
    <row r="309" spans="1:8" s="1" customFormat="1" ht="12.75">
      <c r="A309" s="10"/>
      <c r="B309" s="10"/>
      <c r="C309" s="10"/>
      <c r="D309" s="10"/>
      <c r="H309" s="141"/>
    </row>
    <row r="310" spans="1:8" s="1" customFormat="1" ht="12.75">
      <c r="A310" s="10"/>
      <c r="B310" s="10"/>
      <c r="C310" s="10"/>
      <c r="D310" s="10"/>
      <c r="H310" s="141"/>
    </row>
    <row r="311" spans="1:8" s="1" customFormat="1" ht="12.75">
      <c r="A311" s="10"/>
      <c r="B311" s="10"/>
      <c r="C311" s="10"/>
      <c r="D311" s="10"/>
      <c r="H311" s="141"/>
    </row>
    <row r="312" spans="1:8" s="1" customFormat="1" ht="12.75">
      <c r="A312" s="10"/>
      <c r="B312" s="10"/>
      <c r="C312" s="10"/>
      <c r="D312" s="10"/>
      <c r="H312" s="141"/>
    </row>
    <row r="313" spans="1:8" s="1" customFormat="1" ht="12.75">
      <c r="A313" s="10"/>
      <c r="B313" s="10"/>
      <c r="C313" s="10"/>
      <c r="D313" s="10"/>
      <c r="H313" s="141"/>
    </row>
    <row r="314" spans="1:8" s="1" customFormat="1" ht="12.75">
      <c r="A314" s="10"/>
      <c r="B314" s="10"/>
      <c r="C314" s="10"/>
      <c r="D314" s="10"/>
      <c r="H314" s="141"/>
    </row>
    <row r="315" spans="1:8" s="1" customFormat="1" ht="12.75">
      <c r="A315" s="10"/>
      <c r="B315" s="10"/>
      <c r="C315" s="10"/>
      <c r="D315" s="10"/>
      <c r="H315" s="141"/>
    </row>
  </sheetData>
  <sheetProtection/>
  <mergeCells count="1">
    <mergeCell ref="A1:H1"/>
  </mergeCells>
  <printOptions horizontalCentered="1"/>
  <pageMargins left="0.1968503937007874" right="0.1968503937007874" top="0.4330708661417323" bottom="0.5905511811023623" header="0.5118110236220472" footer="0.3937007874015748"/>
  <pageSetup firstPageNumber="3" useFirstPageNumber="1" horizontalDpi="600" verticalDpi="6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4.00390625" style="1" customWidth="1"/>
    <col min="2" max="2" width="4.140625" style="1" customWidth="1"/>
    <col min="3" max="3" width="5.7109375" style="1" customWidth="1"/>
    <col min="4" max="4" width="5.00390625" style="5" customWidth="1"/>
    <col min="5" max="5" width="50.421875" style="0" customWidth="1"/>
    <col min="6" max="6" width="12.28125" style="0" customWidth="1"/>
    <col min="7" max="7" width="11.28125" style="0" bestFit="1" customWidth="1"/>
    <col min="8" max="8" width="12.421875" style="0" bestFit="1" customWidth="1"/>
  </cols>
  <sheetData>
    <row r="1" spans="1:8" s="118" customFormat="1" ht="36.75" customHeight="1">
      <c r="A1" s="276" t="s">
        <v>45</v>
      </c>
      <c r="B1" s="276"/>
      <c r="C1" s="276"/>
      <c r="D1" s="276"/>
      <c r="E1" s="276"/>
      <c r="F1" s="276"/>
      <c r="G1" s="276"/>
      <c r="H1" s="276"/>
    </row>
    <row r="2" spans="1:8" s="1" customFormat="1" ht="27" customHeight="1">
      <c r="A2" s="119" t="s">
        <v>3</v>
      </c>
      <c r="B2" s="39" t="s">
        <v>2</v>
      </c>
      <c r="C2" s="39" t="s">
        <v>1</v>
      </c>
      <c r="D2" s="40" t="s">
        <v>4</v>
      </c>
      <c r="E2" s="120" t="s">
        <v>79</v>
      </c>
      <c r="F2" s="235" t="s">
        <v>253</v>
      </c>
      <c r="G2" s="235" t="s">
        <v>255</v>
      </c>
      <c r="H2" s="235" t="s">
        <v>254</v>
      </c>
    </row>
    <row r="3" spans="1:8" s="1" customFormat="1" ht="24" customHeight="1">
      <c r="A3" s="117" t="s">
        <v>69</v>
      </c>
      <c r="B3" s="112"/>
      <c r="C3" s="112"/>
      <c r="D3" s="113"/>
      <c r="E3" s="112"/>
      <c r="F3" s="114">
        <f>F4-F11</f>
        <v>990316840</v>
      </c>
      <c r="G3" s="114">
        <f>G4-G11</f>
        <v>0</v>
      </c>
      <c r="H3" s="114">
        <f>H4-H11</f>
        <v>990316840</v>
      </c>
    </row>
    <row r="4" spans="1:8" s="1" customFormat="1" ht="23.25" customHeight="1">
      <c r="A4" s="115">
        <v>8</v>
      </c>
      <c r="B4" s="115"/>
      <c r="C4" s="68"/>
      <c r="D4" s="68"/>
      <c r="E4" s="115" t="s">
        <v>30</v>
      </c>
      <c r="F4" s="72">
        <f>F6</f>
        <v>1154206840</v>
      </c>
      <c r="G4" s="72">
        <f>G6</f>
        <v>0</v>
      </c>
      <c r="H4" s="72">
        <f>H6</f>
        <v>1154206840</v>
      </c>
    </row>
    <row r="5" spans="1:8" s="1" customFormat="1" ht="10.5" customHeight="1">
      <c r="A5" s="115"/>
      <c r="B5" s="115"/>
      <c r="C5" s="68"/>
      <c r="D5" s="68"/>
      <c r="E5" s="115"/>
      <c r="F5" s="72"/>
      <c r="G5" s="72"/>
      <c r="H5" s="72"/>
    </row>
    <row r="6" spans="1:8" s="1" customFormat="1" ht="14.25" customHeight="1">
      <c r="A6" s="115"/>
      <c r="B6" s="115">
        <v>84</v>
      </c>
      <c r="C6" s="68"/>
      <c r="D6" s="68"/>
      <c r="E6" s="115" t="s">
        <v>70</v>
      </c>
      <c r="F6" s="90">
        <f>F7</f>
        <v>1154206840</v>
      </c>
      <c r="G6" s="90">
        <f>G7</f>
        <v>0</v>
      </c>
      <c r="H6" s="90">
        <f>H7</f>
        <v>1154206840</v>
      </c>
    </row>
    <row r="7" spans="1:8" s="1" customFormat="1" ht="24" customHeight="1">
      <c r="A7" s="115"/>
      <c r="B7" s="115"/>
      <c r="C7" s="68">
        <v>844</v>
      </c>
      <c r="D7" s="68"/>
      <c r="E7" s="48" t="s">
        <v>71</v>
      </c>
      <c r="F7" s="90">
        <f>F8+F9</f>
        <v>1154206840</v>
      </c>
      <c r="G7" s="90">
        <f>G8+G9</f>
        <v>0</v>
      </c>
      <c r="H7" s="90">
        <f>H8+H9</f>
        <v>1154206840</v>
      </c>
    </row>
    <row r="8" spans="1:8" s="1" customFormat="1" ht="24" customHeight="1">
      <c r="A8" s="115"/>
      <c r="B8" s="115"/>
      <c r="C8" s="68"/>
      <c r="D8" s="84">
        <v>8441</v>
      </c>
      <c r="E8" s="53" t="s">
        <v>143</v>
      </c>
      <c r="F8" s="104">
        <v>639206840</v>
      </c>
      <c r="G8" s="104">
        <f>H8-F8</f>
        <v>172000000</v>
      </c>
      <c r="H8" s="104">
        <v>811206840</v>
      </c>
    </row>
    <row r="9" spans="1:8" s="1" customFormat="1" ht="24" customHeight="1">
      <c r="A9" s="115"/>
      <c r="B9" s="115"/>
      <c r="C9" s="68"/>
      <c r="D9" s="84">
        <v>8442</v>
      </c>
      <c r="E9" s="53" t="s">
        <v>144</v>
      </c>
      <c r="F9" s="104">
        <v>515000000</v>
      </c>
      <c r="G9" s="104">
        <f>H9-F9</f>
        <v>-172000000</v>
      </c>
      <c r="H9" s="104">
        <v>343000000</v>
      </c>
    </row>
    <row r="10" spans="1:8" s="1" customFormat="1" ht="9.75" customHeight="1">
      <c r="A10" s="115"/>
      <c r="B10" s="115"/>
      <c r="C10" s="68"/>
      <c r="D10" s="68"/>
      <c r="E10" s="115"/>
      <c r="F10" s="135"/>
      <c r="G10" s="135"/>
      <c r="H10" s="135"/>
    </row>
    <row r="11" spans="1:8" s="1" customFormat="1" ht="15" customHeight="1">
      <c r="A11" s="121">
        <v>5</v>
      </c>
      <c r="B11" s="115"/>
      <c r="C11" s="68"/>
      <c r="D11" s="68"/>
      <c r="E11" s="54" t="s">
        <v>31</v>
      </c>
      <c r="F11" s="72">
        <f>F13</f>
        <v>163890000</v>
      </c>
      <c r="G11" s="72">
        <f>G13</f>
        <v>0</v>
      </c>
      <c r="H11" s="72">
        <f>H13</f>
        <v>163890000</v>
      </c>
    </row>
    <row r="12" spans="1:8" s="1" customFormat="1" ht="10.5" customHeight="1">
      <c r="A12" s="115"/>
      <c r="B12" s="115"/>
      <c r="C12" s="68"/>
      <c r="D12" s="68"/>
      <c r="E12" s="54"/>
      <c r="F12" s="72"/>
      <c r="G12" s="72"/>
      <c r="H12" s="72"/>
    </row>
    <row r="13" spans="1:8" s="1" customFormat="1" ht="12.75" customHeight="1">
      <c r="A13" s="19"/>
      <c r="B13" s="116">
        <v>54</v>
      </c>
      <c r="C13" s="73"/>
      <c r="D13" s="73"/>
      <c r="E13" s="116" t="s">
        <v>72</v>
      </c>
      <c r="F13" s="90">
        <f>F14</f>
        <v>163890000</v>
      </c>
      <c r="G13" s="90">
        <f>G14</f>
        <v>0</v>
      </c>
      <c r="H13" s="90">
        <f>H14</f>
        <v>163890000</v>
      </c>
    </row>
    <row r="14" spans="1:8" s="1" customFormat="1" ht="25.5">
      <c r="A14" s="19"/>
      <c r="B14" s="19"/>
      <c r="C14" s="68">
        <v>544</v>
      </c>
      <c r="D14" s="68"/>
      <c r="E14" s="48" t="s">
        <v>73</v>
      </c>
      <c r="F14" s="90">
        <f>F15+F16</f>
        <v>163890000</v>
      </c>
      <c r="G14" s="90">
        <f>G15+G16</f>
        <v>0</v>
      </c>
      <c r="H14" s="90">
        <f>H15+H16</f>
        <v>163890000</v>
      </c>
    </row>
    <row r="15" spans="1:8" s="1" customFormat="1" ht="24" customHeight="1">
      <c r="A15" s="19"/>
      <c r="B15" s="19"/>
      <c r="C15" s="68"/>
      <c r="D15" s="84">
        <v>5441</v>
      </c>
      <c r="E15" s="53" t="s">
        <v>145</v>
      </c>
      <c r="F15" s="104">
        <v>104890000</v>
      </c>
      <c r="G15" s="104">
        <f>H15-F15</f>
        <v>0</v>
      </c>
      <c r="H15" s="104">
        <v>104890000</v>
      </c>
    </row>
    <row r="16" spans="1:8" s="1" customFormat="1" ht="24" customHeight="1">
      <c r="A16" s="19"/>
      <c r="B16" s="19"/>
      <c r="C16" s="68"/>
      <c r="D16" s="84">
        <v>5442</v>
      </c>
      <c r="E16" s="53" t="s">
        <v>146</v>
      </c>
      <c r="F16" s="104">
        <v>59000000</v>
      </c>
      <c r="G16" s="104">
        <f>H16-F16</f>
        <v>0</v>
      </c>
      <c r="H16" s="104">
        <v>59000000</v>
      </c>
    </row>
    <row r="17" spans="1:8" s="1" customFormat="1" ht="12.75">
      <c r="A17" s="19"/>
      <c r="B17" s="19"/>
      <c r="C17" s="73"/>
      <c r="D17" s="73"/>
      <c r="E17" s="19"/>
      <c r="F17" s="19"/>
      <c r="G17" s="19"/>
      <c r="H17" s="19"/>
    </row>
    <row r="18" s="1" customFormat="1" ht="12.75">
      <c r="D18" s="4"/>
    </row>
    <row r="19" s="1" customFormat="1" ht="12.75">
      <c r="D19" s="4"/>
    </row>
    <row r="20" s="1" customFormat="1" ht="12.75">
      <c r="D20" s="4"/>
    </row>
    <row r="21" s="1" customFormat="1" ht="12.75">
      <c r="D21" s="4"/>
    </row>
    <row r="22" s="1" customFormat="1" ht="12.75">
      <c r="D22" s="4"/>
    </row>
    <row r="23" s="1" customFormat="1" ht="12.75">
      <c r="D23" s="4"/>
    </row>
    <row r="24" s="1" customFormat="1" ht="12.75">
      <c r="D24" s="4"/>
    </row>
    <row r="25" s="1" customFormat="1" ht="12.75">
      <c r="D25" s="4"/>
    </row>
    <row r="26" s="1" customFormat="1" ht="12.75">
      <c r="D26" s="4"/>
    </row>
    <row r="27" s="1" customFormat="1" ht="12.75">
      <c r="D27" s="4"/>
    </row>
    <row r="28" s="1" customFormat="1" ht="12.75">
      <c r="D28" s="4"/>
    </row>
    <row r="29" s="1" customFormat="1" ht="12.75">
      <c r="D29" s="4"/>
    </row>
    <row r="30" s="1" customFormat="1" ht="12.75">
      <c r="D30" s="4"/>
    </row>
    <row r="31" s="1" customFormat="1" ht="12.75">
      <c r="D31" s="4"/>
    </row>
    <row r="32" s="1" customFormat="1" ht="12.75">
      <c r="D32" s="4"/>
    </row>
    <row r="33" s="1" customFormat="1" ht="12.75">
      <c r="D33" s="4"/>
    </row>
    <row r="34" s="1" customFormat="1" ht="12.75">
      <c r="D34" s="4"/>
    </row>
    <row r="35" s="1" customFormat="1" ht="12.75">
      <c r="D35" s="4"/>
    </row>
    <row r="36" s="1" customFormat="1" ht="12.75">
      <c r="D36" s="4"/>
    </row>
    <row r="37" s="1" customFormat="1" ht="12.75">
      <c r="D37" s="4"/>
    </row>
    <row r="38" s="1" customFormat="1" ht="12.75">
      <c r="D38" s="4"/>
    </row>
    <row r="39" s="1" customFormat="1" ht="12.75">
      <c r="D39" s="4"/>
    </row>
    <row r="40" s="1" customFormat="1" ht="12.75">
      <c r="D40" s="4"/>
    </row>
    <row r="41" s="1" customFormat="1" ht="12.75">
      <c r="D41" s="4"/>
    </row>
    <row r="42" s="1" customFormat="1" ht="12.75">
      <c r="D42" s="4"/>
    </row>
    <row r="43" s="1" customFormat="1" ht="12.75">
      <c r="D43" s="4"/>
    </row>
    <row r="44" s="1" customFormat="1" ht="12.75">
      <c r="D44" s="4"/>
    </row>
    <row r="45" s="1" customFormat="1" ht="12.75">
      <c r="D45" s="4"/>
    </row>
    <row r="46" s="1" customFormat="1" ht="12.75">
      <c r="D46" s="4"/>
    </row>
    <row r="47" s="1" customFormat="1" ht="12.75">
      <c r="D47" s="4"/>
    </row>
    <row r="48" s="1" customFormat="1" ht="12.75">
      <c r="D48" s="4"/>
    </row>
    <row r="49" s="1" customFormat="1" ht="12.75">
      <c r="D49" s="4"/>
    </row>
    <row r="50" s="1" customFormat="1" ht="12.75">
      <c r="D50" s="4"/>
    </row>
    <row r="51" s="1" customFormat="1" ht="12.75">
      <c r="D51" s="4"/>
    </row>
    <row r="52" s="1" customFormat="1" ht="12.75">
      <c r="D52" s="4"/>
    </row>
    <row r="53" s="1" customFormat="1" ht="12.75">
      <c r="D53" s="4"/>
    </row>
    <row r="54" s="1" customFormat="1" ht="12.75">
      <c r="D54" s="4"/>
    </row>
    <row r="55" s="1" customFormat="1" ht="12.75">
      <c r="D55" s="4"/>
    </row>
    <row r="56" s="1" customFormat="1" ht="12.75">
      <c r="D56" s="4"/>
    </row>
    <row r="57" s="1" customFormat="1" ht="12.75">
      <c r="D57" s="4"/>
    </row>
    <row r="58" s="1" customFormat="1" ht="12.75">
      <c r="D58" s="4"/>
    </row>
    <row r="59" s="1" customFormat="1" ht="12.75">
      <c r="D59" s="4"/>
    </row>
    <row r="60" s="1" customFormat="1" ht="12.75">
      <c r="D60" s="4"/>
    </row>
    <row r="61" s="1" customFormat="1" ht="12.75">
      <c r="D61" s="4"/>
    </row>
    <row r="62" s="1" customFormat="1" ht="12.75">
      <c r="D62" s="4"/>
    </row>
    <row r="63" s="1" customFormat="1" ht="12.75">
      <c r="D63" s="4"/>
    </row>
    <row r="64" s="1" customFormat="1" ht="12.75">
      <c r="D64" s="4"/>
    </row>
    <row r="65" s="1" customFormat="1" ht="12.75">
      <c r="D65" s="4"/>
    </row>
    <row r="66" s="1" customFormat="1" ht="12.75">
      <c r="D66" s="4"/>
    </row>
    <row r="67" s="1" customFormat="1" ht="12.75">
      <c r="D67" s="4"/>
    </row>
    <row r="68" s="1" customFormat="1" ht="12.75">
      <c r="D68" s="4"/>
    </row>
    <row r="69" s="1" customFormat="1" ht="12.75">
      <c r="D69" s="4"/>
    </row>
    <row r="70" s="1" customFormat="1" ht="12.75">
      <c r="D70" s="4"/>
    </row>
    <row r="71" s="1" customFormat="1" ht="12.75">
      <c r="D71" s="4"/>
    </row>
    <row r="72" s="1" customFormat="1" ht="12.75">
      <c r="D72" s="4"/>
    </row>
    <row r="73" s="1" customFormat="1" ht="12.75">
      <c r="D73" s="4"/>
    </row>
    <row r="74" s="1" customFormat="1" ht="12.75">
      <c r="D74" s="4"/>
    </row>
    <row r="75" s="1" customFormat="1" ht="12.75">
      <c r="D75" s="4"/>
    </row>
    <row r="76" s="1" customFormat="1" ht="12.75">
      <c r="D76" s="4"/>
    </row>
    <row r="77" s="1" customFormat="1" ht="12.75">
      <c r="D77" s="4"/>
    </row>
    <row r="78" s="1" customFormat="1" ht="12.75">
      <c r="D78" s="4"/>
    </row>
    <row r="79" s="1" customFormat="1" ht="12.75">
      <c r="D79" s="4"/>
    </row>
    <row r="80" s="1" customFormat="1" ht="12.75">
      <c r="D80" s="4"/>
    </row>
    <row r="81" s="1" customFormat="1" ht="12.75">
      <c r="D81" s="4"/>
    </row>
    <row r="82" s="1" customFormat="1" ht="12.75">
      <c r="D82" s="4"/>
    </row>
    <row r="83" s="1" customFormat="1" ht="12.75">
      <c r="D83" s="4"/>
    </row>
    <row r="84" s="1" customFormat="1" ht="12.75">
      <c r="D84" s="4"/>
    </row>
    <row r="85" s="1" customFormat="1" ht="12.75">
      <c r="D85" s="4"/>
    </row>
    <row r="86" s="1" customFormat="1" ht="12.75">
      <c r="D86" s="4"/>
    </row>
    <row r="87" s="1" customFormat="1" ht="12.75">
      <c r="D87" s="4"/>
    </row>
    <row r="88" s="1" customFormat="1" ht="12.75">
      <c r="D88" s="4"/>
    </row>
    <row r="89" s="1" customFormat="1" ht="12.75">
      <c r="D89" s="4"/>
    </row>
    <row r="90" s="1" customFormat="1" ht="12.75">
      <c r="D90" s="4"/>
    </row>
    <row r="91" s="1" customFormat="1" ht="12.75">
      <c r="D91" s="4"/>
    </row>
    <row r="92" s="1" customFormat="1" ht="12.75">
      <c r="D92" s="4"/>
    </row>
    <row r="93" s="1" customFormat="1" ht="12.75">
      <c r="D93" s="4"/>
    </row>
    <row r="94" s="1" customFormat="1" ht="12.75">
      <c r="D94" s="4"/>
    </row>
    <row r="95" s="1" customFormat="1" ht="12.75">
      <c r="D95" s="4"/>
    </row>
    <row r="96" s="1" customFormat="1" ht="12.75">
      <c r="D96" s="4"/>
    </row>
    <row r="97" s="1" customFormat="1" ht="12.75">
      <c r="D97" s="4"/>
    </row>
    <row r="98" s="1" customFormat="1" ht="12.75">
      <c r="D98" s="4"/>
    </row>
    <row r="99" s="1" customFormat="1" ht="12.75">
      <c r="D99" s="4"/>
    </row>
    <row r="100" s="1" customFormat="1" ht="12.75">
      <c r="D100" s="4"/>
    </row>
    <row r="101" s="1" customFormat="1" ht="12.75">
      <c r="D101" s="4"/>
    </row>
    <row r="102" s="1" customFormat="1" ht="12.75">
      <c r="D102" s="4"/>
    </row>
    <row r="103" s="1" customFormat="1" ht="12.75">
      <c r="D103" s="4"/>
    </row>
    <row r="104" s="1" customFormat="1" ht="12.75">
      <c r="D104" s="4"/>
    </row>
    <row r="105" s="1" customFormat="1" ht="12.75">
      <c r="D105" s="4"/>
    </row>
    <row r="106" s="1" customFormat="1" ht="12.75">
      <c r="D106" s="4"/>
    </row>
    <row r="107" s="1" customFormat="1" ht="12.75">
      <c r="D107" s="4"/>
    </row>
    <row r="108" s="1" customFormat="1" ht="12.75">
      <c r="D108" s="4"/>
    </row>
    <row r="109" s="1" customFormat="1" ht="12.75">
      <c r="D109" s="4"/>
    </row>
    <row r="110" s="1" customFormat="1" ht="12.75">
      <c r="D110" s="4"/>
    </row>
    <row r="111" s="1" customFormat="1" ht="12.75">
      <c r="D111" s="4"/>
    </row>
    <row r="112" s="1" customFormat="1" ht="12.75">
      <c r="D112" s="4"/>
    </row>
    <row r="113" s="1" customFormat="1" ht="12.75">
      <c r="D113" s="4"/>
    </row>
    <row r="114" s="1" customFormat="1" ht="12.75">
      <c r="D114" s="4"/>
    </row>
    <row r="115" s="1" customFormat="1" ht="12.75">
      <c r="D115" s="4"/>
    </row>
    <row r="116" s="1" customFormat="1" ht="12.75">
      <c r="D116" s="4"/>
    </row>
    <row r="117" s="1" customFormat="1" ht="12.75">
      <c r="D117" s="4"/>
    </row>
    <row r="118" s="1" customFormat="1" ht="12.75">
      <c r="D118" s="4"/>
    </row>
    <row r="119" s="1" customFormat="1" ht="12.75">
      <c r="D119" s="4"/>
    </row>
    <row r="120" s="1" customFormat="1" ht="12.75">
      <c r="D120" s="4"/>
    </row>
    <row r="121" s="1" customFormat="1" ht="12.75">
      <c r="D121" s="4"/>
    </row>
    <row r="122" s="1" customFormat="1" ht="12.75">
      <c r="D122" s="4"/>
    </row>
    <row r="123" s="1" customFormat="1" ht="12.75">
      <c r="D123" s="4"/>
    </row>
    <row r="124" s="1" customFormat="1" ht="12.75">
      <c r="D124" s="4"/>
    </row>
    <row r="125" s="1" customFormat="1" ht="12.75">
      <c r="D125" s="4"/>
    </row>
    <row r="126" s="1" customFormat="1" ht="12.75">
      <c r="D126" s="4"/>
    </row>
    <row r="127" s="1" customFormat="1" ht="12.75">
      <c r="D127" s="4"/>
    </row>
    <row r="128" s="1" customFormat="1" ht="12.75">
      <c r="D128" s="4"/>
    </row>
    <row r="129" s="1" customFormat="1" ht="12.75">
      <c r="D129" s="4"/>
    </row>
    <row r="130" s="1" customFormat="1" ht="12.75">
      <c r="D130" s="4"/>
    </row>
    <row r="131" s="1" customFormat="1" ht="12.75">
      <c r="D131" s="4"/>
    </row>
    <row r="132" s="1" customFormat="1" ht="12.75">
      <c r="D132" s="4"/>
    </row>
    <row r="133" s="1" customFormat="1" ht="12.75">
      <c r="D133" s="4"/>
    </row>
    <row r="134" s="1" customFormat="1" ht="12.75">
      <c r="D134" s="4"/>
    </row>
    <row r="135" s="1" customFormat="1" ht="12.75">
      <c r="D135" s="4"/>
    </row>
    <row r="136" s="1" customFormat="1" ht="12.75">
      <c r="D136" s="4"/>
    </row>
    <row r="137" s="1" customFormat="1" ht="12.75">
      <c r="D137" s="4"/>
    </row>
    <row r="138" s="1" customFormat="1" ht="12.75">
      <c r="D138" s="4"/>
    </row>
    <row r="139" s="1" customFormat="1" ht="12.75">
      <c r="D139" s="4"/>
    </row>
    <row r="140" s="1" customFormat="1" ht="12.75">
      <c r="D140" s="4"/>
    </row>
    <row r="141" s="1" customFormat="1" ht="12.75">
      <c r="D141" s="4"/>
    </row>
    <row r="142" s="1" customFormat="1" ht="12.75">
      <c r="D142" s="4"/>
    </row>
    <row r="143" s="1" customFormat="1" ht="12.75">
      <c r="D143" s="4"/>
    </row>
    <row r="144" s="1" customFormat="1" ht="12.75">
      <c r="D144" s="4"/>
    </row>
    <row r="145" s="1" customFormat="1" ht="12.75">
      <c r="D145" s="4"/>
    </row>
    <row r="146" s="1" customFormat="1" ht="12.75">
      <c r="D146" s="4"/>
    </row>
    <row r="147" s="1" customFormat="1" ht="12.75">
      <c r="D147" s="4"/>
    </row>
    <row r="148" s="1" customFormat="1" ht="12.75">
      <c r="D148" s="4"/>
    </row>
    <row r="149" s="1" customFormat="1" ht="12.75">
      <c r="D149" s="4"/>
    </row>
    <row r="150" s="1" customFormat="1" ht="12.75">
      <c r="D150" s="4"/>
    </row>
    <row r="151" s="1" customFormat="1" ht="12.75">
      <c r="D151" s="4"/>
    </row>
    <row r="152" s="1" customFormat="1" ht="12.75">
      <c r="D152" s="4"/>
    </row>
    <row r="153" s="1" customFormat="1" ht="12.75">
      <c r="D153" s="4"/>
    </row>
    <row r="154" s="1" customFormat="1" ht="12.75">
      <c r="D154" s="4"/>
    </row>
    <row r="155" s="1" customFormat="1" ht="12.75">
      <c r="D155" s="4"/>
    </row>
    <row r="156" s="1" customFormat="1" ht="12.75">
      <c r="D156" s="4"/>
    </row>
    <row r="157" s="1" customFormat="1" ht="12.75">
      <c r="D157" s="4"/>
    </row>
    <row r="158" s="1" customFormat="1" ht="12.75">
      <c r="D158" s="4"/>
    </row>
    <row r="159" s="1" customFormat="1" ht="12.75">
      <c r="D159" s="4"/>
    </row>
    <row r="160" s="1" customFormat="1" ht="12.75">
      <c r="D160" s="4"/>
    </row>
    <row r="161" s="1" customFormat="1" ht="12.75">
      <c r="D161" s="4"/>
    </row>
    <row r="162" s="1" customFormat="1" ht="12.75">
      <c r="D162" s="4"/>
    </row>
    <row r="163" s="1" customFormat="1" ht="12.75">
      <c r="D163" s="4"/>
    </row>
    <row r="164" s="1" customFormat="1" ht="12.75">
      <c r="D164" s="4"/>
    </row>
    <row r="165" s="1" customFormat="1" ht="12.75">
      <c r="D165" s="4"/>
    </row>
    <row r="166" s="1" customFormat="1" ht="12.75">
      <c r="D166" s="4"/>
    </row>
    <row r="167" s="1" customFormat="1" ht="12.75">
      <c r="D167" s="4"/>
    </row>
    <row r="168" s="1" customFormat="1" ht="12.75">
      <c r="D168" s="4"/>
    </row>
    <row r="169" s="1" customFormat="1" ht="12.75">
      <c r="D169" s="4"/>
    </row>
    <row r="170" s="1" customFormat="1" ht="12.75">
      <c r="D170" s="4"/>
    </row>
    <row r="171" s="1" customFormat="1" ht="12.75">
      <c r="D171" s="4"/>
    </row>
    <row r="172" s="1" customFormat="1" ht="12.75">
      <c r="D172" s="4"/>
    </row>
    <row r="173" s="1" customFormat="1" ht="12.75">
      <c r="D173" s="4"/>
    </row>
    <row r="174" s="1" customFormat="1" ht="12.75">
      <c r="D174" s="4"/>
    </row>
    <row r="175" s="1" customFormat="1" ht="12.75">
      <c r="D175" s="4"/>
    </row>
    <row r="176" s="1" customFormat="1" ht="12.75">
      <c r="D176" s="4"/>
    </row>
    <row r="177" s="1" customFormat="1" ht="12.75">
      <c r="D177" s="4"/>
    </row>
    <row r="178" s="1" customFormat="1" ht="12.75">
      <c r="D178" s="4"/>
    </row>
    <row r="179" s="1" customFormat="1" ht="12.75">
      <c r="D179" s="4"/>
    </row>
    <row r="180" s="1" customFormat="1" ht="12.75">
      <c r="D180" s="4"/>
    </row>
    <row r="181" s="1" customFormat="1" ht="12.75">
      <c r="D181" s="4"/>
    </row>
    <row r="182" s="1" customFormat="1" ht="12.75">
      <c r="D182" s="4"/>
    </row>
    <row r="183" s="1" customFormat="1" ht="12.75">
      <c r="D183" s="4"/>
    </row>
    <row r="184" s="1" customFormat="1" ht="12.75">
      <c r="D184" s="4"/>
    </row>
    <row r="185" s="1" customFormat="1" ht="12.75">
      <c r="D185" s="4"/>
    </row>
    <row r="186" s="1" customFormat="1" ht="12.75">
      <c r="D186" s="4"/>
    </row>
    <row r="187" s="1" customFormat="1" ht="12.75">
      <c r="D187" s="4"/>
    </row>
    <row r="188" s="1" customFormat="1" ht="12.75">
      <c r="D188" s="4"/>
    </row>
    <row r="189" s="1" customFormat="1" ht="12.75">
      <c r="D189" s="4"/>
    </row>
    <row r="190" s="1" customFormat="1" ht="12.75">
      <c r="D190" s="4"/>
    </row>
    <row r="191" s="1" customFormat="1" ht="12.75">
      <c r="D191" s="4"/>
    </row>
    <row r="192" s="1" customFormat="1" ht="12.75">
      <c r="D192" s="4"/>
    </row>
    <row r="193" s="1" customFormat="1" ht="12.75">
      <c r="D193" s="4"/>
    </row>
    <row r="194" s="1" customFormat="1" ht="12.75">
      <c r="D194" s="4"/>
    </row>
    <row r="195" s="1" customFormat="1" ht="12.75">
      <c r="D195" s="4"/>
    </row>
    <row r="196" s="1" customFormat="1" ht="12.75">
      <c r="D196" s="4"/>
    </row>
    <row r="197" s="1" customFormat="1" ht="12.75">
      <c r="D197" s="4"/>
    </row>
    <row r="198" s="1" customFormat="1" ht="12.75">
      <c r="D198" s="4"/>
    </row>
    <row r="199" s="1" customFormat="1" ht="12.75">
      <c r="D199" s="4"/>
    </row>
    <row r="200" s="1" customFormat="1" ht="12.75">
      <c r="D200" s="4"/>
    </row>
    <row r="201" s="1" customFormat="1" ht="12.75">
      <c r="D201" s="4"/>
    </row>
    <row r="202" s="1" customFormat="1" ht="12.75">
      <c r="D202" s="4"/>
    </row>
    <row r="203" s="1" customFormat="1" ht="12.75">
      <c r="D203" s="4"/>
    </row>
    <row r="204" s="1" customFormat="1" ht="12.75">
      <c r="D204" s="4"/>
    </row>
    <row r="205" s="1" customFormat="1" ht="12.75">
      <c r="D205" s="4"/>
    </row>
    <row r="206" s="1" customFormat="1" ht="12.75">
      <c r="D206" s="4"/>
    </row>
    <row r="207" s="1" customFormat="1" ht="12.75">
      <c r="D207" s="4"/>
    </row>
    <row r="208" s="1" customFormat="1" ht="12.75">
      <c r="D208" s="4"/>
    </row>
    <row r="209" s="1" customFormat="1" ht="12.75">
      <c r="D209" s="4"/>
    </row>
    <row r="210" s="1" customFormat="1" ht="12.75">
      <c r="D210" s="4"/>
    </row>
    <row r="211" s="1" customFormat="1" ht="12.75">
      <c r="D211" s="4"/>
    </row>
  </sheetData>
  <sheetProtection/>
  <mergeCells count="1">
    <mergeCell ref="A1:H1"/>
  </mergeCells>
  <printOptions horizontalCentered="1"/>
  <pageMargins left="0.1968503937007874" right="0.1968503937007874" top="0.4330708661417323" bottom="0.2362204724409449" header="0.5118110236220472" footer="0.5118110236220472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26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9.57421875" style="1" customWidth="1"/>
    <col min="2" max="2" width="50.8515625" style="1" customWidth="1"/>
    <col min="3" max="3" width="13.140625" style="2" customWidth="1"/>
    <col min="4" max="4" width="11.57421875" style="2" bestFit="1" customWidth="1"/>
    <col min="5" max="5" width="13.00390625" style="2" customWidth="1"/>
    <col min="6" max="6" width="15.57421875" style="0" customWidth="1"/>
    <col min="7" max="7" width="14.00390625" style="0" hidden="1" customWidth="1"/>
    <col min="8" max="8" width="15.28125" style="0" customWidth="1"/>
    <col min="9" max="9" width="12.28125" style="0" bestFit="1" customWidth="1"/>
  </cols>
  <sheetData>
    <row r="1" spans="1:5" ht="33.75" customHeight="1">
      <c r="A1" s="278" t="s">
        <v>243</v>
      </c>
      <c r="B1" s="278"/>
      <c r="C1" s="278"/>
      <c r="D1" s="278"/>
      <c r="E1" s="278"/>
    </row>
    <row r="2" spans="1:8" ht="27" customHeight="1">
      <c r="A2" s="142" t="s">
        <v>155</v>
      </c>
      <c r="B2" s="143" t="s">
        <v>156</v>
      </c>
      <c r="C2" s="235" t="s">
        <v>253</v>
      </c>
      <c r="D2" s="235" t="s">
        <v>257</v>
      </c>
      <c r="E2" s="235" t="s">
        <v>254</v>
      </c>
      <c r="F2" s="265"/>
      <c r="G2" s="265"/>
      <c r="H2" s="265"/>
    </row>
    <row r="3" spans="1:9" ht="24" customHeight="1">
      <c r="A3" s="144" t="s">
        <v>258</v>
      </c>
      <c r="B3" s="145" t="s">
        <v>157</v>
      </c>
      <c r="C3" s="146">
        <f>C4+C54+C60+C66+C97+C111</f>
        <v>2568706840</v>
      </c>
      <c r="D3" s="146">
        <f>D4+D54+D60+D66+D97+D111</f>
        <v>11500000</v>
      </c>
      <c r="E3" s="146">
        <f>E4+E54+E60+E66+E97+E111</f>
        <v>2580206840</v>
      </c>
      <c r="F3" s="255"/>
      <c r="G3" s="255">
        <f>'rashodi-opći dio'!H4+'rashodi-opći dio'!H70+'račun financiranja'!H11</f>
        <v>2580206840</v>
      </c>
      <c r="H3" s="255"/>
      <c r="I3" s="167"/>
    </row>
    <row r="4" spans="1:7" ht="20.25" customHeight="1">
      <c r="A4" s="147">
        <v>100</v>
      </c>
      <c r="B4" s="148" t="s">
        <v>158</v>
      </c>
      <c r="C4" s="90">
        <f>C6+C37+C43+C47+C50</f>
        <v>214326840</v>
      </c>
      <c r="D4" s="90">
        <f>D6+D37+D43+D47+D50</f>
        <v>55500000</v>
      </c>
      <c r="E4" s="90">
        <f>E6+E37+E43+E47+E50</f>
        <v>269826840</v>
      </c>
      <c r="F4" s="167"/>
      <c r="G4" s="167"/>
    </row>
    <row r="5" spans="3:5" ht="10.5" customHeight="1">
      <c r="C5" s="122"/>
      <c r="D5" s="122"/>
      <c r="E5" s="122"/>
    </row>
    <row r="6" spans="1:7" ht="12.75">
      <c r="A6" s="149" t="s">
        <v>159</v>
      </c>
      <c r="B6" s="150" t="s">
        <v>160</v>
      </c>
      <c r="C6" s="90">
        <f>SUM(C7:C35)</f>
        <v>173526840</v>
      </c>
      <c r="D6" s="90">
        <f>SUM(D7:D35)</f>
        <v>55500000</v>
      </c>
      <c r="E6" s="90">
        <f>SUM(E7:E35)</f>
        <v>229026840</v>
      </c>
      <c r="F6" s="167"/>
      <c r="G6" s="167"/>
    </row>
    <row r="7" spans="1:7" ht="12.75">
      <c r="A7" s="151">
        <v>3111</v>
      </c>
      <c r="B7" s="152" t="s">
        <v>217</v>
      </c>
      <c r="C7" s="153">
        <f>'rashodi-opći dio'!F7</f>
        <v>77444140</v>
      </c>
      <c r="D7" s="153">
        <f>'rashodi-opći dio'!G7</f>
        <v>0</v>
      </c>
      <c r="E7" s="153">
        <f>'rashodi-opći dio'!H7</f>
        <v>77444140</v>
      </c>
      <c r="F7" s="167"/>
      <c r="G7" s="167"/>
    </row>
    <row r="8" spans="1:7" ht="12.75">
      <c r="A8" s="151">
        <v>3121</v>
      </c>
      <c r="B8" s="152" t="s">
        <v>161</v>
      </c>
      <c r="C8" s="153">
        <f>'rashodi-opći dio'!F9</f>
        <v>2318468</v>
      </c>
      <c r="D8" s="153">
        <f>'rashodi-opći dio'!G9</f>
        <v>0</v>
      </c>
      <c r="E8" s="153">
        <f>'rashodi-opći dio'!H9</f>
        <v>2318468</v>
      </c>
      <c r="F8" s="241"/>
      <c r="G8" s="241"/>
    </row>
    <row r="9" spans="1:6" ht="12.75">
      <c r="A9" s="151">
        <v>3132</v>
      </c>
      <c r="B9" s="152" t="s">
        <v>218</v>
      </c>
      <c r="C9" s="153">
        <f>'rashodi-opći dio'!F11</f>
        <v>12003842</v>
      </c>
      <c r="D9" s="153">
        <f>'rashodi-opći dio'!G11</f>
        <v>0</v>
      </c>
      <c r="E9" s="153">
        <f>'rashodi-opći dio'!H11</f>
        <v>12003842</v>
      </c>
      <c r="F9" s="167"/>
    </row>
    <row r="10" spans="1:7" ht="12.75">
      <c r="A10" s="151">
        <v>3133</v>
      </c>
      <c r="B10" s="152" t="s">
        <v>162</v>
      </c>
      <c r="C10" s="153">
        <f>'rashodi-opći dio'!F12</f>
        <v>1316550</v>
      </c>
      <c r="D10" s="153">
        <f>'rashodi-opći dio'!G12</f>
        <v>0</v>
      </c>
      <c r="E10" s="153">
        <f>'rashodi-opći dio'!H12</f>
        <v>1316550</v>
      </c>
      <c r="F10" s="167"/>
      <c r="G10" s="167"/>
    </row>
    <row r="11" spans="1:5" ht="12.75">
      <c r="A11" s="151">
        <v>3211</v>
      </c>
      <c r="B11" s="154" t="s">
        <v>219</v>
      </c>
      <c r="C11" s="153">
        <f>'rashodi-opći dio'!F16</f>
        <v>1530000</v>
      </c>
      <c r="D11" s="153">
        <f>'rashodi-opći dio'!G16</f>
        <v>-15000</v>
      </c>
      <c r="E11" s="153">
        <f>'rashodi-opći dio'!H16</f>
        <v>1515000</v>
      </c>
    </row>
    <row r="12" spans="1:5" ht="12.75">
      <c r="A12" s="151">
        <v>3212</v>
      </c>
      <c r="B12" s="154" t="s">
        <v>220</v>
      </c>
      <c r="C12" s="153">
        <f>'rashodi-opći dio'!F17</f>
        <v>2278400</v>
      </c>
      <c r="D12" s="153">
        <f>'rashodi-opći dio'!G17</f>
        <v>0</v>
      </c>
      <c r="E12" s="153">
        <f>'rashodi-opći dio'!H17</f>
        <v>2278400</v>
      </c>
    </row>
    <row r="13" spans="1:5" ht="12.75">
      <c r="A13" s="155" t="s">
        <v>7</v>
      </c>
      <c r="B13" s="156" t="s">
        <v>221</v>
      </c>
      <c r="C13" s="153">
        <f>'rashodi-opći dio'!F18</f>
        <v>756000</v>
      </c>
      <c r="D13" s="153">
        <f>'rashodi-opći dio'!G18</f>
        <v>80000</v>
      </c>
      <c r="E13" s="153">
        <f>'rashodi-opći dio'!H18</f>
        <v>836000</v>
      </c>
    </row>
    <row r="14" spans="1:5" ht="12.75">
      <c r="A14" s="155">
        <v>3221</v>
      </c>
      <c r="B14" s="152" t="s">
        <v>163</v>
      </c>
      <c r="C14" s="153">
        <f>'rashodi-opći dio'!F20</f>
        <v>1590000</v>
      </c>
      <c r="D14" s="153">
        <f>'rashodi-opći dio'!G20</f>
        <v>584000</v>
      </c>
      <c r="E14" s="153">
        <f>'rashodi-opći dio'!H20</f>
        <v>2174000</v>
      </c>
    </row>
    <row r="15" spans="1:5" ht="12.75">
      <c r="A15" s="155">
        <v>3223</v>
      </c>
      <c r="B15" s="152" t="s">
        <v>222</v>
      </c>
      <c r="C15" s="153">
        <f>'rashodi-opći dio'!F21</f>
        <v>7580000</v>
      </c>
      <c r="D15" s="153">
        <f>'rashodi-opći dio'!G21</f>
        <v>-277000</v>
      </c>
      <c r="E15" s="153">
        <f>'rashodi-opći dio'!H21</f>
        <v>7303000</v>
      </c>
    </row>
    <row r="16" spans="1:6" ht="12.75">
      <c r="A16" s="155" t="s">
        <v>9</v>
      </c>
      <c r="B16" s="157" t="s">
        <v>164</v>
      </c>
      <c r="C16" s="153">
        <f>'rashodi-opći dio'!F22</f>
        <v>480000</v>
      </c>
      <c r="D16" s="153">
        <f>'rashodi-opći dio'!G22</f>
        <v>295000</v>
      </c>
      <c r="E16" s="153">
        <f>'rashodi-opći dio'!H22</f>
        <v>775000</v>
      </c>
      <c r="F16" s="167"/>
    </row>
    <row r="17" spans="1:5" ht="12.75">
      <c r="A17" s="158">
        <v>3231</v>
      </c>
      <c r="B17" s="152" t="s">
        <v>223</v>
      </c>
      <c r="C17" s="153">
        <f>'rashodi-opći dio'!F24</f>
        <v>5150000</v>
      </c>
      <c r="D17" s="153">
        <f>'rashodi-opći dio'!G24</f>
        <v>-203300</v>
      </c>
      <c r="E17" s="153">
        <f>'rashodi-opći dio'!H24</f>
        <v>4946700</v>
      </c>
    </row>
    <row r="18" spans="1:5" ht="12.75">
      <c r="A18" s="158">
        <v>3232</v>
      </c>
      <c r="B18" s="157" t="s">
        <v>11</v>
      </c>
      <c r="C18" s="153">
        <f>'rashodi-opći dio'!F25-'rashodi-opći dio'!F26-'rashodi-opći dio'!F28-'rashodi-opći dio'!F29</f>
        <v>12020000</v>
      </c>
      <c r="D18" s="153">
        <f>'rashodi-opći dio'!G25-'rashodi-opći dio'!G26-'rashodi-opći dio'!G28-'rashodi-opći dio'!G29</f>
        <v>-782500</v>
      </c>
      <c r="E18" s="153">
        <f>'rashodi-opći dio'!H25-'rashodi-opći dio'!H26-'rashodi-opći dio'!H28-'rashodi-opći dio'!H29</f>
        <v>11237500</v>
      </c>
    </row>
    <row r="19" spans="1:5" ht="12.75">
      <c r="A19" s="158">
        <v>3233</v>
      </c>
      <c r="B19" s="154" t="s">
        <v>224</v>
      </c>
      <c r="C19" s="153">
        <f>'rashodi-opći dio'!F31</f>
        <v>1650000</v>
      </c>
      <c r="D19" s="153">
        <f>'rashodi-opći dio'!G31</f>
        <v>-50000</v>
      </c>
      <c r="E19" s="153">
        <f>'rashodi-opći dio'!H31</f>
        <v>1600000</v>
      </c>
    </row>
    <row r="20" spans="1:5" ht="12.75">
      <c r="A20" s="158">
        <v>3234</v>
      </c>
      <c r="B20" s="154" t="s">
        <v>165</v>
      </c>
      <c r="C20" s="153">
        <f>'rashodi-opći dio'!F32</f>
        <v>9849000</v>
      </c>
      <c r="D20" s="153">
        <f>'rashodi-opći dio'!G32</f>
        <v>234000</v>
      </c>
      <c r="E20" s="153">
        <f>'rashodi-opći dio'!H32</f>
        <v>10083000</v>
      </c>
    </row>
    <row r="21" spans="1:5" ht="12.75">
      <c r="A21" s="158">
        <v>3235</v>
      </c>
      <c r="B21" s="154" t="s">
        <v>166</v>
      </c>
      <c r="C21" s="153">
        <f>'rashodi-opći dio'!F33</f>
        <v>890000</v>
      </c>
      <c r="D21" s="153">
        <f>'rashodi-opći dio'!G33</f>
        <v>874000</v>
      </c>
      <c r="E21" s="153">
        <f>'rashodi-opći dio'!H33</f>
        <v>1764000</v>
      </c>
    </row>
    <row r="22" spans="1:5" ht="12.75">
      <c r="A22" s="158">
        <v>3236</v>
      </c>
      <c r="B22" s="154" t="s">
        <v>225</v>
      </c>
      <c r="C22" s="153">
        <f>'rashodi-opći dio'!F34</f>
        <v>690000</v>
      </c>
      <c r="D22" s="153">
        <f>'rashodi-opći dio'!G34</f>
        <v>0</v>
      </c>
      <c r="E22" s="153">
        <f>'rashodi-opći dio'!H34</f>
        <v>690000</v>
      </c>
    </row>
    <row r="23" spans="1:5" ht="12.75">
      <c r="A23" s="158">
        <v>3237</v>
      </c>
      <c r="B23" s="157" t="s">
        <v>226</v>
      </c>
      <c r="C23" s="153">
        <f>'rashodi-opći dio'!F35-'rashodi-opći dio'!F36</f>
        <v>1570000</v>
      </c>
      <c r="D23" s="153">
        <f>'rashodi-opći dio'!G35-'rashodi-opći dio'!G36</f>
        <v>-440000</v>
      </c>
      <c r="E23" s="153">
        <f>'rashodi-opći dio'!H35-'rashodi-opći dio'!H36</f>
        <v>1130000</v>
      </c>
    </row>
    <row r="24" spans="1:5" ht="12.75">
      <c r="A24" s="158">
        <v>3239</v>
      </c>
      <c r="B24" s="157" t="s">
        <v>227</v>
      </c>
      <c r="C24" s="153">
        <f>'rashodi-opći dio'!F40</f>
        <v>370000</v>
      </c>
      <c r="D24" s="153">
        <f>'rashodi-opći dio'!G40</f>
        <v>271800</v>
      </c>
      <c r="E24" s="153">
        <f>'rashodi-opći dio'!H40</f>
        <v>641800</v>
      </c>
    </row>
    <row r="25" spans="1:5" ht="12.75">
      <c r="A25" s="158">
        <v>3291</v>
      </c>
      <c r="B25" s="159" t="s">
        <v>228</v>
      </c>
      <c r="C25" s="153">
        <f>'rashodi-opći dio'!F42</f>
        <v>240000</v>
      </c>
      <c r="D25" s="153">
        <f>'rashodi-opći dio'!G42</f>
        <v>0</v>
      </c>
      <c r="E25" s="153">
        <f>'rashodi-opći dio'!H42</f>
        <v>240000</v>
      </c>
    </row>
    <row r="26" spans="1:5" ht="12.75">
      <c r="A26" s="158">
        <v>3292</v>
      </c>
      <c r="B26" s="159" t="s">
        <v>229</v>
      </c>
      <c r="C26" s="153">
        <f>'rashodi-opći dio'!F43</f>
        <v>1680000</v>
      </c>
      <c r="D26" s="153">
        <f>'rashodi-opći dio'!G43</f>
        <v>-320000</v>
      </c>
      <c r="E26" s="153">
        <f>'rashodi-opći dio'!H43</f>
        <v>1360000</v>
      </c>
    </row>
    <row r="27" spans="1:5" ht="12.75">
      <c r="A27" s="158">
        <v>3293</v>
      </c>
      <c r="B27" s="159" t="s">
        <v>230</v>
      </c>
      <c r="C27" s="153">
        <f>'rashodi-opći dio'!F44</f>
        <v>780000</v>
      </c>
      <c r="D27" s="153">
        <f>'rashodi-opći dio'!G44</f>
        <v>-380000</v>
      </c>
      <c r="E27" s="153">
        <f>'rashodi-opći dio'!H44</f>
        <v>400000</v>
      </c>
    </row>
    <row r="28" spans="1:5" ht="12.75">
      <c r="A28" s="158">
        <v>3294</v>
      </c>
      <c r="B28" s="159" t="s">
        <v>167</v>
      </c>
      <c r="C28" s="153">
        <f>'rashodi-opći dio'!F45</f>
        <v>140000</v>
      </c>
      <c r="D28" s="153">
        <f>'rashodi-opći dio'!G45</f>
        <v>36000</v>
      </c>
      <c r="E28" s="153">
        <f>'rashodi-opći dio'!H45</f>
        <v>176000</v>
      </c>
    </row>
    <row r="29" spans="1:5" ht="12.75">
      <c r="A29" s="158">
        <v>3299</v>
      </c>
      <c r="B29" s="152" t="s">
        <v>168</v>
      </c>
      <c r="C29" s="153">
        <f>'rashodi-opći dio'!F46</f>
        <v>1130000</v>
      </c>
      <c r="D29" s="153">
        <f>'rashodi-opći dio'!G46</f>
        <v>-92000</v>
      </c>
      <c r="E29" s="153">
        <f>'rashodi-opći dio'!H46</f>
        <v>1038000</v>
      </c>
    </row>
    <row r="30" spans="1:5" ht="12.75">
      <c r="A30" s="160">
        <v>3431</v>
      </c>
      <c r="B30" s="161" t="s">
        <v>231</v>
      </c>
      <c r="C30" s="153">
        <f>'rashodi-opći dio'!F54</f>
        <v>205000</v>
      </c>
      <c r="D30" s="153">
        <f>'rashodi-opći dio'!G54</f>
        <v>185000</v>
      </c>
      <c r="E30" s="153">
        <f>'rashodi-opći dio'!H54</f>
        <v>390000</v>
      </c>
    </row>
    <row r="31" spans="1:5" ht="12.75">
      <c r="A31" s="160">
        <v>3432</v>
      </c>
      <c r="B31" s="161" t="s">
        <v>265</v>
      </c>
      <c r="C31" s="153">
        <f>'rashodi-opći dio'!F55</f>
        <v>0</v>
      </c>
      <c r="D31" s="153">
        <f>'rashodi-opći dio'!G55</f>
        <v>20000000</v>
      </c>
      <c r="E31" s="153">
        <f>'rashodi-opći dio'!H55</f>
        <v>20000000</v>
      </c>
    </row>
    <row r="32" spans="1:5" ht="12.75">
      <c r="A32" s="160">
        <v>3433</v>
      </c>
      <c r="B32" s="161" t="s">
        <v>232</v>
      </c>
      <c r="C32" s="153">
        <f>'rashodi-opći dio'!F56</f>
        <v>1375000</v>
      </c>
      <c r="D32" s="153">
        <f>'rashodi-opći dio'!G56</f>
        <v>35500000</v>
      </c>
      <c r="E32" s="153">
        <f>'rashodi-opći dio'!H56</f>
        <v>36875000</v>
      </c>
    </row>
    <row r="33" spans="1:5" ht="12.75">
      <c r="A33" s="160">
        <v>3434</v>
      </c>
      <c r="B33" s="161" t="s">
        <v>233</v>
      </c>
      <c r="C33" s="153">
        <f>'rashodi-opći dio'!F57</f>
        <v>11990440</v>
      </c>
      <c r="D33" s="153">
        <f>'rashodi-opći dio'!G57</f>
        <v>0</v>
      </c>
      <c r="E33" s="153">
        <f>'rashodi-opći dio'!H57</f>
        <v>11990440</v>
      </c>
    </row>
    <row r="34" spans="1:5" ht="12.75">
      <c r="A34" s="151">
        <v>3831</v>
      </c>
      <c r="B34" s="154" t="s">
        <v>169</v>
      </c>
      <c r="C34" s="153">
        <f>'rashodi-opći dio'!F67</f>
        <v>15700000</v>
      </c>
      <c r="D34" s="153">
        <f>'rashodi-opći dio'!G67</f>
        <v>-760000</v>
      </c>
      <c r="E34" s="153">
        <f>'rashodi-opći dio'!H67</f>
        <v>14940000</v>
      </c>
    </row>
    <row r="35" spans="1:5" ht="12.75">
      <c r="A35" s="151">
        <v>3859</v>
      </c>
      <c r="B35" s="154" t="s">
        <v>170</v>
      </c>
      <c r="C35" s="153">
        <f>'rashodi-opći dio'!F69</f>
        <v>800000</v>
      </c>
      <c r="D35" s="153">
        <f>'rashodi-opći dio'!G69</f>
        <v>760000</v>
      </c>
      <c r="E35" s="153">
        <f>'rashodi-opći dio'!H69</f>
        <v>1560000</v>
      </c>
    </row>
    <row r="36" spans="1:5" ht="11.25" customHeight="1">
      <c r="A36" s="155"/>
      <c r="B36" s="157"/>
      <c r="C36" s="82"/>
      <c r="D36" s="82"/>
      <c r="E36" s="82"/>
    </row>
    <row r="37" spans="1:5" ht="12.75">
      <c r="A37" s="162" t="s">
        <v>171</v>
      </c>
      <c r="B37" s="162" t="s">
        <v>172</v>
      </c>
      <c r="C37" s="90">
        <f>SUM(C38:C41)</f>
        <v>7650000</v>
      </c>
      <c r="D37" s="90">
        <f>SUM(D38:D41)</f>
        <v>0</v>
      </c>
      <c r="E37" s="90">
        <f>SUM(E38:E41)</f>
        <v>7650000</v>
      </c>
    </row>
    <row r="38" spans="1:5" ht="12.75">
      <c r="A38" s="163" t="s">
        <v>23</v>
      </c>
      <c r="B38" s="164" t="s">
        <v>234</v>
      </c>
      <c r="C38" s="153">
        <f>'rashodi-opći dio'!F83</f>
        <v>2590000</v>
      </c>
      <c r="D38" s="153">
        <f>'rashodi-opći dio'!G83</f>
        <v>0</v>
      </c>
      <c r="E38" s="153">
        <f>'rashodi-opći dio'!H83</f>
        <v>2590000</v>
      </c>
    </row>
    <row r="39" spans="1:5" ht="12.75">
      <c r="A39" s="155" t="s">
        <v>24</v>
      </c>
      <c r="B39" s="157" t="s">
        <v>235</v>
      </c>
      <c r="C39" s="153">
        <f>'rashodi-opći dio'!F84</f>
        <v>250000</v>
      </c>
      <c r="D39" s="153">
        <f>'rashodi-opći dio'!G84</f>
        <v>0</v>
      </c>
      <c r="E39" s="153">
        <f>'rashodi-opći dio'!H84</f>
        <v>250000</v>
      </c>
    </row>
    <row r="40" spans="1:5" ht="12.75">
      <c r="A40" s="151">
        <v>4223</v>
      </c>
      <c r="B40" s="154" t="s">
        <v>236</v>
      </c>
      <c r="C40" s="153">
        <f>'rashodi-opći dio'!F85</f>
        <v>180000</v>
      </c>
      <c r="D40" s="153">
        <f>'rashodi-opći dio'!G85</f>
        <v>0</v>
      </c>
      <c r="E40" s="153">
        <f>'rashodi-opći dio'!H85</f>
        <v>180000</v>
      </c>
    </row>
    <row r="41" spans="1:5" ht="12.75">
      <c r="A41" s="155" t="s">
        <v>26</v>
      </c>
      <c r="B41" s="164" t="s">
        <v>237</v>
      </c>
      <c r="C41" s="153">
        <f>'rashodi-opći dio'!F86</f>
        <v>4630000</v>
      </c>
      <c r="D41" s="153">
        <f>'rashodi-opći dio'!G86</f>
        <v>0</v>
      </c>
      <c r="E41" s="153">
        <f>'rashodi-opći dio'!H86</f>
        <v>4630000</v>
      </c>
    </row>
    <row r="42" spans="1:5" ht="10.5" customHeight="1">
      <c r="A42" s="155"/>
      <c r="B42" s="157"/>
      <c r="C42" s="82"/>
      <c r="D42" s="82"/>
      <c r="E42" s="82"/>
    </row>
    <row r="43" spans="1:5" ht="12.75">
      <c r="A43" s="162" t="s">
        <v>173</v>
      </c>
      <c r="B43" s="162" t="s">
        <v>174</v>
      </c>
      <c r="C43" s="90">
        <f>SUM(C44:C45)</f>
        <v>4900000</v>
      </c>
      <c r="D43" s="90">
        <f>SUM(D44:D45)</f>
        <v>0</v>
      </c>
      <c r="E43" s="90">
        <f>SUM(E44:E45)</f>
        <v>4900000</v>
      </c>
    </row>
    <row r="44" spans="1:5" ht="12.75">
      <c r="A44" s="155" t="s">
        <v>15</v>
      </c>
      <c r="B44" s="156" t="s">
        <v>175</v>
      </c>
      <c r="C44" s="153">
        <f>'rashodi-opći dio'!F75</f>
        <v>2300000</v>
      </c>
      <c r="D44" s="153">
        <f>'rashodi-opći dio'!G75</f>
        <v>0</v>
      </c>
      <c r="E44" s="153">
        <f>'rashodi-opći dio'!H75</f>
        <v>2300000</v>
      </c>
    </row>
    <row r="45" spans="1:5" ht="12.75">
      <c r="A45" s="155" t="s">
        <v>68</v>
      </c>
      <c r="B45" s="156" t="s">
        <v>238</v>
      </c>
      <c r="C45" s="153">
        <f>'rashodi-opći dio'!F90</f>
        <v>2600000</v>
      </c>
      <c r="D45" s="153">
        <f>'rashodi-opći dio'!G90</f>
        <v>0</v>
      </c>
      <c r="E45" s="153">
        <f>'rashodi-opći dio'!H90</f>
        <v>2600000</v>
      </c>
    </row>
    <row r="46" spans="1:5" ht="12.75">
      <c r="A46" s="155"/>
      <c r="B46" s="157"/>
      <c r="C46" s="82"/>
      <c r="D46" s="82"/>
      <c r="E46" s="82"/>
    </row>
    <row r="47" spans="1:5" ht="12.75">
      <c r="A47" s="162" t="s">
        <v>176</v>
      </c>
      <c r="B47" s="162" t="s">
        <v>177</v>
      </c>
      <c r="C47" s="90">
        <f>C48</f>
        <v>500000</v>
      </c>
      <c r="D47" s="90">
        <f>D48</f>
        <v>1000000</v>
      </c>
      <c r="E47" s="90">
        <f>E48</f>
        <v>1500000</v>
      </c>
    </row>
    <row r="48" spans="1:5" ht="12.75">
      <c r="A48" s="165" t="s">
        <v>28</v>
      </c>
      <c r="B48" s="157" t="s">
        <v>178</v>
      </c>
      <c r="C48" s="166">
        <f>'rashodi-opći dio'!F88</f>
        <v>500000</v>
      </c>
      <c r="D48" s="166">
        <f>'rashodi-opći dio'!G88</f>
        <v>1000000</v>
      </c>
      <c r="E48" s="166">
        <f>'rashodi-opći dio'!H88</f>
        <v>1500000</v>
      </c>
    </row>
    <row r="49" spans="1:5" ht="12.75">
      <c r="A49" s="155"/>
      <c r="B49" s="157"/>
      <c r="C49" s="82"/>
      <c r="D49" s="82"/>
      <c r="E49" s="82"/>
    </row>
    <row r="50" spans="1:5" ht="12.75">
      <c r="A50" s="162" t="s">
        <v>179</v>
      </c>
      <c r="B50" s="162" t="s">
        <v>180</v>
      </c>
      <c r="C50" s="90">
        <f>C51+C52</f>
        <v>27750000</v>
      </c>
      <c r="D50" s="90">
        <f>D51+D52</f>
        <v>-1000000</v>
      </c>
      <c r="E50" s="90">
        <f>E51+E52</f>
        <v>26750000</v>
      </c>
    </row>
    <row r="51" spans="1:5" ht="12.75">
      <c r="A51" s="155" t="s">
        <v>18</v>
      </c>
      <c r="B51" s="157" t="s">
        <v>239</v>
      </c>
      <c r="C51" s="104">
        <f>'rashodi-opći dio'!F79</f>
        <v>12000000</v>
      </c>
      <c r="D51" s="104">
        <f>'rashodi-opći dio'!G79</f>
        <v>-1000000</v>
      </c>
      <c r="E51" s="104">
        <f>'rashodi-opći dio'!H79</f>
        <v>11000000</v>
      </c>
    </row>
    <row r="52" spans="1:5" ht="12.75">
      <c r="A52" s="155">
        <v>4214</v>
      </c>
      <c r="B52" s="156" t="s">
        <v>181</v>
      </c>
      <c r="C52" s="104">
        <f>'rashodi-opći dio'!F81</f>
        <v>15750000</v>
      </c>
      <c r="D52" s="104">
        <f>'rashodi-opći dio'!G81</f>
        <v>0</v>
      </c>
      <c r="E52" s="104">
        <f>'rashodi-opći dio'!H81</f>
        <v>15750000</v>
      </c>
    </row>
    <row r="53" spans="1:5" ht="12.75">
      <c r="A53" s="155"/>
      <c r="B53" s="157"/>
      <c r="C53" s="104"/>
      <c r="D53" s="104"/>
      <c r="E53" s="104"/>
    </row>
    <row r="54" spans="1:5" s="168" customFormat="1" ht="12.75">
      <c r="A54" s="89">
        <v>101</v>
      </c>
      <c r="B54" s="71" t="s">
        <v>182</v>
      </c>
      <c r="C54" s="90">
        <f>C56</f>
        <v>331990000</v>
      </c>
      <c r="D54" s="90">
        <f>D56</f>
        <v>0</v>
      </c>
      <c r="E54" s="90">
        <f>E56</f>
        <v>331990000</v>
      </c>
    </row>
    <row r="55" spans="1:5" ht="8.25" customHeight="1">
      <c r="A55" s="155"/>
      <c r="B55" s="157"/>
      <c r="C55" s="82"/>
      <c r="D55" s="82"/>
      <c r="E55" s="82"/>
    </row>
    <row r="56" spans="1:5" ht="25.5">
      <c r="A56" s="149" t="s">
        <v>183</v>
      </c>
      <c r="B56" s="150" t="s">
        <v>184</v>
      </c>
      <c r="C56" s="90">
        <f>C57+C58</f>
        <v>331990000</v>
      </c>
      <c r="D56" s="90">
        <f>D57+D58</f>
        <v>0</v>
      </c>
      <c r="E56" s="122">
        <f>E57+E58</f>
        <v>331990000</v>
      </c>
    </row>
    <row r="57" spans="1:5" ht="25.5">
      <c r="A57" s="169" t="s">
        <v>61</v>
      </c>
      <c r="B57" s="170" t="s">
        <v>185</v>
      </c>
      <c r="C57" s="104">
        <f>'rashodi-opći dio'!F51</f>
        <v>227100000</v>
      </c>
      <c r="D57" s="104">
        <f>'rashodi-opći dio'!G51</f>
        <v>0</v>
      </c>
      <c r="E57" s="153">
        <f>'rashodi-opći dio'!H51</f>
        <v>227100000</v>
      </c>
    </row>
    <row r="58" spans="1:5" ht="25.5">
      <c r="A58" s="171">
        <v>5441</v>
      </c>
      <c r="B58" s="67" t="s">
        <v>186</v>
      </c>
      <c r="C58" s="104">
        <f>'račun financiranja'!F15</f>
        <v>104890000</v>
      </c>
      <c r="D58" s="104">
        <f>'račun financiranja'!G15</f>
        <v>0</v>
      </c>
      <c r="E58" s="153">
        <f>'račun financiranja'!H15</f>
        <v>104890000</v>
      </c>
    </row>
    <row r="59" spans="1:5" ht="12.75">
      <c r="A59" s="155"/>
      <c r="B59" s="157"/>
      <c r="C59" s="104"/>
      <c r="D59" s="104"/>
      <c r="E59" s="104"/>
    </row>
    <row r="60" spans="1:5" s="168" customFormat="1" ht="12.75">
      <c r="A60" s="89">
        <v>102</v>
      </c>
      <c r="B60" s="71" t="s">
        <v>187</v>
      </c>
      <c r="C60" s="100">
        <f>C62</f>
        <v>111890000</v>
      </c>
      <c r="D60" s="100">
        <f>D62</f>
        <v>0</v>
      </c>
      <c r="E60" s="100">
        <f>E62</f>
        <v>111890000</v>
      </c>
    </row>
    <row r="61" spans="1:5" ht="8.25" customHeight="1">
      <c r="A61" s="155"/>
      <c r="B61" s="157"/>
      <c r="C61" s="104"/>
      <c r="D61" s="104"/>
      <c r="E61" s="104"/>
    </row>
    <row r="62" spans="1:5" ht="25.5">
      <c r="A62" s="149" t="s">
        <v>188</v>
      </c>
      <c r="B62" s="150" t="s">
        <v>189</v>
      </c>
      <c r="C62" s="100">
        <f>C63+C64</f>
        <v>111890000</v>
      </c>
      <c r="D62" s="100">
        <f>D63+D64</f>
        <v>0</v>
      </c>
      <c r="E62" s="100">
        <f>E63+E64</f>
        <v>111890000</v>
      </c>
    </row>
    <row r="63" spans="1:5" ht="25.5">
      <c r="A63" s="169" t="s">
        <v>61</v>
      </c>
      <c r="B63" s="170" t="s">
        <v>240</v>
      </c>
      <c r="C63" s="104">
        <f>'rashodi-opći dio'!F52</f>
        <v>52890000</v>
      </c>
      <c r="D63" s="104">
        <f>'rashodi-opći dio'!G52</f>
        <v>0</v>
      </c>
      <c r="E63" s="153">
        <f>'rashodi-opći dio'!H52</f>
        <v>52890000</v>
      </c>
    </row>
    <row r="64" spans="1:5" ht="25.5">
      <c r="A64" s="171">
        <v>5442</v>
      </c>
      <c r="B64" s="67" t="s">
        <v>190</v>
      </c>
      <c r="C64" s="104">
        <f>'račun financiranja'!F16</f>
        <v>59000000</v>
      </c>
      <c r="D64" s="104">
        <f>'račun financiranja'!G16</f>
        <v>0</v>
      </c>
      <c r="E64" s="153">
        <f>'račun financiranja'!H16</f>
        <v>59000000</v>
      </c>
    </row>
    <row r="65" spans="1:5" ht="12.75" customHeight="1">
      <c r="A65" s="171"/>
      <c r="B65" s="67"/>
      <c r="C65" s="104"/>
      <c r="D65" s="104"/>
      <c r="E65" s="104"/>
    </row>
    <row r="66" spans="1:6" s="168" customFormat="1" ht="12.75">
      <c r="A66" s="89">
        <v>103</v>
      </c>
      <c r="B66" s="71" t="s">
        <v>191</v>
      </c>
      <c r="C66" s="90">
        <f>C68+C72+C77+C81+C85+C89+C93</f>
        <v>1037800000</v>
      </c>
      <c r="D66" s="90">
        <f>D68+D72+D77+D81+D85+D89+D93</f>
        <v>-200000000</v>
      </c>
      <c r="E66" s="90">
        <f>E68+E72+E77+E81+E85+E89+E93</f>
        <v>837800000</v>
      </c>
      <c r="F66" s="242"/>
    </row>
    <row r="67" spans="1:5" s="213" customFormat="1" ht="11.25" customHeight="1">
      <c r="A67" s="81"/>
      <c r="B67" s="81"/>
      <c r="C67" s="82"/>
      <c r="D67" s="82"/>
      <c r="E67" s="82"/>
    </row>
    <row r="68" spans="1:5" s="168" customFormat="1" ht="12.75">
      <c r="A68" s="71" t="s">
        <v>179</v>
      </c>
      <c r="B68" s="116" t="s">
        <v>192</v>
      </c>
      <c r="C68" s="90">
        <f>C69+C70</f>
        <v>47700000</v>
      </c>
      <c r="D68" s="90">
        <f>D69+D70</f>
        <v>0</v>
      </c>
      <c r="E68" s="90">
        <f>E69+E70</f>
        <v>47700000</v>
      </c>
    </row>
    <row r="69" spans="1:6" s="168" customFormat="1" ht="12.75">
      <c r="A69" s="214">
        <v>4111</v>
      </c>
      <c r="B69" s="75" t="s">
        <v>53</v>
      </c>
      <c r="C69" s="177">
        <v>6000000</v>
      </c>
      <c r="D69" s="177">
        <f>E69-C69</f>
        <v>0</v>
      </c>
      <c r="E69" s="177">
        <v>6000000</v>
      </c>
      <c r="F69" s="242"/>
    </row>
    <row r="70" spans="1:6" s="168" customFormat="1" ht="12.75">
      <c r="A70" s="215">
        <v>4213</v>
      </c>
      <c r="B70" s="75" t="s">
        <v>20</v>
      </c>
      <c r="C70" s="177">
        <v>41700000</v>
      </c>
      <c r="D70" s="177">
        <f>E70-C70</f>
        <v>0</v>
      </c>
      <c r="E70" s="177">
        <v>41700000</v>
      </c>
      <c r="F70" s="242"/>
    </row>
    <row r="71" spans="1:6" s="168" customFormat="1" ht="12.75">
      <c r="A71" s="215"/>
      <c r="B71" s="91"/>
      <c r="C71" s="129"/>
      <c r="D71" s="129"/>
      <c r="E71" s="129"/>
      <c r="F71" s="242"/>
    </row>
    <row r="72" spans="1:5" s="168" customFormat="1" ht="12.75">
      <c r="A72" s="71" t="s">
        <v>193</v>
      </c>
      <c r="B72" s="116" t="s">
        <v>194</v>
      </c>
      <c r="C72" s="131">
        <f>C73+C75+C74</f>
        <v>351050000</v>
      </c>
      <c r="D72" s="131">
        <f>D73+D75+D74</f>
        <v>-100000000</v>
      </c>
      <c r="E72" s="131">
        <f>E73+E75+E74</f>
        <v>251050000</v>
      </c>
    </row>
    <row r="73" spans="1:5" ht="12.75">
      <c r="A73" s="151">
        <v>4111</v>
      </c>
      <c r="B73" s="152" t="s">
        <v>53</v>
      </c>
      <c r="C73" s="208">
        <v>45000000</v>
      </c>
      <c r="D73" s="177">
        <f>E73-C73</f>
        <v>0</v>
      </c>
      <c r="E73" s="208">
        <v>45000000</v>
      </c>
    </row>
    <row r="74" spans="1:6" ht="12.75">
      <c r="A74" s="155">
        <v>4213</v>
      </c>
      <c r="B74" s="152" t="s">
        <v>20</v>
      </c>
      <c r="C74" s="208">
        <v>273050000</v>
      </c>
      <c r="D74" s="177">
        <f>E74-C74</f>
        <v>-100000000</v>
      </c>
      <c r="E74" s="208">
        <f>183050000-10000000</f>
        <v>173050000</v>
      </c>
      <c r="F74" s="167"/>
    </row>
    <row r="75" spans="1:6" ht="12.75">
      <c r="A75" s="155">
        <v>4213</v>
      </c>
      <c r="B75" s="159" t="s">
        <v>195</v>
      </c>
      <c r="C75" s="104">
        <v>33000000</v>
      </c>
      <c r="D75" s="177">
        <f>E75-C75</f>
        <v>0</v>
      </c>
      <c r="E75" s="104">
        <v>33000000</v>
      </c>
      <c r="F75" s="167"/>
    </row>
    <row r="76" spans="1:6" ht="12.75">
      <c r="A76" s="155"/>
      <c r="B76" s="159"/>
      <c r="C76" s="104"/>
      <c r="D76" s="104"/>
      <c r="E76" s="104"/>
      <c r="F76" s="167"/>
    </row>
    <row r="77" spans="1:5" s="168" customFormat="1" ht="12.75">
      <c r="A77" s="71" t="s">
        <v>196</v>
      </c>
      <c r="B77" s="116" t="s">
        <v>197</v>
      </c>
      <c r="C77" s="131">
        <f>C78+C79</f>
        <v>320290000</v>
      </c>
      <c r="D77" s="131">
        <f>D78+D79</f>
        <v>-5000000</v>
      </c>
      <c r="E77" s="131">
        <f>E78+E79</f>
        <v>315290000</v>
      </c>
    </row>
    <row r="78" spans="1:5" s="168" customFormat="1" ht="12.75">
      <c r="A78" s="214">
        <v>4111</v>
      </c>
      <c r="B78" s="75" t="s">
        <v>53</v>
      </c>
      <c r="C78" s="208">
        <v>30000000</v>
      </c>
      <c r="D78" s="177">
        <f>E78-C78</f>
        <v>45000000</v>
      </c>
      <c r="E78" s="208">
        <v>75000000</v>
      </c>
    </row>
    <row r="79" spans="1:6" s="168" customFormat="1" ht="12.75">
      <c r="A79" s="215">
        <v>4213</v>
      </c>
      <c r="B79" s="75" t="s">
        <v>20</v>
      </c>
      <c r="C79" s="208">
        <v>290290000</v>
      </c>
      <c r="D79" s="177">
        <f>E79-C79</f>
        <v>-50000000</v>
      </c>
      <c r="E79" s="208">
        <v>240290000</v>
      </c>
      <c r="F79" s="242"/>
    </row>
    <row r="80" spans="1:6" s="168" customFormat="1" ht="12.75">
      <c r="A80" s="215"/>
      <c r="B80" s="91"/>
      <c r="C80" s="104"/>
      <c r="D80" s="104"/>
      <c r="E80" s="104"/>
      <c r="F80" s="242"/>
    </row>
    <row r="81" spans="1:6" s="168" customFormat="1" ht="12.75">
      <c r="A81" s="71" t="s">
        <v>198</v>
      </c>
      <c r="B81" s="116" t="s">
        <v>199</v>
      </c>
      <c r="C81" s="131">
        <f>C82+C83</f>
        <v>286810000</v>
      </c>
      <c r="D81" s="131">
        <f>D82+D83</f>
        <v>-100000000</v>
      </c>
      <c r="E81" s="131">
        <f>E82+E83</f>
        <v>186810000</v>
      </c>
      <c r="F81" s="242"/>
    </row>
    <row r="82" spans="1:5" ht="12.75">
      <c r="A82" s="151">
        <v>4111</v>
      </c>
      <c r="B82" s="152" t="s">
        <v>53</v>
      </c>
      <c r="C82" s="104">
        <v>15000000</v>
      </c>
      <c r="D82" s="177">
        <f>E82-C82</f>
        <v>0</v>
      </c>
      <c r="E82" s="104">
        <v>15000000</v>
      </c>
    </row>
    <row r="83" spans="1:5" ht="12.75">
      <c r="A83" s="155">
        <v>4213</v>
      </c>
      <c r="B83" s="152" t="s">
        <v>20</v>
      </c>
      <c r="C83" s="104">
        <v>271810000</v>
      </c>
      <c r="D83" s="177">
        <f>E83-C83</f>
        <v>-100000000</v>
      </c>
      <c r="E83" s="104">
        <v>171810000</v>
      </c>
    </row>
    <row r="84" spans="1:5" ht="12.75">
      <c r="A84" s="155"/>
      <c r="B84" s="159"/>
      <c r="C84" s="104"/>
      <c r="D84" s="104"/>
      <c r="E84" s="104"/>
    </row>
    <row r="85" spans="1:5" s="168" customFormat="1" ht="12.75">
      <c r="A85" s="71" t="s">
        <v>200</v>
      </c>
      <c r="B85" s="116" t="s">
        <v>201</v>
      </c>
      <c r="C85" s="131">
        <f>C86+C87</f>
        <v>12000000</v>
      </c>
      <c r="D85" s="131">
        <f>D86+D87</f>
        <v>0</v>
      </c>
      <c r="E85" s="131">
        <f>E86+E87</f>
        <v>12000000</v>
      </c>
    </row>
    <row r="86" spans="1:5" s="168" customFormat="1" ht="12.75">
      <c r="A86" s="214">
        <v>4111</v>
      </c>
      <c r="B86" s="75" t="s">
        <v>53</v>
      </c>
      <c r="C86" s="104">
        <v>2000000</v>
      </c>
      <c r="D86" s="177">
        <f>E86-C86</f>
        <v>0</v>
      </c>
      <c r="E86" s="104">
        <v>2000000</v>
      </c>
    </row>
    <row r="87" spans="1:5" s="168" customFormat="1" ht="12.75">
      <c r="A87" s="215">
        <v>4213</v>
      </c>
      <c r="B87" s="75" t="s">
        <v>20</v>
      </c>
      <c r="C87" s="104">
        <v>10000000</v>
      </c>
      <c r="D87" s="177">
        <f>E87-C87</f>
        <v>0</v>
      </c>
      <c r="E87" s="104">
        <v>10000000</v>
      </c>
    </row>
    <row r="88" spans="1:5" s="168" customFormat="1" ht="12.75">
      <c r="A88" s="215"/>
      <c r="B88" s="91"/>
      <c r="C88" s="104"/>
      <c r="D88" s="104"/>
      <c r="E88" s="104"/>
    </row>
    <row r="89" spans="1:5" s="168" customFormat="1" ht="12.75">
      <c r="A89" s="71" t="s">
        <v>202</v>
      </c>
      <c r="B89" s="116" t="s">
        <v>203</v>
      </c>
      <c r="C89" s="131">
        <f>C90+C91</f>
        <v>5000000</v>
      </c>
      <c r="D89" s="131">
        <f>D90+D91</f>
        <v>0</v>
      </c>
      <c r="E89" s="131">
        <f>E90+E91</f>
        <v>5000000</v>
      </c>
    </row>
    <row r="90" spans="1:5" s="168" customFormat="1" ht="12.75">
      <c r="A90" s="214">
        <v>4111</v>
      </c>
      <c r="B90" s="75" t="s">
        <v>53</v>
      </c>
      <c r="C90" s="104">
        <v>1000000</v>
      </c>
      <c r="D90" s="177">
        <f>E90-C90</f>
        <v>0</v>
      </c>
      <c r="E90" s="104">
        <v>1000000</v>
      </c>
    </row>
    <row r="91" spans="1:5" s="168" customFormat="1" ht="12.75">
      <c r="A91" s="215">
        <v>4213</v>
      </c>
      <c r="B91" s="75" t="s">
        <v>20</v>
      </c>
      <c r="C91" s="104">
        <v>4000000</v>
      </c>
      <c r="D91" s="177">
        <f>E91-C91</f>
        <v>0</v>
      </c>
      <c r="E91" s="104">
        <v>4000000</v>
      </c>
    </row>
    <row r="92" spans="1:5" s="168" customFormat="1" ht="12.75">
      <c r="A92" s="215"/>
      <c r="B92" s="91"/>
      <c r="C92" s="104"/>
      <c r="D92" s="104"/>
      <c r="E92" s="104"/>
    </row>
    <row r="93" spans="1:5" s="168" customFormat="1" ht="12.75">
      <c r="A93" s="71" t="s">
        <v>204</v>
      </c>
      <c r="B93" s="116" t="s">
        <v>205</v>
      </c>
      <c r="C93" s="131">
        <f>C94+C95</f>
        <v>14950000</v>
      </c>
      <c r="D93" s="131">
        <f>D94+D95</f>
        <v>5000000</v>
      </c>
      <c r="E93" s="131">
        <f>E94+E95</f>
        <v>19950000</v>
      </c>
    </row>
    <row r="94" spans="1:5" ht="12.75">
      <c r="A94" s="151">
        <v>4111</v>
      </c>
      <c r="B94" s="152" t="s">
        <v>53</v>
      </c>
      <c r="C94" s="104">
        <v>1000000</v>
      </c>
      <c r="D94" s="177">
        <f>E94-C94</f>
        <v>5000000</v>
      </c>
      <c r="E94" s="104">
        <v>6000000</v>
      </c>
    </row>
    <row r="95" spans="1:5" ht="12.75">
      <c r="A95" s="155">
        <v>4213</v>
      </c>
      <c r="B95" s="152" t="s">
        <v>20</v>
      </c>
      <c r="C95" s="104">
        <v>13950000</v>
      </c>
      <c r="D95" s="177">
        <f>E95-C95</f>
        <v>0</v>
      </c>
      <c r="E95" s="104">
        <v>13950000</v>
      </c>
    </row>
    <row r="96" spans="1:5" ht="12.75">
      <c r="A96" s="175"/>
      <c r="B96" s="176"/>
      <c r="C96" s="177"/>
      <c r="D96" s="177"/>
      <c r="E96" s="177"/>
    </row>
    <row r="97" spans="1:5" s="168" customFormat="1" ht="12.75">
      <c r="A97" s="89">
        <v>104</v>
      </c>
      <c r="B97" s="277" t="s">
        <v>206</v>
      </c>
      <c r="C97" s="131">
        <f>C99+C102+C105+C108</f>
        <v>632700000</v>
      </c>
      <c r="D97" s="131">
        <f>D99+D102+D105+D108</f>
        <v>156000000</v>
      </c>
      <c r="E97" s="131">
        <f>E99+E102+E105+E108</f>
        <v>788700000</v>
      </c>
    </row>
    <row r="98" spans="2:5" ht="12.75">
      <c r="B98" s="265"/>
      <c r="C98" s="104"/>
      <c r="D98" s="104"/>
      <c r="E98" s="104"/>
    </row>
    <row r="99" spans="1:5" ht="12.75">
      <c r="A99" s="162" t="s">
        <v>207</v>
      </c>
      <c r="B99" s="12" t="s">
        <v>208</v>
      </c>
      <c r="C99" s="209">
        <f>C100</f>
        <v>300000000</v>
      </c>
      <c r="D99" s="209">
        <f>D100</f>
        <v>0</v>
      </c>
      <c r="E99" s="178">
        <f>E100</f>
        <v>300000000</v>
      </c>
    </row>
    <row r="100" spans="1:5" ht="12.75">
      <c r="A100" s="175">
        <v>3232</v>
      </c>
      <c r="B100" s="176" t="s">
        <v>11</v>
      </c>
      <c r="C100" s="177">
        <f>'rashodi-opći dio'!F26</f>
        <v>300000000</v>
      </c>
      <c r="D100" s="177">
        <f>'rashodi-opći dio'!G26</f>
        <v>0</v>
      </c>
      <c r="E100" s="172">
        <f>'rashodi-opći dio'!H26</f>
        <v>300000000</v>
      </c>
    </row>
    <row r="101" spans="3:5" ht="12.75">
      <c r="C101" s="129"/>
      <c r="D101" s="129"/>
      <c r="E101" s="129"/>
    </row>
    <row r="102" spans="1:5" ht="12.75">
      <c r="A102" s="162" t="s">
        <v>209</v>
      </c>
      <c r="B102" s="12" t="s">
        <v>210</v>
      </c>
      <c r="C102" s="178">
        <f>C103</f>
        <v>160000000</v>
      </c>
      <c r="D102" s="178">
        <f>D103</f>
        <v>-34000000</v>
      </c>
      <c r="E102" s="178">
        <f>E103</f>
        <v>126000000</v>
      </c>
    </row>
    <row r="103" spans="1:5" ht="12.75">
      <c r="A103" s="175">
        <v>3232</v>
      </c>
      <c r="B103" s="176" t="s">
        <v>11</v>
      </c>
      <c r="C103" s="177">
        <f>'rashodi-opći dio'!F28</f>
        <v>160000000</v>
      </c>
      <c r="D103" s="177">
        <f>'rashodi-opći dio'!G28</f>
        <v>-34000000</v>
      </c>
      <c r="E103" s="172">
        <f>'rashodi-opći dio'!H28</f>
        <v>126000000</v>
      </c>
    </row>
    <row r="104" spans="1:5" ht="12.75">
      <c r="A104" s="159"/>
      <c r="B104" s="173"/>
      <c r="C104" s="129"/>
      <c r="D104" s="129"/>
      <c r="E104" s="129"/>
    </row>
    <row r="105" spans="1:5" ht="12.75">
      <c r="A105" s="162" t="s">
        <v>211</v>
      </c>
      <c r="B105" s="12" t="s">
        <v>212</v>
      </c>
      <c r="C105" s="178">
        <f>C106</f>
        <v>170000000</v>
      </c>
      <c r="D105" s="178">
        <f>D106</f>
        <v>190000000</v>
      </c>
      <c r="E105" s="178">
        <f>E106</f>
        <v>360000000</v>
      </c>
    </row>
    <row r="106" spans="1:5" ht="12.75">
      <c r="A106" s="175">
        <v>3232</v>
      </c>
      <c r="B106" s="176" t="s">
        <v>11</v>
      </c>
      <c r="C106" s="177">
        <f>'rashodi-opći dio'!F29</f>
        <v>170000000</v>
      </c>
      <c r="D106" s="177">
        <f>'rashodi-opći dio'!G29</f>
        <v>190000000</v>
      </c>
      <c r="E106" s="172">
        <f>'rashodi-opći dio'!H29</f>
        <v>360000000</v>
      </c>
    </row>
    <row r="107" spans="1:5" ht="12.75">
      <c r="A107" s="175"/>
      <c r="B107" s="176"/>
      <c r="C107" s="178"/>
      <c r="D107" s="178"/>
      <c r="E107" s="178"/>
    </row>
    <row r="108" spans="1:5" ht="12.75">
      <c r="A108" s="162" t="s">
        <v>213</v>
      </c>
      <c r="B108" s="12" t="s">
        <v>214</v>
      </c>
      <c r="C108" s="178">
        <f>C109</f>
        <v>2700000</v>
      </c>
      <c r="D108" s="178">
        <f>D109</f>
        <v>0</v>
      </c>
      <c r="E108" s="178">
        <f>E109</f>
        <v>2700000</v>
      </c>
    </row>
    <row r="109" spans="1:5" ht="12.75">
      <c r="A109" s="179">
        <v>3237</v>
      </c>
      <c r="B109" s="92" t="s">
        <v>116</v>
      </c>
      <c r="C109" s="177">
        <f>'rashodi-opći dio'!F36</f>
        <v>2700000</v>
      </c>
      <c r="D109" s="177">
        <f>'rashodi-opći dio'!G36</f>
        <v>0</v>
      </c>
      <c r="E109" s="177">
        <f>'rashodi-opći dio'!H36</f>
        <v>2700000</v>
      </c>
    </row>
    <row r="110" spans="3:5" ht="12.75">
      <c r="C110" s="129"/>
      <c r="D110" s="129"/>
      <c r="E110" s="129"/>
    </row>
    <row r="111" spans="1:5" s="168" customFormat="1" ht="12.75">
      <c r="A111" s="89">
        <v>105</v>
      </c>
      <c r="B111" s="71" t="s">
        <v>245</v>
      </c>
      <c r="C111" s="90">
        <f>C113+C116</f>
        <v>240000000</v>
      </c>
      <c r="D111" s="90">
        <f>D113+D116</f>
        <v>0</v>
      </c>
      <c r="E111" s="90">
        <f>E113+E116</f>
        <v>240000000</v>
      </c>
    </row>
    <row r="112" spans="1:5" s="168" customFormat="1" ht="10.5" customHeight="1">
      <c r="A112" s="89"/>
      <c r="B112" s="71"/>
      <c r="C112" s="131"/>
      <c r="D112" s="131"/>
      <c r="E112" s="131"/>
    </row>
    <row r="113" spans="1:5" s="168" customFormat="1" ht="12.75">
      <c r="A113" s="225" t="s">
        <v>244</v>
      </c>
      <c r="B113" s="71" t="s">
        <v>215</v>
      </c>
      <c r="C113" s="90">
        <f>C114</f>
        <v>240000000</v>
      </c>
      <c r="D113" s="90">
        <f>D114</f>
        <v>0</v>
      </c>
      <c r="E113" s="90">
        <f>E114</f>
        <v>240000000</v>
      </c>
    </row>
    <row r="114" spans="1:5" ht="12.75">
      <c r="A114" s="151">
        <v>3821</v>
      </c>
      <c r="B114" s="154" t="s">
        <v>216</v>
      </c>
      <c r="C114" s="208">
        <f>'rashodi-opći dio'!F65</f>
        <v>240000000</v>
      </c>
      <c r="D114" s="208">
        <f>'rashodi-opći dio'!G65</f>
        <v>0</v>
      </c>
      <c r="E114" s="174">
        <f>'rashodi-opći dio'!H65</f>
        <v>240000000</v>
      </c>
    </row>
    <row r="115" spans="1:5" ht="12.75">
      <c r="A115" s="151"/>
      <c r="B115" s="154"/>
      <c r="C115" s="208"/>
      <c r="D115" s="208"/>
      <c r="E115" s="174"/>
    </row>
    <row r="116" spans="1:5" s="168" customFormat="1" ht="12.75" hidden="1">
      <c r="A116" s="225" t="s">
        <v>246</v>
      </c>
      <c r="B116" s="226" t="s">
        <v>247</v>
      </c>
      <c r="C116" s="131">
        <f>C117</f>
        <v>0</v>
      </c>
      <c r="D116" s="131">
        <f>D117</f>
        <v>0</v>
      </c>
      <c r="E116" s="131">
        <f>E117</f>
        <v>0</v>
      </c>
    </row>
    <row r="117" spans="1:5" ht="12.75" hidden="1">
      <c r="A117" s="223">
        <v>3632</v>
      </c>
      <c r="B117" s="224" t="s">
        <v>242</v>
      </c>
      <c r="C117" s="177">
        <f>'rashodi-opći dio'!F61</f>
        <v>0</v>
      </c>
      <c r="D117" s="177">
        <f>'rashodi-opći dio'!G61</f>
        <v>0</v>
      </c>
      <c r="E117" s="172">
        <f>'rashodi-opći dio'!H61</f>
        <v>0</v>
      </c>
    </row>
    <row r="118" spans="1:5" ht="12.75">
      <c r="A118" s="180"/>
      <c r="C118" s="104"/>
      <c r="D118" s="104"/>
      <c r="E118" s="153"/>
    </row>
    <row r="119" spans="1:5" ht="12.75">
      <c r="A119" s="183"/>
      <c r="B119" s="184"/>
      <c r="C119" s="210"/>
      <c r="D119" s="210"/>
      <c r="E119" s="210"/>
    </row>
    <row r="120" spans="1:5" ht="12.75">
      <c r="A120" s="181"/>
      <c r="B120" s="181"/>
      <c r="C120" s="211"/>
      <c r="D120" s="211"/>
      <c r="E120" s="211"/>
    </row>
    <row r="121" spans="1:5" ht="12.75">
      <c r="A121" s="185"/>
      <c r="B121" s="184"/>
      <c r="C121" s="186"/>
      <c r="D121" s="186"/>
      <c r="E121" s="186"/>
    </row>
    <row r="122" ht="12.75">
      <c r="A122" s="180"/>
    </row>
    <row r="123" spans="2:5" ht="12.75">
      <c r="B123" s="181"/>
      <c r="C123" s="182"/>
      <c r="D123" s="182"/>
      <c r="E123" s="182"/>
    </row>
    <row r="124" ht="12.75">
      <c r="A124" s="180"/>
    </row>
    <row r="125" spans="2:5" ht="12.75">
      <c r="B125" s="187"/>
      <c r="C125" s="189"/>
      <c r="D125" s="189"/>
      <c r="E125" s="189"/>
    </row>
    <row r="126" spans="2:5" ht="12.75">
      <c r="B126" s="187"/>
      <c r="C126" s="189"/>
      <c r="D126" s="189"/>
      <c r="E126" s="189"/>
    </row>
    <row r="127" spans="2:5" ht="12.75">
      <c r="B127" s="187"/>
      <c r="C127" s="189"/>
      <c r="D127" s="189"/>
      <c r="E127" s="189"/>
    </row>
    <row r="128" spans="1:5" ht="12.75">
      <c r="A128" s="181"/>
      <c r="B128" s="190"/>
      <c r="C128" s="17"/>
      <c r="D128" s="17"/>
      <c r="E128" s="17"/>
    </row>
    <row r="129" spans="1:2" ht="12.75">
      <c r="A129" s="191"/>
      <c r="B129" s="187"/>
    </row>
    <row r="130" spans="1:5" ht="12.75">
      <c r="A130" s="190"/>
      <c r="B130" s="181"/>
      <c r="C130" s="186"/>
      <c r="D130" s="186"/>
      <c r="E130" s="192"/>
    </row>
    <row r="131" spans="1:5" ht="12.75">
      <c r="A131" s="180"/>
      <c r="E131" s="186"/>
    </row>
    <row r="132" spans="2:5" ht="12.75">
      <c r="B132" s="181"/>
      <c r="C132" s="182"/>
      <c r="D132" s="182"/>
      <c r="E132" s="186"/>
    </row>
    <row r="133" ht="12.75">
      <c r="A133" s="180"/>
    </row>
    <row r="134" spans="2:5" ht="12.75">
      <c r="B134" s="181"/>
      <c r="C134" s="182"/>
      <c r="D134" s="182"/>
      <c r="E134" s="182"/>
    </row>
    <row r="135" ht="12.75">
      <c r="A135" s="181"/>
    </row>
    <row r="136" spans="1:2" ht="12.75">
      <c r="A136" s="191"/>
      <c r="B136" s="187"/>
    </row>
    <row r="137" spans="2:5" ht="12.75">
      <c r="B137" s="191"/>
      <c r="C137" s="193"/>
      <c r="D137" s="193"/>
      <c r="E137" s="189"/>
    </row>
    <row r="138" spans="1:5" ht="12.75">
      <c r="A138" s="180"/>
      <c r="B138" s="191"/>
      <c r="C138" s="193"/>
      <c r="D138" s="193"/>
      <c r="E138" s="189"/>
    </row>
    <row r="140" spans="1:5" ht="12.75">
      <c r="A140" s="180"/>
      <c r="B140" s="181"/>
      <c r="C140" s="182"/>
      <c r="D140" s="182"/>
      <c r="E140" s="182"/>
    </row>
    <row r="142" spans="1:5" ht="12.75">
      <c r="A142" s="181"/>
      <c r="B142" s="181"/>
      <c r="C142" s="182"/>
      <c r="D142" s="182"/>
      <c r="E142" s="182"/>
    </row>
    <row r="143" ht="12.75">
      <c r="A143" s="191"/>
    </row>
    <row r="144" ht="12.75">
      <c r="B144" s="187"/>
    </row>
    <row r="145" spans="1:5" ht="12.75">
      <c r="A145" s="180"/>
      <c r="B145" s="191"/>
      <c r="C145" s="193"/>
      <c r="D145" s="193"/>
      <c r="E145" s="189"/>
    </row>
    <row r="147" spans="1:5" ht="12.75">
      <c r="A147" s="180"/>
      <c r="B147" s="181"/>
      <c r="C147" s="182"/>
      <c r="D147" s="182"/>
      <c r="E147" s="182"/>
    </row>
    <row r="149" spans="1:5" ht="12.75">
      <c r="A149" s="181"/>
      <c r="B149" s="181"/>
      <c r="C149" s="182"/>
      <c r="D149" s="182"/>
      <c r="E149" s="182"/>
    </row>
    <row r="150" ht="12.75">
      <c r="A150" s="191"/>
    </row>
    <row r="151" ht="12.75">
      <c r="B151" s="187"/>
    </row>
    <row r="152" spans="1:5" ht="12.75">
      <c r="A152" s="180"/>
      <c r="B152" s="191"/>
      <c r="C152" s="193"/>
      <c r="D152" s="193"/>
      <c r="E152" s="189"/>
    </row>
    <row r="154" spans="1:5" ht="12.75">
      <c r="A154" s="180"/>
      <c r="B154" s="181"/>
      <c r="C154" s="182"/>
      <c r="D154" s="182"/>
      <c r="E154" s="182"/>
    </row>
    <row r="156" spans="1:5" ht="12.75">
      <c r="A156" s="180"/>
      <c r="B156" s="181"/>
      <c r="C156" s="182"/>
      <c r="D156" s="182"/>
      <c r="E156" s="182"/>
    </row>
    <row r="158" spans="1:2" ht="12.75">
      <c r="A158" s="180"/>
      <c r="B158" s="187"/>
    </row>
    <row r="159" spans="2:5" ht="12.75">
      <c r="B159" s="191"/>
      <c r="C159" s="193"/>
      <c r="D159" s="193"/>
      <c r="E159" s="189"/>
    </row>
    <row r="161" spans="1:5" ht="12.75">
      <c r="A161" s="194"/>
      <c r="B161" s="181"/>
      <c r="C161" s="182"/>
      <c r="D161" s="182"/>
      <c r="E161" s="182"/>
    </row>
    <row r="163" spans="1:5" ht="12.75">
      <c r="A163" s="194"/>
      <c r="B163" s="181"/>
      <c r="C163" s="182"/>
      <c r="D163" s="182"/>
      <c r="E163" s="182"/>
    </row>
    <row r="165" spans="1:2" ht="12.75">
      <c r="A165" s="194"/>
      <c r="B165" s="187"/>
    </row>
    <row r="166" spans="1:5" ht="12.75">
      <c r="A166" s="191"/>
      <c r="B166" s="191"/>
      <c r="C166" s="193"/>
      <c r="D166" s="193"/>
      <c r="E166" s="189"/>
    </row>
    <row r="168" spans="1:5" ht="12.75">
      <c r="A168" s="180"/>
      <c r="B168" s="181"/>
      <c r="C168" s="182"/>
      <c r="D168" s="182"/>
      <c r="E168" s="182"/>
    </row>
    <row r="169" ht="12.75">
      <c r="E169" s="182"/>
    </row>
    <row r="170" spans="1:5" ht="12.75">
      <c r="A170" s="194"/>
      <c r="B170" s="181"/>
      <c r="C170" s="182"/>
      <c r="D170" s="182"/>
      <c r="E170" s="182"/>
    </row>
    <row r="171" ht="12.75">
      <c r="A171" s="191"/>
    </row>
    <row r="172" ht="12.75">
      <c r="B172" s="187"/>
    </row>
    <row r="173" spans="1:5" ht="12.75">
      <c r="A173" s="180"/>
      <c r="B173" s="191"/>
      <c r="C173" s="193"/>
      <c r="D173" s="193"/>
      <c r="E173" s="189"/>
    </row>
    <row r="175" spans="1:5" ht="12.75">
      <c r="A175" s="180"/>
      <c r="B175" s="181"/>
      <c r="C175" s="182"/>
      <c r="D175" s="182"/>
      <c r="E175" s="182"/>
    </row>
    <row r="177" spans="1:5" ht="12.75">
      <c r="A177" s="180"/>
      <c r="B177" s="181"/>
      <c r="C177" s="182"/>
      <c r="D177" s="182"/>
      <c r="E177" s="182"/>
    </row>
    <row r="179" ht="12.75">
      <c r="B179" s="187"/>
    </row>
    <row r="180" spans="1:5" ht="12.75">
      <c r="A180" s="194"/>
      <c r="B180" s="191"/>
      <c r="C180" s="193"/>
      <c r="D180" s="193"/>
      <c r="E180" s="189"/>
    </row>
    <row r="182" spans="1:5" ht="12.75">
      <c r="A182" s="195"/>
      <c r="B182" s="181"/>
      <c r="C182" s="182"/>
      <c r="D182" s="182"/>
      <c r="E182" s="182"/>
    </row>
    <row r="184" spans="1:5" ht="12.75">
      <c r="A184" s="195"/>
      <c r="B184" s="181"/>
      <c r="C184" s="182"/>
      <c r="D184" s="182"/>
      <c r="E184" s="182"/>
    </row>
    <row r="185" ht="12.75">
      <c r="A185" s="196"/>
    </row>
    <row r="186" spans="1:2" ht="12.75">
      <c r="A186" s="191"/>
      <c r="B186" s="187"/>
    </row>
    <row r="187" spans="1:5" ht="12.75">
      <c r="A187" s="180"/>
      <c r="B187" s="191"/>
      <c r="C187" s="193"/>
      <c r="D187" s="193"/>
      <c r="E187" s="189"/>
    </row>
    <row r="188" ht="12.75">
      <c r="A188" s="191"/>
    </row>
    <row r="189" spans="1:5" ht="12.75">
      <c r="A189" s="195"/>
      <c r="B189" s="181"/>
      <c r="C189" s="182"/>
      <c r="D189" s="182"/>
      <c r="E189" s="182"/>
    </row>
    <row r="190" ht="12.75">
      <c r="A190" s="196"/>
    </row>
    <row r="191" spans="1:5" ht="12.75">
      <c r="A191" s="196"/>
      <c r="B191" s="181"/>
      <c r="C191" s="182"/>
      <c r="D191" s="182"/>
      <c r="E191" s="182"/>
    </row>
    <row r="192" ht="12.75">
      <c r="A192" s="180"/>
    </row>
    <row r="193" ht="12.75">
      <c r="B193" s="187"/>
    </row>
    <row r="194" spans="1:5" ht="12.75">
      <c r="A194" s="196"/>
      <c r="B194" s="191"/>
      <c r="C194" s="193"/>
      <c r="D194" s="193"/>
      <c r="E194" s="189"/>
    </row>
    <row r="195" spans="1:5" ht="12.75">
      <c r="A195" s="197"/>
      <c r="B195" s="191"/>
      <c r="C195" s="193"/>
      <c r="D195" s="193"/>
      <c r="E195" s="189"/>
    </row>
    <row r="196" spans="1:5" ht="12.75">
      <c r="A196" s="198"/>
      <c r="B196" s="181"/>
      <c r="C196" s="182"/>
      <c r="D196" s="182"/>
      <c r="E196" s="182"/>
    </row>
    <row r="198" spans="1:5" ht="12.75">
      <c r="A198" s="180"/>
      <c r="B198" s="181"/>
      <c r="C198" s="182"/>
      <c r="D198" s="182"/>
      <c r="E198" s="182"/>
    </row>
    <row r="199" ht="12.75">
      <c r="A199" s="196"/>
    </row>
    <row r="200" spans="1:2" ht="12.75">
      <c r="A200" s="197"/>
      <c r="B200" s="187"/>
    </row>
    <row r="201" spans="1:5" ht="12.75">
      <c r="A201" s="199"/>
      <c r="B201" s="191"/>
      <c r="C201" s="193"/>
      <c r="D201" s="193"/>
      <c r="E201" s="189"/>
    </row>
    <row r="202" spans="1:5" ht="12.75">
      <c r="A202" s="199"/>
      <c r="B202" s="191"/>
      <c r="C202" s="193"/>
      <c r="D202" s="193"/>
      <c r="E202" s="189"/>
    </row>
    <row r="203" ht="12.75">
      <c r="A203" s="180"/>
    </row>
    <row r="204" spans="1:5" ht="12.75">
      <c r="A204" s="196"/>
      <c r="B204" s="181"/>
      <c r="C204" s="182"/>
      <c r="D204" s="182"/>
      <c r="E204" s="182"/>
    </row>
    <row r="205" ht="12.75">
      <c r="A205" s="197"/>
    </row>
    <row r="206" spans="1:5" ht="12.75">
      <c r="A206" s="199"/>
      <c r="B206" s="181"/>
      <c r="C206" s="182"/>
      <c r="D206" s="182"/>
      <c r="E206" s="182"/>
    </row>
    <row r="207" ht="12.75">
      <c r="A207" s="199"/>
    </row>
    <row r="208" spans="1:2" ht="12.75">
      <c r="A208" s="180"/>
      <c r="B208" s="187"/>
    </row>
    <row r="209" spans="1:5" ht="12.75">
      <c r="A209" s="196"/>
      <c r="B209" s="191"/>
      <c r="C209" s="193"/>
      <c r="D209" s="193"/>
      <c r="E209" s="189"/>
    </row>
    <row r="210" ht="12.75">
      <c r="A210" s="197"/>
    </row>
    <row r="211" spans="1:5" ht="12.75">
      <c r="A211" s="199"/>
      <c r="B211" s="181"/>
      <c r="C211" s="182"/>
      <c r="D211" s="182"/>
      <c r="E211" s="182"/>
    </row>
    <row r="212" ht="12.75">
      <c r="A212" s="197"/>
    </row>
    <row r="213" spans="1:5" ht="12.75">
      <c r="A213" s="180"/>
      <c r="B213" s="181"/>
      <c r="C213" s="182"/>
      <c r="D213" s="182"/>
      <c r="E213" s="182"/>
    </row>
    <row r="214" ht="12.75">
      <c r="A214" s="197"/>
    </row>
    <row r="215" spans="1:2" ht="12.75">
      <c r="A215" s="197"/>
      <c r="B215" s="187"/>
    </row>
    <row r="216" spans="1:5" ht="12.75">
      <c r="A216" s="199"/>
      <c r="B216" s="191"/>
      <c r="C216" s="193"/>
      <c r="D216" s="193"/>
      <c r="E216" s="189"/>
    </row>
    <row r="217" ht="12.75">
      <c r="A217" s="197"/>
    </row>
    <row r="218" spans="1:5" ht="12.75">
      <c r="A218" s="197"/>
      <c r="B218" s="181"/>
      <c r="C218" s="182"/>
      <c r="D218" s="182"/>
      <c r="E218" s="182"/>
    </row>
    <row r="219" ht="12.75">
      <c r="A219" s="199"/>
    </row>
    <row r="220" spans="1:5" ht="12.75">
      <c r="A220" s="197"/>
      <c r="B220" s="181"/>
      <c r="C220" s="182"/>
      <c r="D220" s="182"/>
      <c r="E220" s="182"/>
    </row>
    <row r="221" ht="12.75">
      <c r="A221" s="197"/>
    </row>
    <row r="222" spans="1:2" ht="12.75">
      <c r="A222" s="199"/>
      <c r="B222" s="187"/>
    </row>
    <row r="223" spans="1:5" ht="12.75">
      <c r="A223" s="199"/>
      <c r="B223" s="191"/>
      <c r="C223" s="193"/>
      <c r="D223" s="193"/>
      <c r="E223" s="189"/>
    </row>
    <row r="224" ht="12.75">
      <c r="A224" s="199"/>
    </row>
    <row r="225" spans="1:5" ht="12.75">
      <c r="A225" s="197"/>
      <c r="B225" s="181"/>
      <c r="C225" s="182"/>
      <c r="D225" s="182"/>
      <c r="E225" s="182"/>
    </row>
    <row r="226" spans="1:5" ht="12.75">
      <c r="A226" s="197"/>
      <c r="E226" s="182"/>
    </row>
    <row r="227" spans="1:5" ht="12.75">
      <c r="A227" s="199"/>
      <c r="B227" s="181"/>
      <c r="C227" s="182"/>
      <c r="D227" s="182"/>
      <c r="E227" s="182"/>
    </row>
    <row r="228" ht="12.75">
      <c r="A228" s="197"/>
    </row>
    <row r="229" spans="1:2" ht="12.75">
      <c r="A229" s="197"/>
      <c r="B229" s="187"/>
    </row>
    <row r="230" spans="1:5" ht="12.75">
      <c r="A230" s="199"/>
      <c r="B230" s="191"/>
      <c r="C230" s="193"/>
      <c r="D230" s="193"/>
      <c r="E230" s="189"/>
    </row>
    <row r="231" ht="12.75">
      <c r="A231" s="197"/>
    </row>
    <row r="232" spans="1:5" ht="12.75">
      <c r="A232" s="197"/>
      <c r="B232" s="181"/>
      <c r="C232" s="182"/>
      <c r="D232" s="182"/>
      <c r="E232" s="182"/>
    </row>
    <row r="233" ht="12.75">
      <c r="A233" s="199"/>
    </row>
    <row r="234" spans="1:5" ht="12.75">
      <c r="A234" s="197"/>
      <c r="B234" s="181"/>
      <c r="C234" s="182"/>
      <c r="D234" s="182"/>
      <c r="E234" s="182"/>
    </row>
    <row r="235" ht="12.75">
      <c r="A235" s="197"/>
    </row>
    <row r="236" spans="1:2" ht="12.75">
      <c r="A236" s="199"/>
      <c r="B236" s="187"/>
    </row>
    <row r="237" spans="1:5" ht="12.75">
      <c r="A237" s="197"/>
      <c r="B237" s="191"/>
      <c r="C237" s="193"/>
      <c r="D237" s="193"/>
      <c r="E237" s="189"/>
    </row>
    <row r="238" ht="12.75">
      <c r="A238" s="197"/>
    </row>
    <row r="239" spans="1:5" ht="12.75">
      <c r="A239" s="199"/>
      <c r="B239" s="181"/>
      <c r="C239" s="182"/>
      <c r="D239" s="182"/>
      <c r="E239" s="182"/>
    </row>
    <row r="240" ht="12.75">
      <c r="A240" s="197"/>
    </row>
    <row r="241" spans="1:5" ht="12.75">
      <c r="A241" s="197"/>
      <c r="B241" s="181"/>
      <c r="C241" s="182"/>
      <c r="D241" s="182"/>
      <c r="E241" s="182"/>
    </row>
    <row r="242" ht="12.75">
      <c r="A242" s="199"/>
    </row>
    <row r="243" spans="1:2" ht="12.75">
      <c r="A243" s="197"/>
      <c r="B243" s="187"/>
    </row>
    <row r="244" spans="1:5" ht="12.75">
      <c r="A244" s="197"/>
      <c r="B244" s="191"/>
      <c r="C244" s="193"/>
      <c r="D244" s="193"/>
      <c r="E244" s="189"/>
    </row>
    <row r="245" ht="12.75">
      <c r="A245" s="199"/>
    </row>
    <row r="246" spans="1:5" ht="12.75">
      <c r="A246" s="197"/>
      <c r="B246" s="181"/>
      <c r="C246" s="182"/>
      <c r="D246" s="182"/>
      <c r="E246" s="182"/>
    </row>
    <row r="247" ht="12.75">
      <c r="A247" s="197"/>
    </row>
    <row r="248" spans="1:5" ht="12.75">
      <c r="A248" s="199"/>
      <c r="B248" s="181"/>
      <c r="C248" s="182"/>
      <c r="D248" s="182"/>
      <c r="E248" s="182"/>
    </row>
    <row r="249" ht="12.75">
      <c r="A249" s="197"/>
    </row>
    <row r="250" spans="1:2" ht="12.75">
      <c r="A250" s="197"/>
      <c r="B250" s="187"/>
    </row>
    <row r="251" spans="1:5" ht="12.75">
      <c r="A251" s="199"/>
      <c r="B251" s="191"/>
      <c r="C251" s="193"/>
      <c r="D251" s="193"/>
      <c r="E251" s="189"/>
    </row>
    <row r="252" ht="12.75">
      <c r="A252" s="197"/>
    </row>
    <row r="253" spans="1:5" ht="12.75">
      <c r="A253" s="197"/>
      <c r="B253" s="181"/>
      <c r="C253" s="182"/>
      <c r="D253" s="182"/>
      <c r="E253" s="182"/>
    </row>
    <row r="254" ht="12.75">
      <c r="A254" s="199"/>
    </row>
    <row r="255" spans="2:5" ht="12.75">
      <c r="B255" s="181"/>
      <c r="C255" s="182"/>
      <c r="D255" s="182"/>
      <c r="E255" s="182"/>
    </row>
    <row r="256" ht="12.75">
      <c r="A256" s="197"/>
    </row>
    <row r="257" spans="1:2" ht="12.75">
      <c r="A257" s="199"/>
      <c r="B257" s="187"/>
    </row>
    <row r="258" spans="1:5" ht="12.75">
      <c r="A258" s="199"/>
      <c r="B258" s="191"/>
      <c r="C258" s="193"/>
      <c r="D258" s="193"/>
      <c r="E258" s="189"/>
    </row>
    <row r="259" ht="12.75">
      <c r="A259" s="197"/>
    </row>
    <row r="260" spans="1:5" ht="12.75">
      <c r="A260" s="199"/>
      <c r="B260" s="181"/>
      <c r="C260" s="182"/>
      <c r="D260" s="182"/>
      <c r="E260" s="182"/>
    </row>
    <row r="261" ht="12.75">
      <c r="A261" s="199"/>
    </row>
    <row r="262" spans="1:5" ht="12.75">
      <c r="A262" s="180"/>
      <c r="B262" s="181"/>
      <c r="C262" s="182"/>
      <c r="D262" s="182"/>
      <c r="E262" s="182"/>
    </row>
    <row r="263" spans="1:5" ht="12.75">
      <c r="A263" s="199"/>
      <c r="B263" s="181"/>
      <c r="C263" s="182"/>
      <c r="D263" s="182"/>
      <c r="E263" s="182"/>
    </row>
    <row r="264" spans="1:5" ht="12.75">
      <c r="A264" s="197"/>
      <c r="B264" s="200"/>
      <c r="C264" s="182"/>
      <c r="D264" s="182"/>
      <c r="E264" s="182"/>
    </row>
    <row r="265" spans="1:5" ht="12.75">
      <c r="A265" s="197"/>
      <c r="B265" s="191"/>
      <c r="C265" s="193"/>
      <c r="D265" s="193"/>
      <c r="E265" s="189"/>
    </row>
    <row r="266" ht="12.75">
      <c r="A266" s="197"/>
    </row>
    <row r="267" spans="1:5" ht="12.75">
      <c r="A267" s="197"/>
      <c r="B267" s="197"/>
      <c r="C267" s="182"/>
      <c r="D267" s="182"/>
      <c r="E267" s="182"/>
    </row>
    <row r="268" ht="12.75">
      <c r="A268" s="199"/>
    </row>
    <row r="269" spans="1:5" ht="12.75">
      <c r="A269" s="197"/>
      <c r="B269" s="197"/>
      <c r="C269" s="182"/>
      <c r="D269" s="182"/>
      <c r="E269" s="182"/>
    </row>
    <row r="270" ht="12.75">
      <c r="A270" s="197"/>
    </row>
    <row r="271" spans="1:2" ht="12.75">
      <c r="A271" s="199"/>
      <c r="B271" s="187"/>
    </row>
    <row r="272" spans="1:5" ht="12.75">
      <c r="A272" s="197"/>
      <c r="B272" s="191"/>
      <c r="C272" s="193"/>
      <c r="D272" s="193"/>
      <c r="E272" s="189"/>
    </row>
    <row r="273" ht="12.75">
      <c r="A273" s="197"/>
    </row>
    <row r="274" spans="1:5" ht="12.75">
      <c r="A274" s="199"/>
      <c r="B274" s="181"/>
      <c r="C274" s="182"/>
      <c r="D274" s="182"/>
      <c r="E274" s="182"/>
    </row>
    <row r="275" ht="12.75">
      <c r="A275" s="197"/>
    </row>
    <row r="276" spans="1:5" ht="12.75">
      <c r="A276" s="197"/>
      <c r="B276" s="181"/>
      <c r="C276" s="182"/>
      <c r="D276" s="182"/>
      <c r="E276" s="182"/>
    </row>
    <row r="277" ht="12.75">
      <c r="A277" s="199"/>
    </row>
    <row r="278" spans="1:2" ht="12.75">
      <c r="A278" s="197"/>
      <c r="B278" s="187"/>
    </row>
    <row r="279" spans="1:5" ht="12.75">
      <c r="A279" s="197"/>
      <c r="B279" s="191"/>
      <c r="C279" s="193"/>
      <c r="D279" s="193"/>
      <c r="E279" s="189"/>
    </row>
    <row r="280" ht="12.75">
      <c r="A280" s="199"/>
    </row>
    <row r="281" spans="1:5" ht="12.75">
      <c r="A281" s="197"/>
      <c r="B281" s="181"/>
      <c r="C281" s="182"/>
      <c r="D281" s="182"/>
      <c r="E281" s="182"/>
    </row>
    <row r="282" ht="12.75">
      <c r="A282" s="197"/>
    </row>
    <row r="283" spans="1:5" ht="12.75">
      <c r="A283" s="199"/>
      <c r="B283" s="181"/>
      <c r="C283" s="182"/>
      <c r="D283" s="182"/>
      <c r="E283" s="182"/>
    </row>
    <row r="284" ht="12.75">
      <c r="A284" s="197"/>
    </row>
    <row r="285" spans="1:2" ht="12.75">
      <c r="A285" s="197"/>
      <c r="B285" s="187"/>
    </row>
    <row r="286" spans="1:5" ht="12.75">
      <c r="A286" s="199"/>
      <c r="B286" s="191"/>
      <c r="C286" s="193"/>
      <c r="D286" s="193"/>
      <c r="E286" s="189"/>
    </row>
    <row r="287" ht="12.75">
      <c r="A287" s="199"/>
    </row>
    <row r="288" spans="1:5" ht="12.75">
      <c r="A288" s="199"/>
      <c r="B288" s="181"/>
      <c r="C288" s="182"/>
      <c r="D288" s="182"/>
      <c r="E288" s="182"/>
    </row>
    <row r="289" ht="12.75">
      <c r="A289" s="197"/>
    </row>
    <row r="290" spans="1:5" ht="12.75">
      <c r="A290" s="197"/>
      <c r="B290" s="181"/>
      <c r="C290" s="182"/>
      <c r="D290" s="182"/>
      <c r="E290" s="182"/>
    </row>
    <row r="291" ht="12.75">
      <c r="A291" s="199"/>
    </row>
    <row r="292" spans="1:2" ht="12.75">
      <c r="A292" s="197"/>
      <c r="B292" s="187"/>
    </row>
    <row r="293" spans="1:5" ht="12.75">
      <c r="A293" s="197"/>
      <c r="B293" s="191"/>
      <c r="C293" s="193"/>
      <c r="D293" s="193"/>
      <c r="E293" s="189"/>
    </row>
    <row r="294" ht="12.75">
      <c r="A294" s="199"/>
    </row>
    <row r="295" spans="1:5" ht="12.75">
      <c r="A295" s="199"/>
      <c r="B295" s="181"/>
      <c r="C295" s="182"/>
      <c r="D295" s="182"/>
      <c r="E295" s="182"/>
    </row>
    <row r="296" ht="12.75">
      <c r="A296" s="199"/>
    </row>
    <row r="297" spans="1:5" ht="12.75">
      <c r="A297" s="199"/>
      <c r="B297" s="181"/>
      <c r="C297" s="182"/>
      <c r="D297" s="182"/>
      <c r="E297" s="182"/>
    </row>
    <row r="298" ht="12.75">
      <c r="A298" s="199"/>
    </row>
    <row r="299" spans="1:5" ht="12.75">
      <c r="A299" s="199"/>
      <c r="B299" s="181"/>
      <c r="C299" s="182"/>
      <c r="D299" s="182"/>
      <c r="E299" s="182"/>
    </row>
    <row r="300" ht="12.75">
      <c r="A300" s="197"/>
    </row>
    <row r="301" spans="1:5" ht="12.75">
      <c r="A301" s="197"/>
      <c r="B301" s="181"/>
      <c r="C301" s="182"/>
      <c r="D301" s="182"/>
      <c r="E301" s="182"/>
    </row>
    <row r="302" ht="12.75">
      <c r="A302" s="200"/>
    </row>
    <row r="303" ht="12.75">
      <c r="A303" s="199"/>
    </row>
    <row r="304" spans="1:2" ht="12.75">
      <c r="A304" s="199"/>
      <c r="B304" s="181"/>
    </row>
    <row r="305" ht="12.75">
      <c r="A305" s="199"/>
    </row>
    <row r="306" spans="1:2" ht="12.75">
      <c r="A306" s="199"/>
      <c r="B306" s="181"/>
    </row>
    <row r="307" ht="12.75">
      <c r="A307" s="199"/>
    </row>
    <row r="308" spans="1:5" ht="12.75">
      <c r="A308" s="197"/>
      <c r="B308" s="187"/>
      <c r="E308" s="188"/>
    </row>
    <row r="309" spans="1:5" ht="12.75">
      <c r="A309" s="197"/>
      <c r="B309" s="191"/>
      <c r="C309" s="193"/>
      <c r="D309" s="193"/>
      <c r="E309" s="189"/>
    </row>
    <row r="310" ht="12.75">
      <c r="A310" s="199"/>
    </row>
    <row r="311" spans="2:5" ht="12.75">
      <c r="B311" s="181"/>
      <c r="C311" s="182"/>
      <c r="D311" s="182"/>
      <c r="E311" s="182"/>
    </row>
    <row r="312" ht="12.75">
      <c r="A312" s="197"/>
    </row>
    <row r="313" spans="1:5" ht="12.75">
      <c r="A313" s="199"/>
      <c r="B313" s="187"/>
      <c r="E313" s="188"/>
    </row>
    <row r="314" spans="1:5" ht="12.75">
      <c r="A314" s="199"/>
      <c r="B314" s="191"/>
      <c r="C314" s="193"/>
      <c r="D314" s="193"/>
      <c r="E314" s="189"/>
    </row>
    <row r="315" ht="12.75">
      <c r="A315" s="197"/>
    </row>
    <row r="316" spans="1:5" ht="12.75">
      <c r="A316" s="199"/>
      <c r="B316" s="181"/>
      <c r="C316" s="182"/>
      <c r="D316" s="182"/>
      <c r="E316" s="182"/>
    </row>
    <row r="318" spans="1:5" ht="12.75">
      <c r="A318" s="201"/>
      <c r="B318" s="181"/>
      <c r="C318" s="182"/>
      <c r="D318" s="182"/>
      <c r="E318" s="182"/>
    </row>
    <row r="320" spans="1:5" ht="12.75">
      <c r="A320" s="197"/>
      <c r="B320" s="181"/>
      <c r="C320" s="182"/>
      <c r="D320" s="182"/>
      <c r="E320" s="182"/>
    </row>
    <row r="321" ht="12.75">
      <c r="A321" s="197"/>
    </row>
    <row r="322" ht="12.75">
      <c r="A322" s="197"/>
    </row>
    <row r="323" spans="1:2" ht="12.75">
      <c r="A323" s="199"/>
      <c r="B323" s="181"/>
    </row>
    <row r="324" ht="12.75">
      <c r="A324" s="199"/>
    </row>
    <row r="325" spans="1:2" ht="12.75">
      <c r="A325" s="197"/>
      <c r="B325" s="197"/>
    </row>
    <row r="326" ht="12.75">
      <c r="A326" s="197"/>
    </row>
    <row r="327" spans="1:5" ht="12.75">
      <c r="A327" s="199"/>
      <c r="B327" s="200"/>
      <c r="E327" s="188"/>
    </row>
    <row r="328" spans="1:5" ht="12.75">
      <c r="A328" s="199"/>
      <c r="B328" s="191"/>
      <c r="C328" s="193"/>
      <c r="D328" s="193"/>
      <c r="E328" s="189"/>
    </row>
    <row r="329" spans="1:5" ht="12.75">
      <c r="A329" s="199"/>
      <c r="B329" s="191"/>
      <c r="C329" s="193"/>
      <c r="D329" s="193"/>
      <c r="E329" s="189"/>
    </row>
    <row r="330" spans="1:5" ht="12.75">
      <c r="A330" s="199"/>
      <c r="B330" s="181"/>
      <c r="C330" s="182"/>
      <c r="D330" s="182"/>
      <c r="E330" s="182"/>
    </row>
    <row r="331" spans="1:5" ht="12.75">
      <c r="A331" s="199"/>
      <c r="B331" s="191"/>
      <c r="C331" s="193"/>
      <c r="D331" s="193"/>
      <c r="E331" s="189"/>
    </row>
    <row r="332" spans="1:2" ht="12.75">
      <c r="A332" s="197"/>
      <c r="B332" s="200"/>
    </row>
    <row r="333" spans="1:5" ht="12.75">
      <c r="A333" s="197"/>
      <c r="B333" s="196"/>
      <c r="E333" s="189"/>
    </row>
    <row r="334" spans="1:5" ht="12.75">
      <c r="A334" s="199"/>
      <c r="B334" s="196"/>
      <c r="E334" s="189"/>
    </row>
    <row r="335" spans="1:5" ht="12.75">
      <c r="A335" s="199"/>
      <c r="B335" s="181"/>
      <c r="C335" s="182"/>
      <c r="D335" s="182"/>
      <c r="E335" s="182"/>
    </row>
    <row r="336" ht="12.75">
      <c r="A336" s="199"/>
    </row>
    <row r="337" ht="12.75">
      <c r="A337" s="199"/>
    </row>
    <row r="338" ht="12.75">
      <c r="A338" s="199"/>
    </row>
    <row r="339" spans="1:2" ht="12.75">
      <c r="A339" s="180"/>
      <c r="B339" s="202"/>
    </row>
    <row r="340" spans="1:2" ht="12.75">
      <c r="A340" s="199"/>
      <c r="B340" s="2"/>
    </row>
    <row r="341" spans="1:5" ht="12.75">
      <c r="A341" s="197"/>
      <c r="B341" s="197"/>
      <c r="C341" s="17"/>
      <c r="D341" s="17"/>
      <c r="E341" s="17"/>
    </row>
    <row r="342" ht="12.75">
      <c r="A342" s="197"/>
    </row>
    <row r="343" ht="12.75">
      <c r="A343" s="197"/>
    </row>
    <row r="344" spans="1:2" ht="12.75">
      <c r="A344" s="199"/>
      <c r="B344" s="2"/>
    </row>
    <row r="345" spans="1:2" ht="12.75">
      <c r="A345" s="199"/>
      <c r="B345" s="2"/>
    </row>
    <row r="346" spans="1:5" ht="12.75">
      <c r="A346" s="197"/>
      <c r="B346" s="197"/>
      <c r="C346" s="17"/>
      <c r="D346" s="17"/>
      <c r="E346" s="17"/>
    </row>
    <row r="347" ht="12.75">
      <c r="A347" s="199"/>
    </row>
    <row r="348" ht="12.75">
      <c r="A348" s="197"/>
    </row>
    <row r="349" spans="1:2" ht="12.75">
      <c r="A349" s="197"/>
      <c r="B349" s="2"/>
    </row>
    <row r="350" spans="1:2" ht="12.75">
      <c r="A350" s="199"/>
      <c r="B350" s="2"/>
    </row>
    <row r="351" spans="1:5" ht="12.75">
      <c r="A351" s="199"/>
      <c r="B351" s="197"/>
      <c r="C351" s="17"/>
      <c r="D351" s="17"/>
      <c r="E351" s="17"/>
    </row>
    <row r="352" ht="12.75">
      <c r="A352" s="197"/>
    </row>
    <row r="353" ht="12.75">
      <c r="A353" s="197"/>
    </row>
    <row r="354" spans="1:2" ht="12.75">
      <c r="A354" s="199"/>
      <c r="B354" s="2"/>
    </row>
    <row r="355" ht="12.75">
      <c r="A355" s="196"/>
    </row>
    <row r="356" spans="2:5" ht="12.75">
      <c r="B356" s="197"/>
      <c r="C356" s="17"/>
      <c r="D356" s="17"/>
      <c r="E356" s="17"/>
    </row>
    <row r="357" ht="12.75">
      <c r="A357" s="180"/>
    </row>
    <row r="359" spans="1:2" ht="12.75">
      <c r="A359" s="180"/>
      <c r="B359" s="2"/>
    </row>
    <row r="362" spans="1:2" ht="12.75">
      <c r="A362" s="194"/>
      <c r="B362" s="2"/>
    </row>
    <row r="364" ht="12.75">
      <c r="A364" s="194"/>
    </row>
    <row r="365" ht="12.75">
      <c r="B365" s="2"/>
    </row>
    <row r="366" spans="1:2" ht="12.75">
      <c r="A366" s="181"/>
      <c r="B366" s="2"/>
    </row>
    <row r="367" spans="1:2" ht="12.75">
      <c r="A367" s="191"/>
      <c r="B367" s="2"/>
    </row>
    <row r="369" ht="12.75">
      <c r="A369" s="180"/>
    </row>
    <row r="370" ht="12.75">
      <c r="B370" s="164"/>
    </row>
    <row r="371" ht="12.75">
      <c r="A371" s="180"/>
    </row>
    <row r="373" spans="1:2" ht="12.75">
      <c r="A373" s="181"/>
      <c r="B373" s="2"/>
    </row>
    <row r="374" ht="12.75">
      <c r="A374" s="191"/>
    </row>
    <row r="376" spans="1:2" ht="12.75">
      <c r="A376" s="180"/>
      <c r="B376" s="2"/>
    </row>
    <row r="378" ht="12.75">
      <c r="A378" s="180"/>
    </row>
    <row r="379" ht="12.75">
      <c r="B379" s="2"/>
    </row>
    <row r="380" ht="12.75">
      <c r="A380" s="181"/>
    </row>
    <row r="381" ht="12.75">
      <c r="A381" s="191"/>
    </row>
    <row r="382" ht="12.75">
      <c r="B382" s="2"/>
    </row>
    <row r="383" ht="12.75">
      <c r="A383" s="180"/>
    </row>
    <row r="385" spans="1:2" ht="12.75">
      <c r="A385" s="180"/>
      <c r="B385" s="2"/>
    </row>
    <row r="387" ht="12.75">
      <c r="A387" s="181"/>
    </row>
    <row r="388" spans="1:2" ht="12.75">
      <c r="A388" s="191"/>
      <c r="B388" s="2"/>
    </row>
    <row r="389" ht="12.75">
      <c r="A389" s="191"/>
    </row>
    <row r="390" ht="12.75">
      <c r="A390" s="191"/>
    </row>
    <row r="391" spans="1:2" ht="12.75">
      <c r="A391" s="191"/>
      <c r="B391" s="2"/>
    </row>
    <row r="392" ht="12.75">
      <c r="A392" s="191"/>
    </row>
    <row r="394" spans="1:2" ht="12.75">
      <c r="A394" s="180"/>
      <c r="B394" s="2"/>
    </row>
    <row r="396" ht="12.75">
      <c r="A396" s="180"/>
    </row>
    <row r="397" ht="12.75">
      <c r="B397" s="2"/>
    </row>
    <row r="398" spans="1:2" ht="12.75">
      <c r="A398" s="181"/>
      <c r="B398" s="2"/>
    </row>
    <row r="399" ht="12.75">
      <c r="A399" s="191"/>
    </row>
    <row r="400" spans="1:2" ht="12.75">
      <c r="A400" s="191"/>
      <c r="B400" s="2"/>
    </row>
    <row r="401" ht="12.75">
      <c r="B401" s="2"/>
    </row>
    <row r="402" ht="12.75">
      <c r="A402" s="180"/>
    </row>
    <row r="403" ht="12.75">
      <c r="B403" s="2"/>
    </row>
    <row r="404" spans="1:2" ht="12.75">
      <c r="A404" s="180"/>
      <c r="B404" s="2"/>
    </row>
    <row r="405" spans="2:5" ht="12.75">
      <c r="B405" s="197"/>
      <c r="C405" s="17"/>
      <c r="D405" s="17"/>
      <c r="E405" s="17"/>
    </row>
    <row r="406" spans="1:2" ht="12.75">
      <c r="A406" s="181"/>
      <c r="B406" s="2"/>
    </row>
    <row r="407" ht="12.75">
      <c r="A407" s="191"/>
    </row>
    <row r="408" spans="1:2" ht="12.75">
      <c r="A408" s="191"/>
      <c r="B408" s="197"/>
    </row>
    <row r="409" ht="12.75">
      <c r="B409" s="197"/>
    </row>
    <row r="410" ht="12.75">
      <c r="A410" s="180"/>
    </row>
    <row r="411" ht="12.75">
      <c r="B411" s="2"/>
    </row>
    <row r="412" spans="1:2" ht="12.75">
      <c r="A412" s="180"/>
      <c r="B412" s="197"/>
    </row>
    <row r="414" spans="1:2" ht="12.75">
      <c r="A414" s="181"/>
      <c r="B414" s="2"/>
    </row>
    <row r="415" spans="1:2" ht="12.75">
      <c r="A415" s="191"/>
      <c r="B415" s="197"/>
    </row>
    <row r="416" ht="12.75">
      <c r="A416" s="191"/>
    </row>
    <row r="417" spans="1:2" ht="12.75">
      <c r="A417" s="191"/>
      <c r="B417" s="2"/>
    </row>
    <row r="418" spans="1:2" ht="12.75">
      <c r="A418" s="191"/>
      <c r="B418" s="197"/>
    </row>
    <row r="419" ht="12.75">
      <c r="A419" s="191"/>
    </row>
    <row r="420" spans="1:2" ht="12.75">
      <c r="A420" s="191"/>
      <c r="B420" s="2"/>
    </row>
    <row r="421" ht="12.75">
      <c r="A421" s="191"/>
    </row>
    <row r="422" ht="12.75">
      <c r="A422" s="191"/>
    </row>
    <row r="423" spans="1:2" ht="12.75">
      <c r="A423" s="191"/>
      <c r="B423" s="2"/>
    </row>
    <row r="424" ht="12.75">
      <c r="A424" s="191"/>
    </row>
    <row r="426" spans="1:2" ht="12.75">
      <c r="A426" s="180"/>
      <c r="B426" s="2"/>
    </row>
    <row r="428" spans="1:2" ht="12.75">
      <c r="A428" s="180"/>
      <c r="B428" s="199"/>
    </row>
    <row r="429" ht="12.75">
      <c r="B429" s="2"/>
    </row>
    <row r="430" spans="1:2" ht="12.75">
      <c r="A430" s="181"/>
      <c r="B430" s="2"/>
    </row>
    <row r="431" spans="1:2" ht="12.75">
      <c r="A431" s="191"/>
      <c r="B431" s="2"/>
    </row>
    <row r="432" ht="12.75">
      <c r="A432" s="191"/>
    </row>
    <row r="433" ht="12.75">
      <c r="A433" s="191"/>
    </row>
    <row r="434" spans="1:2" ht="12.75">
      <c r="A434" s="191"/>
      <c r="B434" s="2"/>
    </row>
    <row r="435" ht="12.75">
      <c r="A435" s="191"/>
    </row>
    <row r="436" ht="12.75">
      <c r="A436" s="191"/>
    </row>
    <row r="437" ht="12.75">
      <c r="B437" s="2"/>
    </row>
    <row r="438" spans="1:2" ht="12.75">
      <c r="A438" s="180"/>
      <c r="B438" s="2"/>
    </row>
    <row r="439" ht="12.75">
      <c r="B439" s="2"/>
    </row>
    <row r="440" spans="1:2" ht="12.75">
      <c r="A440" s="180"/>
      <c r="B440" s="2"/>
    </row>
    <row r="441" ht="12.75">
      <c r="B441" s="2"/>
    </row>
    <row r="442" spans="1:2" ht="12.75">
      <c r="A442" s="181"/>
      <c r="B442" s="2"/>
    </row>
    <row r="443" ht="12.75">
      <c r="A443" s="191"/>
    </row>
    <row r="444" spans="1:2" ht="12.75">
      <c r="A444" s="191"/>
      <c r="B444" s="2"/>
    </row>
    <row r="445" spans="1:2" ht="12.75">
      <c r="A445" s="191"/>
      <c r="B445" s="2"/>
    </row>
    <row r="446" ht="12.75">
      <c r="B446" s="2"/>
    </row>
    <row r="447" ht="12.75">
      <c r="B447" s="2"/>
    </row>
    <row r="448" spans="1:2" ht="12.75">
      <c r="A448" s="180"/>
      <c r="B448" s="2"/>
    </row>
    <row r="449" ht="12.75">
      <c r="B449" s="2"/>
    </row>
    <row r="450" spans="1:2" ht="12.75">
      <c r="A450" s="180"/>
      <c r="B450" s="2"/>
    </row>
    <row r="452" ht="12.75">
      <c r="A452" s="181"/>
    </row>
    <row r="453" spans="1:2" ht="12.75">
      <c r="A453" s="191"/>
      <c r="B453" s="2"/>
    </row>
    <row r="454" ht="12.75">
      <c r="B454" s="2"/>
    </row>
    <row r="455" spans="1:2" ht="12.75">
      <c r="A455" s="180"/>
      <c r="B455" s="2"/>
    </row>
    <row r="456" ht="12.75">
      <c r="B456" s="2"/>
    </row>
    <row r="457" spans="1:2" ht="12.75">
      <c r="A457" s="180"/>
      <c r="B457" s="2"/>
    </row>
    <row r="458" ht="12.75">
      <c r="B458" s="2"/>
    </row>
    <row r="459" spans="1:2" ht="12.75">
      <c r="A459" s="181"/>
      <c r="B459" s="2"/>
    </row>
    <row r="460" spans="1:2" ht="12.75">
      <c r="A460" s="191"/>
      <c r="B460" s="2"/>
    </row>
    <row r="461" spans="1:5" ht="12.75">
      <c r="A461" s="191"/>
      <c r="B461" s="197"/>
      <c r="C461" s="17"/>
      <c r="D461" s="17"/>
      <c r="E461" s="17"/>
    </row>
    <row r="462" ht="12.75">
      <c r="B462" s="2"/>
    </row>
    <row r="463" spans="1:2" ht="12.75">
      <c r="A463" s="180"/>
      <c r="B463" s="197"/>
    </row>
    <row r="465" ht="12.75">
      <c r="A465" s="180"/>
    </row>
    <row r="466" ht="12.75">
      <c r="B466" s="2"/>
    </row>
    <row r="467" spans="1:2" ht="12.75">
      <c r="A467" s="181"/>
      <c r="B467" s="2"/>
    </row>
    <row r="468" ht="12.75">
      <c r="A468" s="191"/>
    </row>
    <row r="469" ht="12.75">
      <c r="A469" s="191"/>
    </row>
    <row r="470" spans="1:2" ht="12.75">
      <c r="A470" s="191"/>
      <c r="B470" s="2"/>
    </row>
    <row r="471" spans="1:2" ht="12.75">
      <c r="A471" s="191"/>
      <c r="B471" s="2"/>
    </row>
    <row r="472" spans="1:2" ht="12.75">
      <c r="A472" s="191"/>
      <c r="B472" s="2"/>
    </row>
    <row r="473" spans="1:2" ht="12.75">
      <c r="A473" s="191"/>
      <c r="B473" s="2"/>
    </row>
    <row r="474" spans="1:2" ht="12.75">
      <c r="A474" s="191"/>
      <c r="B474" s="2"/>
    </row>
    <row r="475" ht="12.75">
      <c r="A475" s="191"/>
    </row>
    <row r="476" ht="12.75">
      <c r="A476" s="191"/>
    </row>
    <row r="477" spans="1:2" ht="12.75">
      <c r="A477" s="191"/>
      <c r="B477" s="2"/>
    </row>
    <row r="478" spans="1:2" ht="12.75">
      <c r="A478" s="191"/>
      <c r="B478" s="2"/>
    </row>
    <row r="479" ht="12.75">
      <c r="B479" s="2"/>
    </row>
    <row r="480" ht="12.75">
      <c r="B480" s="2"/>
    </row>
    <row r="481" spans="1:2" ht="12.75">
      <c r="A481" s="180"/>
      <c r="B481" s="2"/>
    </row>
    <row r="482" spans="2:5" ht="12.75">
      <c r="B482" s="197"/>
      <c r="C482" s="17"/>
      <c r="D482" s="17"/>
      <c r="E482" s="17"/>
    </row>
    <row r="483" spans="1:2" ht="12.75">
      <c r="A483" s="180"/>
      <c r="B483" s="2"/>
    </row>
    <row r="484" ht="12.75">
      <c r="B484" s="197"/>
    </row>
    <row r="487" ht="12.75">
      <c r="B487" s="2"/>
    </row>
    <row r="488" ht="12.75">
      <c r="B488" s="2"/>
    </row>
    <row r="490" ht="12.75">
      <c r="B490" s="2"/>
    </row>
    <row r="493" ht="12.75">
      <c r="B493" s="2"/>
    </row>
    <row r="494" ht="12.75">
      <c r="B494" s="2"/>
    </row>
    <row r="497" ht="12.75">
      <c r="B497" s="2"/>
    </row>
    <row r="500" spans="2:5" ht="12.75">
      <c r="B500" s="197"/>
      <c r="C500" s="17"/>
      <c r="D500" s="17"/>
      <c r="E500" s="17"/>
    </row>
    <row r="502" spans="2:5" ht="12.75">
      <c r="B502" s="181"/>
      <c r="C502" s="182"/>
      <c r="D502" s="182"/>
      <c r="E502" s="182"/>
    </row>
    <row r="505" ht="12.75">
      <c r="B505" s="181"/>
    </row>
    <row r="507" ht="12.75">
      <c r="B507" s="181"/>
    </row>
    <row r="509" ht="12.75">
      <c r="B509" s="187"/>
    </row>
    <row r="510" spans="2:5" ht="12.75">
      <c r="B510" s="191"/>
      <c r="C510" s="193"/>
      <c r="D510" s="193"/>
      <c r="E510" s="189"/>
    </row>
    <row r="512" spans="2:5" ht="12.75">
      <c r="B512" s="181"/>
      <c r="C512" s="182"/>
      <c r="D512" s="182"/>
      <c r="E512" s="182"/>
    </row>
    <row r="514" spans="2:5" ht="12.75">
      <c r="B514" s="181"/>
      <c r="C514" s="182"/>
      <c r="D514" s="182"/>
      <c r="E514" s="182"/>
    </row>
    <row r="516" ht="12.75">
      <c r="B516" s="187"/>
    </row>
    <row r="517" spans="2:5" ht="12.75">
      <c r="B517" s="191"/>
      <c r="C517" s="193"/>
      <c r="D517" s="193"/>
      <c r="E517" s="189"/>
    </row>
    <row r="519" spans="2:5" ht="12.75">
      <c r="B519" s="181"/>
      <c r="C519" s="182"/>
      <c r="D519" s="182"/>
      <c r="E519" s="182"/>
    </row>
    <row r="521" spans="2:5" ht="12.75">
      <c r="B521" s="181"/>
      <c r="C521" s="182"/>
      <c r="D521" s="182"/>
      <c r="E521" s="182"/>
    </row>
    <row r="523" ht="12.75">
      <c r="B523" s="187"/>
    </row>
    <row r="524" spans="2:5" ht="12.75">
      <c r="B524" s="191"/>
      <c r="C524" s="193"/>
      <c r="D524" s="193"/>
      <c r="E524" s="189"/>
    </row>
    <row r="526" spans="2:5" ht="12.75">
      <c r="B526" s="181"/>
      <c r="C526" s="182"/>
      <c r="D526" s="182"/>
      <c r="E526" s="182"/>
    </row>
    <row r="528" spans="2:5" ht="12.75">
      <c r="B528" s="181"/>
      <c r="C528" s="182"/>
      <c r="D528" s="182"/>
      <c r="E528" s="182"/>
    </row>
    <row r="530" ht="12.75">
      <c r="B530" s="187"/>
    </row>
    <row r="531" spans="2:5" ht="12.75">
      <c r="B531" s="191"/>
      <c r="C531" s="193"/>
      <c r="D531" s="193"/>
      <c r="E531" s="189"/>
    </row>
    <row r="532" spans="2:5" ht="12.75">
      <c r="B532" s="191"/>
      <c r="C532" s="193"/>
      <c r="D532" s="193"/>
      <c r="E532" s="189"/>
    </row>
    <row r="533" spans="2:5" ht="12.75">
      <c r="B533" s="191"/>
      <c r="C533" s="193"/>
      <c r="D533" s="193"/>
      <c r="E533" s="189"/>
    </row>
    <row r="534" spans="2:5" ht="12.75">
      <c r="B534" s="191"/>
      <c r="C534" s="193"/>
      <c r="D534" s="193"/>
      <c r="E534" s="189"/>
    </row>
    <row r="535" spans="2:5" ht="12.75">
      <c r="B535" s="191"/>
      <c r="C535" s="193"/>
      <c r="D535" s="193"/>
      <c r="E535" s="189"/>
    </row>
    <row r="537" spans="2:5" ht="12.75">
      <c r="B537" s="181"/>
      <c r="C537" s="182"/>
      <c r="D537" s="182"/>
      <c r="E537" s="182"/>
    </row>
    <row r="539" spans="2:5" ht="12.75">
      <c r="B539" s="181"/>
      <c r="C539" s="182"/>
      <c r="D539" s="182"/>
      <c r="E539" s="182"/>
    </row>
    <row r="541" ht="12.75">
      <c r="B541" s="187"/>
    </row>
    <row r="542" spans="2:5" ht="12.75">
      <c r="B542" s="191"/>
      <c r="C542" s="193"/>
      <c r="D542" s="193"/>
      <c r="E542" s="189"/>
    </row>
    <row r="543" spans="2:5" ht="12.75">
      <c r="B543" s="191"/>
      <c r="C543" s="193"/>
      <c r="D543" s="193"/>
      <c r="E543" s="189"/>
    </row>
    <row r="545" spans="2:5" ht="12.75">
      <c r="B545" s="181"/>
      <c r="C545" s="182"/>
      <c r="D545" s="182"/>
      <c r="E545" s="182"/>
    </row>
    <row r="547" spans="2:5" ht="12.75">
      <c r="B547" s="181"/>
      <c r="C547" s="182"/>
      <c r="D547" s="182"/>
      <c r="E547" s="182"/>
    </row>
    <row r="549" ht="12.75">
      <c r="B549" s="187"/>
    </row>
    <row r="550" spans="2:5" ht="12.75">
      <c r="B550" s="191"/>
      <c r="C550" s="193"/>
      <c r="D550" s="193"/>
      <c r="E550" s="189"/>
    </row>
    <row r="551" spans="2:5" ht="12.75">
      <c r="B551" s="191"/>
      <c r="C551" s="193"/>
      <c r="D551" s="193"/>
      <c r="E551" s="189"/>
    </row>
    <row r="553" spans="2:5" ht="12.75">
      <c r="B553" s="181"/>
      <c r="C553" s="182"/>
      <c r="D553" s="182"/>
      <c r="E553" s="182"/>
    </row>
    <row r="555" spans="2:5" ht="12.75">
      <c r="B555" s="181"/>
      <c r="C555" s="182"/>
      <c r="D555" s="182"/>
      <c r="E555" s="182"/>
    </row>
    <row r="557" ht="12.75">
      <c r="B557" s="187"/>
    </row>
    <row r="558" spans="2:5" ht="12.75">
      <c r="B558" s="191"/>
      <c r="C558" s="193"/>
      <c r="D558" s="193"/>
      <c r="E558" s="189"/>
    </row>
    <row r="559" spans="2:5" ht="12.75">
      <c r="B559" s="191"/>
      <c r="C559" s="193"/>
      <c r="D559" s="193"/>
      <c r="E559" s="189"/>
    </row>
    <row r="560" spans="2:5" ht="12.75">
      <c r="B560" s="191"/>
      <c r="C560" s="193"/>
      <c r="D560" s="193"/>
      <c r="E560" s="189"/>
    </row>
    <row r="561" spans="2:5" ht="12.75">
      <c r="B561" s="191"/>
      <c r="C561" s="193"/>
      <c r="D561" s="193"/>
      <c r="E561" s="189"/>
    </row>
    <row r="562" spans="2:5" ht="12.75">
      <c r="B562" s="191"/>
      <c r="C562" s="193"/>
      <c r="D562" s="193"/>
      <c r="E562" s="189"/>
    </row>
    <row r="563" spans="2:5" ht="12.75">
      <c r="B563" s="191"/>
      <c r="C563" s="193"/>
      <c r="D563" s="193"/>
      <c r="E563" s="189"/>
    </row>
    <row r="564" spans="2:5" ht="12.75">
      <c r="B564" s="191"/>
      <c r="C564" s="193"/>
      <c r="D564" s="193"/>
      <c r="E564" s="189"/>
    </row>
    <row r="565" spans="2:5" ht="12.75">
      <c r="B565" s="191"/>
      <c r="C565" s="193"/>
      <c r="D565" s="193"/>
      <c r="E565" s="189"/>
    </row>
    <row r="566" spans="2:5" ht="12.75">
      <c r="B566" s="191"/>
      <c r="C566" s="193"/>
      <c r="D566" s="193"/>
      <c r="E566" s="189"/>
    </row>
    <row r="567" spans="2:5" ht="12.75">
      <c r="B567" s="191"/>
      <c r="C567" s="193"/>
      <c r="D567" s="193"/>
      <c r="E567" s="189"/>
    </row>
    <row r="569" spans="2:5" ht="12.75">
      <c r="B569" s="181"/>
      <c r="C569" s="182"/>
      <c r="D569" s="182"/>
      <c r="E569" s="182"/>
    </row>
    <row r="571" spans="2:5" ht="12.75">
      <c r="B571" s="181"/>
      <c r="C571" s="182"/>
      <c r="D571" s="182"/>
      <c r="E571" s="182"/>
    </row>
    <row r="573" ht="12.75">
      <c r="B573" s="187"/>
    </row>
    <row r="574" spans="2:5" ht="12.75">
      <c r="B574" s="191"/>
      <c r="C574" s="193"/>
      <c r="D574" s="193"/>
      <c r="E574" s="189"/>
    </row>
    <row r="575" spans="2:5" ht="12.75">
      <c r="B575" s="191"/>
      <c r="C575" s="193"/>
      <c r="D575" s="193"/>
      <c r="E575" s="189"/>
    </row>
    <row r="576" spans="2:5" ht="12.75">
      <c r="B576" s="191"/>
      <c r="C576" s="193"/>
      <c r="D576" s="193"/>
      <c r="E576" s="189"/>
    </row>
    <row r="577" spans="2:5" ht="12.75">
      <c r="B577" s="191"/>
      <c r="C577" s="193"/>
      <c r="D577" s="193"/>
      <c r="E577" s="189"/>
    </row>
    <row r="578" spans="2:5" ht="12.75">
      <c r="B578" s="191"/>
      <c r="C578" s="193"/>
      <c r="D578" s="193"/>
      <c r="E578" s="189"/>
    </row>
    <row r="579" spans="2:5" ht="12.75">
      <c r="B579" s="191"/>
      <c r="C579" s="193"/>
      <c r="D579" s="193"/>
      <c r="E579" s="189"/>
    </row>
    <row r="581" spans="2:5" ht="12.75">
      <c r="B581" s="181"/>
      <c r="C581" s="182"/>
      <c r="D581" s="182"/>
      <c r="E581" s="182"/>
    </row>
    <row r="583" spans="2:5" ht="12.75">
      <c r="B583" s="181"/>
      <c r="C583" s="182"/>
      <c r="D583" s="182"/>
      <c r="E583" s="182"/>
    </row>
    <row r="585" ht="12.75">
      <c r="B585" s="187"/>
    </row>
    <row r="586" spans="2:5" ht="12.75">
      <c r="B586" s="191"/>
      <c r="C586" s="193"/>
      <c r="D586" s="193"/>
      <c r="E586" s="189"/>
    </row>
    <row r="587" spans="2:5" ht="12.75">
      <c r="B587" s="191"/>
      <c r="C587" s="193"/>
      <c r="D587" s="193"/>
      <c r="E587" s="189"/>
    </row>
    <row r="588" spans="2:5" ht="12.75">
      <c r="B588" s="191"/>
      <c r="C588" s="193"/>
      <c r="D588" s="193"/>
      <c r="E588" s="189"/>
    </row>
    <row r="591" spans="2:5" ht="12.75">
      <c r="B591" s="181"/>
      <c r="C591" s="182"/>
      <c r="D591" s="182"/>
      <c r="E591" s="182"/>
    </row>
    <row r="593" spans="2:5" ht="12.75">
      <c r="B593" s="181"/>
      <c r="C593" s="182"/>
      <c r="D593" s="182"/>
      <c r="E593" s="182"/>
    </row>
    <row r="595" ht="12.75">
      <c r="B595" s="187"/>
    </row>
    <row r="596" spans="2:5" ht="12.75">
      <c r="B596" s="191"/>
      <c r="C596" s="193"/>
      <c r="D596" s="193"/>
      <c r="E596" s="189"/>
    </row>
    <row r="598" spans="2:5" ht="12.75">
      <c r="B598" s="181"/>
      <c r="C598" s="182"/>
      <c r="D598" s="182"/>
      <c r="E598" s="182"/>
    </row>
    <row r="600" spans="2:5" ht="12.75">
      <c r="B600" s="181"/>
      <c r="C600" s="182"/>
      <c r="D600" s="182"/>
      <c r="E600" s="182"/>
    </row>
    <row r="602" ht="12.75">
      <c r="B602" s="187"/>
    </row>
    <row r="603" spans="2:5" ht="12.75">
      <c r="B603" s="191"/>
      <c r="C603" s="193"/>
      <c r="D603" s="193"/>
      <c r="E603" s="189"/>
    </row>
    <row r="604" spans="2:5" ht="12.75">
      <c r="B604" s="191"/>
      <c r="C604" s="193"/>
      <c r="D604" s="193"/>
      <c r="E604" s="189"/>
    </row>
    <row r="606" spans="2:5" ht="12.75">
      <c r="B606" s="181"/>
      <c r="C606" s="182"/>
      <c r="D606" s="182"/>
      <c r="E606" s="182"/>
    </row>
    <row r="608" spans="2:5" ht="12.75">
      <c r="B608" s="181"/>
      <c r="C608" s="182"/>
      <c r="D608" s="182"/>
      <c r="E608" s="182"/>
    </row>
    <row r="610" ht="12.75">
      <c r="B610" s="187"/>
    </row>
    <row r="611" spans="2:5" ht="12.75">
      <c r="B611" s="191"/>
      <c r="C611" s="193"/>
      <c r="D611" s="193"/>
      <c r="E611" s="189"/>
    </row>
    <row r="612" spans="2:5" ht="12.75">
      <c r="B612" s="191"/>
      <c r="C612" s="193"/>
      <c r="D612" s="193"/>
      <c r="E612" s="189"/>
    </row>
    <row r="613" spans="2:5" ht="12.75">
      <c r="B613" s="191"/>
      <c r="C613" s="193"/>
      <c r="D613" s="193"/>
      <c r="E613" s="189"/>
    </row>
    <row r="614" spans="2:5" ht="12.75">
      <c r="B614" s="191"/>
      <c r="C614" s="193"/>
      <c r="D614" s="193"/>
      <c r="E614" s="189"/>
    </row>
    <row r="615" spans="2:5" ht="12.75">
      <c r="B615" s="191"/>
      <c r="C615" s="193"/>
      <c r="D615" s="193"/>
      <c r="E615" s="189"/>
    </row>
    <row r="616" spans="2:5" ht="12.75">
      <c r="B616" s="191"/>
      <c r="C616" s="193"/>
      <c r="D616" s="193"/>
      <c r="E616" s="189"/>
    </row>
    <row r="617" spans="2:5" ht="12.75">
      <c r="B617" s="191"/>
      <c r="C617" s="193"/>
      <c r="D617" s="193"/>
      <c r="E617" s="189"/>
    </row>
    <row r="618" spans="2:5" ht="12.75">
      <c r="B618" s="191"/>
      <c r="C618" s="193"/>
      <c r="D618" s="193"/>
      <c r="E618" s="189"/>
    </row>
    <row r="619" spans="2:5" ht="12.75">
      <c r="B619" s="191"/>
      <c r="C619" s="193"/>
      <c r="D619" s="193"/>
      <c r="E619" s="189"/>
    </row>
    <row r="620" spans="2:5" ht="12.75">
      <c r="B620" s="191"/>
      <c r="C620" s="193"/>
      <c r="D620" s="193"/>
      <c r="E620" s="189"/>
    </row>
    <row r="621" spans="2:5" ht="12.75">
      <c r="B621" s="191"/>
      <c r="C621" s="193"/>
      <c r="D621" s="193"/>
      <c r="E621" s="189"/>
    </row>
    <row r="624" spans="2:5" ht="12.75">
      <c r="B624" s="181"/>
      <c r="C624" s="182"/>
      <c r="D624" s="182"/>
      <c r="E624" s="182"/>
    </row>
    <row r="626" spans="2:5" ht="12.75">
      <c r="B626" s="181"/>
      <c r="C626" s="182"/>
      <c r="D626" s="182"/>
      <c r="E626" s="182"/>
    </row>
  </sheetData>
  <sheetProtection/>
  <mergeCells count="3">
    <mergeCell ref="F2:H2"/>
    <mergeCell ref="B97:B98"/>
    <mergeCell ref="A1:E1"/>
  </mergeCells>
  <printOptions horizontalCentered="1"/>
  <pageMargins left="0.1968503937007874" right="0.1968503937007874" top="0.4330708661417323" bottom="0.4330708661417323" header="0.5118110236220472" footer="0.5118110236220472"/>
  <pageSetup firstPageNumber="6" useFirstPageNumber="1" horizontalDpi="600" verticalDpi="600" orientation="portrait" paperSize="9" scale="90" r:id="rId1"/>
  <headerFooter alignWithMargins="0">
    <oddFooter>&amp;R&amp;P</oddFooter>
  </headerFooter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2009-07-29T15:25:04Z</cp:lastPrinted>
  <dcterms:created xsi:type="dcterms:W3CDTF">2001-11-29T15:00:47Z</dcterms:created>
  <dcterms:modified xsi:type="dcterms:W3CDTF">2009-08-06T10:47:59Z</dcterms:modified>
  <cp:category/>
  <cp:version/>
  <cp:contentType/>
  <cp:contentStatus/>
</cp:coreProperties>
</file>