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75" windowWidth="9690" windowHeight="6810" tabRatio="597" activeTab="0"/>
  </bookViews>
  <sheets>
    <sheet name="konsolidirano" sheetId="1" r:id="rId1"/>
  </sheets>
  <definedNames>
    <definedName name="_xlnm.Print_Area" localSheetId="0">'konsolidirano'!$A$30:$B$57</definedName>
    <definedName name="Print_Area_MI" localSheetId="0">'konsolidirano'!$A$58:$B$69</definedName>
    <definedName name="Z_BFB1D2E1_68E4_11D2_BA60_000021663366_.wvu.PrintArea" localSheetId="0" hidden="1">'konsolidirano'!$A$1:$B$67</definedName>
  </definedNames>
  <calcPr fullCalcOnLoad="1"/>
</workbook>
</file>

<file path=xl/sharedStrings.xml><?xml version="1.0" encoding="utf-8"?>
<sst xmlns="http://schemas.openxmlformats.org/spreadsheetml/2006/main" count="66" uniqueCount="24">
  <si>
    <t xml:space="preserve"> </t>
  </si>
  <si>
    <t>I. UKUPNI PRIHODI I POTPORE</t>
  </si>
  <si>
    <t xml:space="preserve">   Postotak od BDP</t>
  </si>
  <si>
    <t>BDP</t>
  </si>
  <si>
    <t xml:space="preserve">   Državni proračun</t>
  </si>
  <si>
    <t xml:space="preserve">   Izvanproračunski fondovi</t>
  </si>
  <si>
    <t>I. Transakcije eliminirane iz prihoda</t>
  </si>
  <si>
    <t xml:space="preserve">   1.Državni proračun</t>
  </si>
  <si>
    <t>TRANSAKCIJE ELIMINIRANE U KONSOLIDACIJI SREDIŠNJE DRŽAVE</t>
  </si>
  <si>
    <t>II.UKUPNI RASHODI</t>
  </si>
  <si>
    <t>III.UKUPNI MANJAK/VIŠAK</t>
  </si>
  <si>
    <t>II. UKUPNI RASHODI</t>
  </si>
  <si>
    <t>II.Transakcije eliminirane iz rashoda</t>
  </si>
  <si>
    <t xml:space="preserve">   1. Hrvatske vode</t>
  </si>
  <si>
    <t xml:space="preserve">   2. Fond za zaštitu okoliša i energetsku učinkovitost</t>
  </si>
  <si>
    <t xml:space="preserve">   1.Hrvatske vode</t>
  </si>
  <si>
    <t xml:space="preserve">   3. Hrvatske ceste</t>
  </si>
  <si>
    <t xml:space="preserve">   4. Državna agencija za osiguranje štednih uloga i sanaciju banaka</t>
  </si>
  <si>
    <t xml:space="preserve">   5. Hrvatski fond za privatizaciju</t>
  </si>
  <si>
    <t xml:space="preserve">   2.Hrvatske ceste</t>
  </si>
  <si>
    <t xml:space="preserve">
</t>
  </si>
  <si>
    <t xml:space="preserve">NEKONSOLIDIRANI DRŽAVNI PRORAČUN I FINANCIJSKI PLANOVI IZVANPRORAČUNSKIH KORISNIKA ZA 2009. GODINU </t>
  </si>
  <si>
    <t xml:space="preserve">Plan za 2009.                                        </t>
  </si>
  <si>
    <t xml:space="preserve">KONSOLIDIRANI DRŽAVNI PRORAČUN I FINANCIJSKI PLANOVI IZVANPRORAČUNSKIH KORISNIKA                        ZA 2009. GODINU 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</si>
</sst>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K_n_-;\-* #,##0\ _K_n_-;_-* &quot;-&quot;\ _K_n_-;_-@_-"/>
    <numFmt numFmtId="181" formatCode="_-* #,##0.00\ _K_n_-;\-* #,##0.00\ _K_n_-;_-* &quot;-&quot;??\ _K_n_-;_-@_-"/>
    <numFmt numFmtId="182" formatCode="0.00_)"/>
    <numFmt numFmtId="183" formatCode="0_)"/>
    <numFmt numFmtId="184" formatCode="0.0_)"/>
    <numFmt numFmtId="185" formatCode="#,##0_)"/>
    <numFmt numFmtId="186" formatCode="#,##0.0"/>
    <numFmt numFmtId="187" formatCode="#,##0.0_)"/>
    <numFmt numFmtId="188" formatCode="#,##0.00_)"/>
  </numFmts>
  <fonts count="11">
    <font>
      <sz val="10"/>
      <name val="Courier"/>
      <family val="0"/>
    </font>
    <font>
      <sz val="10"/>
      <name val="Arial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6"/>
      <name val="Times New Roman CE"/>
      <family val="1"/>
    </font>
    <font>
      <b/>
      <sz val="16"/>
      <name val="Times New Roman CE"/>
      <family val="1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b/>
      <sz val="18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7" fillId="2" borderId="2" xfId="0" applyFont="1" applyFill="1" applyBorder="1" applyAlignment="1" quotePrefix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185" fontId="7" fillId="2" borderId="1" xfId="0" applyNumberFormat="1" applyFont="1" applyFill="1" applyBorder="1" applyAlignment="1">
      <alignment vertical="center"/>
    </xf>
    <xf numFmtId="0" fontId="7" fillId="0" borderId="1" xfId="0" applyFont="1" applyBorder="1" applyAlignment="1" quotePrefix="1">
      <alignment horizontal="left"/>
    </xf>
    <xf numFmtId="185" fontId="7" fillId="0" borderId="1" xfId="0" applyNumberFormat="1" applyFont="1" applyBorder="1" applyAlignment="1">
      <alignment/>
    </xf>
    <xf numFmtId="185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2" borderId="2" xfId="0" applyFont="1" applyFill="1" applyBorder="1" applyAlignment="1">
      <alignment horizontal="center" vertical="center"/>
    </xf>
    <xf numFmtId="185" fontId="7" fillId="2" borderId="2" xfId="0" applyNumberFormat="1" applyFont="1" applyFill="1" applyBorder="1" applyAlignment="1">
      <alignment vertical="center"/>
    </xf>
    <xf numFmtId="0" fontId="7" fillId="0" borderId="0" xfId="0" applyFont="1" applyAlignment="1" quotePrefix="1">
      <alignment horizontal="left"/>
    </xf>
    <xf numFmtId="0" fontId="5" fillId="3" borderId="0" xfId="0" applyFont="1" applyFill="1" applyAlignment="1">
      <alignment/>
    </xf>
    <xf numFmtId="0" fontId="7" fillId="2" borderId="1" xfId="0" applyFont="1" applyFill="1" applyBorder="1" applyAlignment="1" quotePrefix="1">
      <alignment horizontal="left" vertical="center"/>
    </xf>
    <xf numFmtId="0" fontId="7" fillId="2" borderId="3" xfId="0" applyFont="1" applyFill="1" applyBorder="1" applyAlignment="1">
      <alignment vertical="center"/>
    </xf>
    <xf numFmtId="4" fontId="7" fillId="2" borderId="3" xfId="0" applyNumberFormat="1" applyFont="1" applyFill="1" applyBorder="1" applyAlignment="1">
      <alignment vertical="center"/>
    </xf>
    <xf numFmtId="0" fontId="6" fillId="0" borderId="1" xfId="0" applyFont="1" applyBorder="1" applyAlignment="1" quotePrefix="1">
      <alignment horizontal="left" wrapText="1"/>
    </xf>
    <xf numFmtId="0" fontId="7" fillId="3" borderId="1" xfId="0" applyFont="1" applyFill="1" applyBorder="1" applyAlignment="1">
      <alignment vertical="center"/>
    </xf>
    <xf numFmtId="185" fontId="7" fillId="3" borderId="1" xfId="0" applyNumberFormat="1" applyFont="1" applyFill="1" applyBorder="1" applyAlignment="1">
      <alignment vertical="center"/>
    </xf>
    <xf numFmtId="185" fontId="6" fillId="0" borderId="3" xfId="0" applyNumberFormat="1" applyFont="1" applyBorder="1" applyAlignment="1">
      <alignment/>
    </xf>
    <xf numFmtId="0" fontId="7" fillId="3" borderId="1" xfId="0" applyFont="1" applyFill="1" applyBorder="1" applyAlignment="1" quotePrefix="1">
      <alignment horizontal="left" vertical="center"/>
    </xf>
    <xf numFmtId="0" fontId="6" fillId="0" borderId="1" xfId="0" applyFont="1" applyBorder="1" applyAlignment="1">
      <alignment horizontal="left" wrapText="1"/>
    </xf>
    <xf numFmtId="182" fontId="7" fillId="2" borderId="1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/>
    </xf>
    <xf numFmtId="185" fontId="6" fillId="3" borderId="1" xfId="0" applyNumberFormat="1" applyFont="1" applyFill="1" applyBorder="1" applyAlignment="1">
      <alignment vertical="center"/>
    </xf>
    <xf numFmtId="0" fontId="6" fillId="0" borderId="3" xfId="0" applyFont="1" applyBorder="1" applyAlignment="1" quotePrefix="1">
      <alignment horizontal="left"/>
    </xf>
    <xf numFmtId="3" fontId="10" fillId="0" borderId="0" xfId="0" applyNumberFormat="1" applyFont="1" applyAlignment="1" quotePrefix="1">
      <alignment horizontal="center" vertical="center" wrapText="1"/>
    </xf>
    <xf numFmtId="3" fontId="10" fillId="0" borderId="0" xfId="0" applyNumberFormat="1" applyFont="1" applyBorder="1" applyAlignment="1" quotePrefix="1">
      <alignment horizontal="center" vertical="center" wrapText="1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68"/>
  <sheetViews>
    <sheetView tabSelected="1" zoomScale="75" zoomScaleNormal="75" workbookViewId="0" topLeftCell="A30">
      <selection activeCell="A30" sqref="A30:B30"/>
    </sheetView>
  </sheetViews>
  <sheetFormatPr defaultColWidth="9.625" defaultRowHeight="12.75"/>
  <cols>
    <col min="1" max="1" width="59.625" style="1" customWidth="1"/>
    <col min="2" max="2" width="22.625" style="1" customWidth="1"/>
    <col min="3" max="5" width="9.625" style="1" customWidth="1"/>
    <col min="6" max="6" width="10.625" style="1" customWidth="1"/>
    <col min="7" max="16384" width="9.625" style="1" customWidth="1"/>
  </cols>
  <sheetData>
    <row r="1" spans="1:2" ht="66" customHeight="1" hidden="1">
      <c r="A1" s="34" t="s">
        <v>21</v>
      </c>
      <c r="B1" s="34"/>
    </row>
    <row r="2" spans="1:2" ht="27" customHeight="1" hidden="1">
      <c r="A2" s="5"/>
      <c r="B2" s="18"/>
    </row>
    <row r="3" spans="1:2" ht="47.25" customHeight="1" hidden="1">
      <c r="A3" s="6" t="s">
        <v>20</v>
      </c>
      <c r="B3" s="30" t="s">
        <v>22</v>
      </c>
    </row>
    <row r="4" spans="1:2" s="3" customFormat="1" ht="41.25" customHeight="1" hidden="1">
      <c r="A4" s="20" t="s">
        <v>1</v>
      </c>
      <c r="B4" s="8">
        <f>B5+B6</f>
        <v>130734067400</v>
      </c>
    </row>
    <row r="5" spans="1:2" s="2" customFormat="1" ht="24.75" customHeight="1" hidden="1">
      <c r="A5" s="9" t="s">
        <v>4</v>
      </c>
      <c r="B5" s="10">
        <f>124241740214+394513186</f>
        <v>124636253400</v>
      </c>
    </row>
    <row r="6" spans="1:2" s="2" customFormat="1" ht="24.75" customHeight="1" hidden="1">
      <c r="A6" s="9" t="s">
        <v>5</v>
      </c>
      <c r="B6" s="10">
        <f>SUM(B7:B11)</f>
        <v>6097814000</v>
      </c>
    </row>
    <row r="7" spans="1:2" ht="24.75" customHeight="1" hidden="1">
      <c r="A7" s="4" t="s">
        <v>13</v>
      </c>
      <c r="B7" s="11">
        <f>2418080000+100000</f>
        <v>2418180000</v>
      </c>
    </row>
    <row r="8" spans="1:2" ht="24.75" customHeight="1" hidden="1">
      <c r="A8" s="28" t="s">
        <v>14</v>
      </c>
      <c r="B8" s="11">
        <v>1384800000</v>
      </c>
    </row>
    <row r="9" spans="1:2" ht="24.75" customHeight="1" hidden="1">
      <c r="A9" s="4" t="s">
        <v>16</v>
      </c>
      <c r="B9" s="11">
        <v>1672800000</v>
      </c>
    </row>
    <row r="10" spans="1:2" ht="42.75" customHeight="1" hidden="1">
      <c r="A10" s="23" t="s">
        <v>17</v>
      </c>
      <c r="B10" s="11">
        <v>507498000</v>
      </c>
    </row>
    <row r="11" spans="1:2" ht="24.75" customHeight="1" hidden="1">
      <c r="A11" s="4" t="s">
        <v>18</v>
      </c>
      <c r="B11" s="11">
        <f>49536000+65000000</f>
        <v>114536000</v>
      </c>
    </row>
    <row r="12" spans="1:2" s="3" customFormat="1" ht="41.25" customHeight="1" hidden="1">
      <c r="A12" s="20" t="s">
        <v>11</v>
      </c>
      <c r="B12" s="8">
        <f>B13+B14</f>
        <v>133549273922</v>
      </c>
    </row>
    <row r="13" spans="1:2" s="2" customFormat="1" ht="24.75" customHeight="1" hidden="1">
      <c r="A13" s="9" t="s">
        <v>4</v>
      </c>
      <c r="B13" s="10">
        <f>125310440184+3632632578-1951836000</f>
        <v>126991236762</v>
      </c>
    </row>
    <row r="14" spans="1:2" s="2" customFormat="1" ht="24.75" customHeight="1" hidden="1">
      <c r="A14" s="9" t="s">
        <v>5</v>
      </c>
      <c r="B14" s="10">
        <f>SUM(B15:B19)</f>
        <v>6558037160</v>
      </c>
    </row>
    <row r="15" spans="1:2" ht="24.75" customHeight="1" hidden="1">
      <c r="A15" s="4" t="s">
        <v>13</v>
      </c>
      <c r="B15" s="11">
        <f>2098930000+319250000</f>
        <v>2418180000</v>
      </c>
    </row>
    <row r="16" spans="1:2" ht="42.75" customHeight="1" hidden="1">
      <c r="A16" s="28" t="s">
        <v>14</v>
      </c>
      <c r="B16" s="11">
        <f>1288593000+1200000-160000000</f>
        <v>1129793000</v>
      </c>
    </row>
    <row r="17" spans="1:2" ht="24.75" customHeight="1" hidden="1">
      <c r="A17" s="4" t="s">
        <v>16</v>
      </c>
      <c r="B17" s="11">
        <f>1440716840+1412400000-190000000</f>
        <v>2663116840</v>
      </c>
    </row>
    <row r="18" spans="1:2" ht="42.75" customHeight="1" hidden="1">
      <c r="A18" s="23" t="s">
        <v>17</v>
      </c>
      <c r="B18" s="11">
        <f>235042000+1393000</f>
        <v>236435000</v>
      </c>
    </row>
    <row r="19" spans="1:2" ht="24.75" customHeight="1" hidden="1">
      <c r="A19" s="33" t="s">
        <v>18</v>
      </c>
      <c r="B19" s="26">
        <f>105712320+4800000</f>
        <v>110512320</v>
      </c>
    </row>
    <row r="20" spans="1:2" ht="47.25" customHeight="1" hidden="1">
      <c r="A20" s="6"/>
      <c r="B20" s="30" t="s">
        <v>22</v>
      </c>
    </row>
    <row r="21" spans="1:2" s="3" customFormat="1" ht="41.25" customHeight="1" hidden="1">
      <c r="A21" s="20" t="s">
        <v>10</v>
      </c>
      <c r="B21" s="8">
        <f>B22+B23</f>
        <v>-2815206522</v>
      </c>
    </row>
    <row r="22" spans="1:2" s="2" customFormat="1" ht="24.75" customHeight="1" hidden="1">
      <c r="A22" s="9" t="s">
        <v>4</v>
      </c>
      <c r="B22" s="10">
        <f>B5-B13</f>
        <v>-2354983362</v>
      </c>
    </row>
    <row r="23" spans="1:2" s="2" customFormat="1" ht="24.75" customHeight="1" hidden="1">
      <c r="A23" s="9" t="s">
        <v>5</v>
      </c>
      <c r="B23" s="10">
        <f>SUM(B24:B28)</f>
        <v>-460223160</v>
      </c>
    </row>
    <row r="24" spans="1:2" ht="24.75" customHeight="1" hidden="1">
      <c r="A24" s="4" t="s">
        <v>13</v>
      </c>
      <c r="B24" s="11">
        <f>B7-B15</f>
        <v>0</v>
      </c>
    </row>
    <row r="25" spans="1:2" ht="24.75" customHeight="1" hidden="1">
      <c r="A25" s="28" t="s">
        <v>14</v>
      </c>
      <c r="B25" s="11">
        <f>B8-B16</f>
        <v>255007000</v>
      </c>
    </row>
    <row r="26" spans="1:2" ht="24.75" customHeight="1" hidden="1">
      <c r="A26" s="4" t="s">
        <v>16</v>
      </c>
      <c r="B26" s="11">
        <f>B9-B17</f>
        <v>-990316840</v>
      </c>
    </row>
    <row r="27" spans="1:2" ht="42.75" customHeight="1" hidden="1">
      <c r="A27" s="23" t="s">
        <v>17</v>
      </c>
      <c r="B27" s="11">
        <f>B10-B18</f>
        <v>271063000</v>
      </c>
    </row>
    <row r="28" spans="1:2" ht="24.75" customHeight="1" hidden="1">
      <c r="A28" s="4" t="s">
        <v>18</v>
      </c>
      <c r="B28" s="11">
        <f>B11-B19</f>
        <v>4023680</v>
      </c>
    </row>
    <row r="29" spans="1:2" s="3" customFormat="1" ht="33" customHeight="1" hidden="1">
      <c r="A29" s="21" t="s">
        <v>2</v>
      </c>
      <c r="B29" s="22">
        <f>B21/$B$67*100</f>
        <v>-0.8811338542525711</v>
      </c>
    </row>
    <row r="30" spans="1:2" ht="69" customHeight="1">
      <c r="A30" s="34" t="s">
        <v>23</v>
      </c>
      <c r="B30" s="34"/>
    </row>
    <row r="31" spans="1:2" ht="27" customHeight="1">
      <c r="A31" s="5"/>
      <c r="B31" s="18"/>
    </row>
    <row r="32" spans="1:2" ht="47.25" customHeight="1">
      <c r="A32" s="6"/>
      <c r="B32" s="30" t="s">
        <v>22</v>
      </c>
    </row>
    <row r="33" spans="1:2" s="3" customFormat="1" ht="36" customHeight="1">
      <c r="A33" s="7" t="s">
        <v>1</v>
      </c>
      <c r="B33" s="8">
        <f>B34+B35</f>
        <v>128696941269</v>
      </c>
    </row>
    <row r="34" spans="1:2" ht="24.75" customHeight="1">
      <c r="A34" s="15" t="s">
        <v>4</v>
      </c>
      <c r="B34" s="10">
        <f>B5</f>
        <v>124636253400</v>
      </c>
    </row>
    <row r="35" spans="1:2" ht="24.75" customHeight="1">
      <c r="A35" s="15" t="s">
        <v>5</v>
      </c>
      <c r="B35" s="10">
        <f>SUM(B36:B40)</f>
        <v>4060687869</v>
      </c>
    </row>
    <row r="36" spans="1:2" ht="24.75" customHeight="1">
      <c r="A36" s="4" t="s">
        <v>13</v>
      </c>
      <c r="B36" s="11">
        <f>B7-B62</f>
        <v>1982600000</v>
      </c>
    </row>
    <row r="37" spans="1:2" ht="24.75" customHeight="1">
      <c r="A37" s="28" t="s">
        <v>14</v>
      </c>
      <c r="B37" s="11">
        <f>B8</f>
        <v>1384800000</v>
      </c>
    </row>
    <row r="38" spans="1:2" ht="24.75" customHeight="1">
      <c r="A38" s="4" t="s">
        <v>16</v>
      </c>
      <c r="B38" s="11">
        <f>B9-B63</f>
        <v>71253869</v>
      </c>
    </row>
    <row r="39" spans="1:2" ht="42.75" customHeight="1">
      <c r="A39" s="23" t="s">
        <v>17</v>
      </c>
      <c r="B39" s="11">
        <f>B10</f>
        <v>507498000</v>
      </c>
    </row>
    <row r="40" spans="1:2" ht="24.75" customHeight="1">
      <c r="A40" s="4" t="s">
        <v>18</v>
      </c>
      <c r="B40" s="11">
        <f>B11</f>
        <v>114536000</v>
      </c>
    </row>
    <row r="41" spans="1:2" s="3" customFormat="1" ht="36" customHeight="1">
      <c r="A41" s="20" t="s">
        <v>9</v>
      </c>
      <c r="B41" s="8">
        <f>B42+B43</f>
        <v>131512147791</v>
      </c>
    </row>
    <row r="42" spans="1:2" ht="24.75" customHeight="1">
      <c r="A42" s="15" t="s">
        <v>4</v>
      </c>
      <c r="B42" s="10">
        <f>B13-B65</f>
        <v>124954110631</v>
      </c>
    </row>
    <row r="43" spans="1:2" ht="24.75" customHeight="1">
      <c r="A43" s="15" t="s">
        <v>5</v>
      </c>
      <c r="B43" s="10">
        <f>SUM(B44:B48)</f>
        <v>6558037160</v>
      </c>
    </row>
    <row r="44" spans="1:2" ht="24.75" customHeight="1">
      <c r="A44" s="4" t="s">
        <v>13</v>
      </c>
      <c r="B44" s="11">
        <f>B15</f>
        <v>2418180000</v>
      </c>
    </row>
    <row r="45" spans="1:2" s="31" customFormat="1" ht="24.75" customHeight="1">
      <c r="A45" s="28" t="s">
        <v>14</v>
      </c>
      <c r="B45" s="11">
        <f>B16</f>
        <v>1129793000</v>
      </c>
    </row>
    <row r="46" spans="1:2" ht="21" customHeight="1">
      <c r="A46" s="4" t="s">
        <v>16</v>
      </c>
      <c r="B46" s="11">
        <f>B17-B66</f>
        <v>2663116840</v>
      </c>
    </row>
    <row r="47" spans="1:2" ht="42.75" customHeight="1">
      <c r="A47" s="23" t="s">
        <v>17</v>
      </c>
      <c r="B47" s="11">
        <f>B18</f>
        <v>236435000</v>
      </c>
    </row>
    <row r="48" spans="1:2" ht="24.75" customHeight="1">
      <c r="A48" s="33" t="s">
        <v>18</v>
      </c>
      <c r="B48" s="26">
        <f>B19</f>
        <v>110512320</v>
      </c>
    </row>
    <row r="49" spans="1:2" s="3" customFormat="1" ht="41.25" customHeight="1">
      <c r="A49" s="20" t="s">
        <v>10</v>
      </c>
      <c r="B49" s="8">
        <f>B50+B51</f>
        <v>-2815206522</v>
      </c>
    </row>
    <row r="50" spans="1:2" s="2" customFormat="1" ht="24.75" customHeight="1">
      <c r="A50" s="9" t="s">
        <v>4</v>
      </c>
      <c r="B50" s="10">
        <f>B34-B42</f>
        <v>-317857231</v>
      </c>
    </row>
    <row r="51" spans="1:2" s="2" customFormat="1" ht="24.75" customHeight="1">
      <c r="A51" s="9" t="s">
        <v>5</v>
      </c>
      <c r="B51" s="10">
        <f>SUM(B52:B56)</f>
        <v>-2497349291</v>
      </c>
    </row>
    <row r="52" spans="1:2" ht="24.75" customHeight="1">
      <c r="A52" s="4" t="s">
        <v>13</v>
      </c>
      <c r="B52" s="11">
        <f>B36-B44</f>
        <v>-435580000</v>
      </c>
    </row>
    <row r="53" spans="1:2" ht="24.75" customHeight="1">
      <c r="A53" s="28" t="s">
        <v>14</v>
      </c>
      <c r="B53" s="11">
        <f>B37-B45</f>
        <v>255007000</v>
      </c>
    </row>
    <row r="54" spans="1:2" ht="24.75" customHeight="1">
      <c r="A54" s="4" t="s">
        <v>16</v>
      </c>
      <c r="B54" s="11">
        <f>B38-B46</f>
        <v>-2591862971</v>
      </c>
    </row>
    <row r="55" spans="1:2" ht="42.75" customHeight="1">
      <c r="A55" s="23" t="s">
        <v>17</v>
      </c>
      <c r="B55" s="11">
        <f>B39-B47</f>
        <v>271063000</v>
      </c>
    </row>
    <row r="56" spans="1:2" ht="24.75" customHeight="1">
      <c r="A56" s="4" t="s">
        <v>18</v>
      </c>
      <c r="B56" s="11">
        <f>B40-B48</f>
        <v>4023680</v>
      </c>
    </row>
    <row r="57" spans="1:2" s="3" customFormat="1" ht="41.25" customHeight="1">
      <c r="A57" s="7" t="s">
        <v>2</v>
      </c>
      <c r="B57" s="29">
        <f>B49/$B$67*100</f>
        <v>-0.8811338542525711</v>
      </c>
    </row>
    <row r="58" spans="1:2" ht="50.25" customHeight="1" hidden="1">
      <c r="A58" s="35" t="s">
        <v>8</v>
      </c>
      <c r="B58" s="35"/>
    </row>
    <row r="59" spans="1:2" ht="23.25" customHeight="1" hidden="1">
      <c r="A59" s="13"/>
      <c r="B59" s="14"/>
    </row>
    <row r="60" spans="1:2" ht="47.25" customHeight="1" hidden="1">
      <c r="A60" s="6"/>
      <c r="B60" s="30" t="s">
        <v>22</v>
      </c>
    </row>
    <row r="61" spans="1:2" s="19" customFormat="1" ht="41.25" customHeight="1" hidden="1">
      <c r="A61" s="24" t="s">
        <v>6</v>
      </c>
      <c r="B61" s="25">
        <f>SUM(B62:B63)</f>
        <v>2037126131</v>
      </c>
    </row>
    <row r="62" spans="1:2" ht="24.75" customHeight="1" hidden="1">
      <c r="A62" s="4" t="s">
        <v>15</v>
      </c>
      <c r="B62" s="11">
        <v>435580000</v>
      </c>
    </row>
    <row r="63" spans="1:2" ht="24.75" customHeight="1" hidden="1">
      <c r="A63" s="4" t="s">
        <v>19</v>
      </c>
      <c r="B63" s="11">
        <v>1601546131</v>
      </c>
    </row>
    <row r="64" spans="1:2" s="19" customFormat="1" ht="41.25" customHeight="1" hidden="1">
      <c r="A64" s="27" t="s">
        <v>12</v>
      </c>
      <c r="B64" s="25">
        <f>SUM(B65:B66)</f>
        <v>2037126131</v>
      </c>
    </row>
    <row r="65" spans="1:2" ht="24.75" customHeight="1" hidden="1">
      <c r="A65" s="12" t="s">
        <v>7</v>
      </c>
      <c r="B65" s="11">
        <f>B61-B66</f>
        <v>2037126131</v>
      </c>
    </row>
    <row r="66" spans="1:2" s="19" customFormat="1" ht="24" customHeight="1" hidden="1">
      <c r="A66" s="4" t="s">
        <v>19</v>
      </c>
      <c r="B66" s="32">
        <v>0</v>
      </c>
    </row>
    <row r="67" spans="1:2" s="3" customFormat="1" ht="41.25" customHeight="1" hidden="1">
      <c r="A67" s="16" t="s">
        <v>3</v>
      </c>
      <c r="B67" s="17">
        <v>319498168004</v>
      </c>
    </row>
    <row r="68" ht="12.75">
      <c r="A68" s="1" t="s">
        <v>0</v>
      </c>
    </row>
    <row r="70" ht="30" customHeight="1"/>
  </sheetData>
  <mergeCells count="3">
    <mergeCell ref="A1:B1"/>
    <mergeCell ref="A30:B30"/>
    <mergeCell ref="A58:B58"/>
  </mergeCells>
  <printOptions horizontalCentered="1"/>
  <pageMargins left="0.2362204724409449" right="0.2362204724409449" top="0.8661417322834646" bottom="0.5905511811023623" header="0.5118110236220472" footer="0.5118110236220472"/>
  <pageSetup fitToHeight="0" horizontalDpi="600" verticalDpi="600" orientation="portrait" paperSize="9" scale="75" r:id="rId1"/>
  <rowBreaks count="3" manualBreakCount="3">
    <brk id="19" max="1" man="1"/>
    <brk id="29" max="1" man="1"/>
    <brk id="5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Saša Madžarević</dc:creator>
  <cp:keywords/>
  <dc:description/>
  <cp:lastModifiedBy>MinFin</cp:lastModifiedBy>
  <cp:lastPrinted>2008-12-16T17:38:50Z</cp:lastPrinted>
  <dcterms:created xsi:type="dcterms:W3CDTF">1997-10-24T16:09:51Z</dcterms:created>
  <dcterms:modified xsi:type="dcterms:W3CDTF">2008-12-16T17:40:05Z</dcterms:modified>
  <cp:category/>
  <cp:version/>
  <cp:contentType/>
  <cp:contentStatus/>
</cp:coreProperties>
</file>