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9035" windowHeight="15480" activeTab="1"/>
  </bookViews>
  <sheets>
    <sheet name="2010. Sabor" sheetId="1" r:id="rId1"/>
    <sheet name="2010." sheetId="2" r:id="rId2"/>
  </sheets>
  <definedNames>
    <definedName name="_xlnm.Print_Titles" localSheetId="1">'2010.'!$4:$6</definedName>
    <definedName name="_xlnm.Print_Titles" localSheetId="0">'2010. Sabor'!$4:$6</definedName>
  </definedNames>
  <calcPr fullCalcOnLoad="1"/>
</workbook>
</file>

<file path=xl/sharedStrings.xml><?xml version="1.0" encoding="utf-8"?>
<sst xmlns="http://schemas.openxmlformats.org/spreadsheetml/2006/main" count="192" uniqueCount="121">
  <si>
    <t>Red.</t>
  </si>
  <si>
    <t xml:space="preserve">Zaklj./ Odluka Vlade RH </t>
  </si>
  <si>
    <t>Riznični broj jamstva</t>
  </si>
  <si>
    <t>Datum izdavanja</t>
  </si>
  <si>
    <t>U korist</t>
  </si>
  <si>
    <t>Dužnik</t>
  </si>
  <si>
    <t>Valuta</t>
  </si>
  <si>
    <t>Kreditor</t>
  </si>
  <si>
    <t>Sektor</t>
  </si>
  <si>
    <t>Iznos jamstva</t>
  </si>
  <si>
    <t>Iznos jamstva u kunama</t>
  </si>
  <si>
    <t xml:space="preserve">Početak </t>
  </si>
  <si>
    <t>Krajnji rok dospijeća</t>
  </si>
  <si>
    <t>broj</t>
  </si>
  <si>
    <t>Datum</t>
  </si>
  <si>
    <t>Klasa, Ur. broj</t>
  </si>
  <si>
    <t>Namjena kredita</t>
  </si>
  <si>
    <t>plaćanja</t>
  </si>
  <si>
    <t>EUR</t>
  </si>
  <si>
    <t>5030120-08-3</t>
  </si>
  <si>
    <t>USD</t>
  </si>
  <si>
    <t>Zagrebačka banka d.d.</t>
  </si>
  <si>
    <t>310-14/08-02/02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</si>
  <si>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</si>
  <si>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</si>
  <si>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</si>
  <si>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</si>
  <si>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</si>
  <si>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</si>
  <si>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</si>
  <si>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</si>
  <si>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</si>
  <si>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 xml:space="preserve">Deutsche Bank AG London </t>
  </si>
  <si>
    <t>2011.</t>
  </si>
  <si>
    <t>310-14/08-02/01</t>
  </si>
  <si>
    <t>Croatia banka d.d.</t>
  </si>
  <si>
    <t>03.08.2009.</t>
  </si>
  <si>
    <t>Privredna banka Zagreb d.d.</t>
  </si>
  <si>
    <t>310-14/08-02/06</t>
  </si>
  <si>
    <t>2010.</t>
  </si>
  <si>
    <t>310-14/07-01/03</t>
  </si>
  <si>
    <t>Credit Suisse International/Credit Suisse, London Branch</t>
  </si>
  <si>
    <t>510-08/08-01/03</t>
  </si>
  <si>
    <t>F -001 - 10</t>
  </si>
  <si>
    <t>11.01.2010.</t>
  </si>
  <si>
    <t>2025.</t>
  </si>
  <si>
    <t>5030104-09-1</t>
  </si>
  <si>
    <t>17.07.2008.</t>
  </si>
  <si>
    <t>F -002 - 10</t>
  </si>
  <si>
    <t>22.01.2010.</t>
  </si>
  <si>
    <t>OTP banka Hrvatska d.d.</t>
  </si>
  <si>
    <t>19.02.2010.</t>
  </si>
  <si>
    <t>340-03/10-01/03</t>
  </si>
  <si>
    <t>5030120-10-1</t>
  </si>
  <si>
    <t>F -003 - 10</t>
  </si>
  <si>
    <t>2015.</t>
  </si>
  <si>
    <t>HRVATSKE AUTOCESTE  d.o.o. - opće poslovanje društva</t>
  </si>
  <si>
    <t>22.02.2010.</t>
  </si>
  <si>
    <t>F -004 - 10</t>
  </si>
  <si>
    <t>F -005 - 10</t>
  </si>
  <si>
    <t>F -006 - 10</t>
  </si>
  <si>
    <t>04.03.2010.</t>
  </si>
  <si>
    <t>18.03.2010.</t>
  </si>
  <si>
    <t>19.03.2010.</t>
  </si>
  <si>
    <t>25.03.2010.</t>
  </si>
  <si>
    <t>03.12.2009.</t>
  </si>
  <si>
    <t>310-02/09-02/01</t>
  </si>
  <si>
    <t>5030120-09-17</t>
  </si>
  <si>
    <t>11.03.2010.</t>
  </si>
  <si>
    <t>2013.</t>
  </si>
  <si>
    <t>F -007 - 10</t>
  </si>
  <si>
    <t>F -008 -10</t>
  </si>
  <si>
    <t>3. MAJ d.d. -praćenje financiranja novogradnje 711</t>
  </si>
  <si>
    <t>F -009-10</t>
  </si>
  <si>
    <t>Citibank London</t>
  </si>
  <si>
    <t>F -010 - 10</t>
  </si>
  <si>
    <t>340-03/10-01/02</t>
  </si>
  <si>
    <t>5030120-10-3</t>
  </si>
  <si>
    <t>24.03.2010.</t>
  </si>
  <si>
    <t>310-14/10-02/04</t>
  </si>
  <si>
    <t>F -011 - 10</t>
  </si>
  <si>
    <t>5030120-10-9</t>
  </si>
  <si>
    <t>BRODOGRADILIŠTE BRODOTROGIR d.d. - financiranje proizvodnje i održivosti kontinuiteta poslovanja</t>
  </si>
  <si>
    <r>
      <t xml:space="preserve"> HRVATSKI ZAVOD ZA TRANSFUZIJSKU MEDICINU d.d. -</t>
    </r>
    <r>
      <rPr>
        <sz val="12"/>
        <rFont val="Times New Roman CE"/>
        <family val="0"/>
      </rPr>
      <t xml:space="preserve"> za realizaciju kupnje pogona za proizvodnju infuzijskih otopina u Hrvatskom Leskovcu, od prodavatelja PLIVA Hrvatska d.o.o. Zagreb</t>
    </r>
  </si>
  <si>
    <r>
      <t>BRODOGRADILIŠTE BRODOSPLIT d.o.o. -</t>
    </r>
    <r>
      <rPr>
        <sz val="12"/>
        <rFont val="Times New Roman CE"/>
        <family val="0"/>
      </rPr>
      <t xml:space="preserve"> za financijsko praćenje gradnje broda novogradnje 468 </t>
    </r>
  </si>
  <si>
    <r>
      <t>HRVATSKA ELEKTROPRIVREDA d.d. -</t>
    </r>
    <r>
      <rPr>
        <sz val="12"/>
        <rFont val="Times New Roman CE"/>
        <family val="0"/>
      </rPr>
      <t xml:space="preserve"> financiranje investicija i obrtnog poslovanja</t>
    </r>
  </si>
  <si>
    <r>
      <t>BRODOGRADILIŠTE BRODOSPLIT d.o.o. -</t>
    </r>
    <r>
      <rPr>
        <sz val="12"/>
        <rFont val="Times New Roman CE"/>
        <family val="0"/>
      </rPr>
      <t>financiranje proizvodnje i održivosti kontinuiteta poslovanja</t>
    </r>
  </si>
  <si>
    <r>
      <t xml:space="preserve">BRODOGRADILIŠTE BRODOSPLIT d.d. - </t>
    </r>
    <r>
      <rPr>
        <sz val="12"/>
        <rFont val="Times New Roman CE"/>
        <family val="0"/>
      </rPr>
      <t xml:space="preserve">za financijsko praćenje gradnje broda novogradnje 468 </t>
    </r>
  </si>
  <si>
    <r>
      <t>BRODOSPLIT BSO  -</t>
    </r>
    <r>
      <rPr>
        <sz val="12"/>
        <rFont val="Times New Roman CE"/>
        <family val="0"/>
      </rPr>
      <t xml:space="preserve"> financiranje proizvodnje i održivosti kontinuiteta poslovanja</t>
    </r>
  </si>
  <si>
    <t>F -013 - 10</t>
  </si>
  <si>
    <r>
      <t xml:space="preserve">BRODOGRADILIŠTE ULJANIK d.d. </t>
    </r>
    <r>
      <rPr>
        <sz val="12"/>
        <rFont val="Times New Roman CE"/>
        <family val="0"/>
      </rPr>
      <t>- za izravno dugoročno zaduženje</t>
    </r>
  </si>
  <si>
    <t>28.04.2009.</t>
  </si>
  <si>
    <t>14.04.2010.</t>
  </si>
  <si>
    <t>F -012 - 10</t>
  </si>
  <si>
    <t>20.04.2009.</t>
  </si>
  <si>
    <t>2014.</t>
  </si>
  <si>
    <t>23.12.2009.</t>
  </si>
  <si>
    <t>340-03/09-01/03</t>
  </si>
  <si>
    <t>5030120-09-29</t>
  </si>
  <si>
    <t>HRVATSKE AUTOCESTE  d.o.o. - financiranje obveza vezanih uz izgradnju autocesta</t>
  </si>
  <si>
    <t>19.06.2009.</t>
  </si>
  <si>
    <t>310-14/09-02/01</t>
  </si>
  <si>
    <t>5030120-09-3</t>
  </si>
  <si>
    <r>
      <t>BRODOGRADILIŠTE BRODOSPLIT d.d. -</t>
    </r>
    <r>
      <rPr>
        <sz val="12"/>
        <rFont val="Times New Roman CE"/>
        <family val="0"/>
      </rPr>
      <t xml:space="preserve"> za financijsko praćenje gradnje broda novogradnje 469 </t>
    </r>
  </si>
  <si>
    <t>07.05.2010.</t>
  </si>
  <si>
    <t>15.04.2010.</t>
  </si>
  <si>
    <t>17.06.2010.</t>
  </si>
  <si>
    <t>F -015 - 10</t>
  </si>
  <si>
    <t>28.06.2010.</t>
  </si>
  <si>
    <t>HRVATSKE AUTOCESTE  d.o.o. - financiranje građevinskih radova, u skladu s Programom građenja i održavanja javnih cesta za razdoblje 2009. do 2012. godine, (uključujući opće poslovanje Društva)</t>
  </si>
  <si>
    <t xml:space="preserve"> PREGLED IZDANIH DRŽAVNIH JAMSTAVA OD 01.01.2010. - 30.06.2010. GODINE</t>
  </si>
  <si>
    <t>441-03/10-01/03</t>
  </si>
  <si>
    <t>5030105-10-1</t>
  </si>
  <si>
    <t>F -014 - 10</t>
  </si>
  <si>
    <t>15.05.2010.</t>
  </si>
  <si>
    <t>EBRD</t>
  </si>
  <si>
    <t>LUČKA UPRAVA ŠIBENIK - Projekt modernizacije infrastrukture luke Šibenik</t>
  </si>
  <si>
    <r>
      <t>*</t>
    </r>
    <r>
      <rPr>
        <i/>
        <sz val="12"/>
        <rFont val="Times New Roman CE"/>
        <family val="1"/>
      </rPr>
      <t xml:space="preserve">Odlukom o davanju suglasnosti na Financijski plan u 2010. godini Hrvatskim cestama  ( Narodne novine, broj 151/09), Hrvatski sabor odobrio je zaduženje za pokrivanje deficita Hrvatskih cesta d.o.o. ,te je sukladno tome Ministarstvo financija izdalo državna jamstva </t>
    </r>
  </si>
  <si>
    <t>Hypo Alpe Adria Bank d.d. i Hypo Alpe Adria Bank AG</t>
  </si>
  <si>
    <t>HRVATSKE CESTE  d.o.o. - financiranje projekata investicijske izgradnje*</t>
  </si>
  <si>
    <t xml:space="preserve"> PREGLED IZDANIH DRŽAVNIH JAMSTAVA OD 01.01.2010. - 30.6.2010. GODINE ZA KOJE JE HRVATSKI SABOR DONIO POSEBNE ZAKONE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</si>
</sst>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0"/>
    </font>
    <font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4"/>
      <color indexed="10"/>
      <name val="Times New Roman CE"/>
      <family val="0"/>
    </font>
    <font>
      <sz val="10"/>
      <name val="Arial Unicode MS"/>
      <family val="2"/>
    </font>
    <font>
      <i/>
      <sz val="12"/>
      <name val="Arial"/>
      <family val="2"/>
    </font>
    <font>
      <i/>
      <sz val="12"/>
      <name val="Times New Roman CE"/>
      <family val="1"/>
    </font>
    <font>
      <i/>
      <sz val="10"/>
      <name val="Arial"/>
      <family val="0"/>
    </font>
    <font>
      <sz val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16" applyFont="1" applyAlignment="1">
      <alignment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center"/>
      <protection/>
    </xf>
    <xf numFmtId="4" fontId="3" fillId="0" borderId="0" xfId="16" applyNumberFormat="1" applyFont="1" applyAlignment="1">
      <alignment horizontal="right"/>
      <protection/>
    </xf>
    <xf numFmtId="4" fontId="3" fillId="0" borderId="0" xfId="16" applyNumberFormat="1" applyFont="1">
      <alignment/>
      <protection/>
    </xf>
    <xf numFmtId="0" fontId="4" fillId="0" borderId="0" xfId="16" applyFont="1" applyAlignment="1">
      <alignment/>
      <protection/>
    </xf>
    <xf numFmtId="0" fontId="3" fillId="0" borderId="0" xfId="16" applyFont="1" applyAlignment="1">
      <alignment horizontal="left"/>
      <protection/>
    </xf>
    <xf numFmtId="0" fontId="4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/>
      <protection/>
    </xf>
    <xf numFmtId="0" fontId="9" fillId="0" borderId="0" xfId="16" applyFont="1">
      <alignment/>
      <protection/>
    </xf>
    <xf numFmtId="0" fontId="7" fillId="0" borderId="1" xfId="16" applyFont="1" applyBorder="1" applyAlignment="1">
      <alignment horizontal="center"/>
      <protection/>
    </xf>
    <xf numFmtId="0" fontId="7" fillId="0" borderId="1" xfId="16" applyFont="1" applyBorder="1" applyAlignment="1" quotePrefix="1">
      <alignment horizontal="center"/>
      <protection/>
    </xf>
    <xf numFmtId="0" fontId="7" fillId="0" borderId="2" xfId="16" applyFont="1" applyBorder="1" applyAlignment="1">
      <alignment horizontal="center"/>
      <protection/>
    </xf>
    <xf numFmtId="4" fontId="7" fillId="0" borderId="2" xfId="16" applyNumberFormat="1" applyFont="1" applyBorder="1" applyAlignment="1">
      <alignment horizontal="right"/>
      <protection/>
    </xf>
    <xf numFmtId="0" fontId="7" fillId="0" borderId="3" xfId="16" applyFont="1" applyBorder="1" applyAlignment="1">
      <alignment horizontal="center"/>
      <protection/>
    </xf>
    <xf numFmtId="1" fontId="7" fillId="0" borderId="3" xfId="16" applyNumberFormat="1" applyFont="1" applyBorder="1" applyAlignment="1">
      <alignment horizontal="center"/>
      <protection/>
    </xf>
    <xf numFmtId="3" fontId="7" fillId="0" borderId="3" xfId="16" applyNumberFormat="1" applyFont="1" applyBorder="1" applyAlignment="1">
      <alignment horizontal="center"/>
      <protection/>
    </xf>
    <xf numFmtId="3" fontId="7" fillId="0" borderId="3" xfId="16" applyNumberFormat="1" applyFont="1" applyBorder="1" applyAlignment="1">
      <alignment horizontal="right"/>
      <protection/>
    </xf>
    <xf numFmtId="0" fontId="9" fillId="0" borderId="4" xfId="16" applyFont="1" applyBorder="1" applyAlignment="1">
      <alignment horizontal="center"/>
      <protection/>
    </xf>
    <xf numFmtId="4" fontId="9" fillId="0" borderId="5" xfId="16" applyNumberFormat="1" applyFont="1" applyBorder="1" applyAlignment="1">
      <alignment horizontal="center"/>
      <protection/>
    </xf>
    <xf numFmtId="0" fontId="9" fillId="0" borderId="6" xfId="16" applyFont="1" applyBorder="1" applyAlignment="1">
      <alignment horizontal="center" vertical="top"/>
      <protection/>
    </xf>
    <xf numFmtId="1" fontId="9" fillId="0" borderId="6" xfId="16" applyNumberFormat="1" applyFont="1" applyBorder="1" applyAlignment="1">
      <alignment horizontal="center"/>
      <protection/>
    </xf>
    <xf numFmtId="4" fontId="9" fillId="0" borderId="6" xfId="16" applyNumberFormat="1" applyFont="1" applyBorder="1" applyAlignment="1">
      <alignment horizontal="center"/>
      <protection/>
    </xf>
    <xf numFmtId="1" fontId="9" fillId="0" borderId="4" xfId="16" applyNumberFormat="1" applyFont="1" applyBorder="1" applyAlignment="1">
      <alignment horizontal="center"/>
      <protection/>
    </xf>
    <xf numFmtId="1" fontId="9" fillId="0" borderId="7" xfId="16" applyNumberFormat="1" applyFont="1" applyBorder="1" applyAlignment="1">
      <alignment horizontal="center"/>
      <protection/>
    </xf>
    <xf numFmtId="4" fontId="9" fillId="0" borderId="8" xfId="16" applyNumberFormat="1" applyFont="1" applyBorder="1" applyAlignment="1">
      <alignment horizontal="center"/>
      <protection/>
    </xf>
    <xf numFmtId="3" fontId="9" fillId="0" borderId="7" xfId="16" applyNumberFormat="1" applyFont="1" applyBorder="1" applyAlignment="1">
      <alignment horizontal="right"/>
      <protection/>
    </xf>
    <xf numFmtId="1" fontId="9" fillId="0" borderId="9" xfId="16" applyNumberFormat="1" applyFont="1" applyBorder="1" applyAlignment="1">
      <alignment horizontal="center"/>
      <protection/>
    </xf>
    <xf numFmtId="4" fontId="9" fillId="0" borderId="10" xfId="16" applyNumberFormat="1" applyFont="1" applyBorder="1" applyAlignment="1">
      <alignment horizontal="center"/>
      <protection/>
    </xf>
    <xf numFmtId="4" fontId="10" fillId="0" borderId="6" xfId="16" applyNumberFormat="1" applyFont="1" applyBorder="1" applyAlignment="1">
      <alignment horizontal="center"/>
      <protection/>
    </xf>
    <xf numFmtId="3" fontId="9" fillId="0" borderId="9" xfId="16" applyNumberFormat="1" applyFont="1" applyBorder="1" applyAlignment="1">
      <alignment horizontal="right"/>
      <protection/>
    </xf>
    <xf numFmtId="0" fontId="9" fillId="0" borderId="5" xfId="16" applyFont="1" applyBorder="1" applyAlignment="1">
      <alignment horizontal="center"/>
      <protection/>
    </xf>
    <xf numFmtId="0" fontId="9" fillId="0" borderId="6" xfId="16" applyFont="1" applyBorder="1" applyAlignment="1">
      <alignment horizontal="center" vertical="top"/>
      <protection/>
    </xf>
    <xf numFmtId="1" fontId="9" fillId="0" borderId="0" xfId="16" applyNumberFormat="1" applyFont="1" applyBorder="1" applyAlignment="1">
      <alignment horizontal="center"/>
      <protection/>
    </xf>
    <xf numFmtId="3" fontId="9" fillId="0" borderId="0" xfId="16" applyNumberFormat="1" applyFont="1" applyBorder="1" applyAlignment="1">
      <alignment horizontal="right"/>
      <protection/>
    </xf>
    <xf numFmtId="0" fontId="9" fillId="0" borderId="0" xfId="16" applyFont="1" applyBorder="1" applyAlignment="1">
      <alignment horizontal="center"/>
      <protection/>
    </xf>
    <xf numFmtId="0" fontId="9" fillId="0" borderId="0" xfId="16" applyFont="1" applyBorder="1" applyAlignment="1">
      <alignment horizontal="center" vertical="center"/>
      <protection/>
    </xf>
    <xf numFmtId="14" fontId="9" fillId="0" borderId="0" xfId="16" applyNumberFormat="1" applyFont="1" applyBorder="1" applyAlignment="1">
      <alignment horizontal="center" vertical="center"/>
      <protection/>
    </xf>
    <xf numFmtId="0" fontId="8" fillId="0" borderId="0" xfId="16" applyFont="1" applyBorder="1" applyAlignment="1">
      <alignment horizontal="center" vertical="center" wrapText="1"/>
      <protection/>
    </xf>
    <xf numFmtId="0" fontId="8" fillId="0" borderId="0" xfId="16" applyFont="1" applyBorder="1" applyAlignment="1">
      <alignment horizontal="left" vertical="center" wrapText="1"/>
      <protection/>
    </xf>
    <xf numFmtId="4" fontId="9" fillId="0" borderId="0" xfId="16" applyNumberFormat="1" applyFont="1" applyBorder="1" applyAlignment="1">
      <alignment horizontal="center"/>
      <protection/>
    </xf>
    <xf numFmtId="0" fontId="9" fillId="0" borderId="0" xfId="16" applyNumberFormat="1" applyFont="1" applyBorder="1" applyAlignment="1">
      <alignment horizontal="center"/>
      <protection/>
    </xf>
    <xf numFmtId="0" fontId="7" fillId="0" borderId="0" xfId="16" applyFont="1">
      <alignment/>
      <protection/>
    </xf>
    <xf numFmtId="0" fontId="7" fillId="0" borderId="0" xfId="16" applyFont="1" applyAlignment="1">
      <alignment horizontal="center"/>
      <protection/>
    </xf>
    <xf numFmtId="4" fontId="7" fillId="0" borderId="0" xfId="16" applyNumberFormat="1" applyFont="1" applyAlignment="1">
      <alignment horizontal="right"/>
      <protection/>
    </xf>
    <xf numFmtId="0" fontId="9" fillId="0" borderId="0" xfId="16" applyFont="1" applyAlignment="1">
      <alignment horizontal="center"/>
      <protection/>
    </xf>
    <xf numFmtId="0" fontId="9" fillId="0" borderId="0" xfId="16" applyFont="1" applyAlignment="1">
      <alignment horizontal="left"/>
      <protection/>
    </xf>
    <xf numFmtId="4" fontId="9" fillId="2" borderId="0" xfId="16" applyNumberFormat="1" applyFont="1" applyFill="1" applyBorder="1" applyAlignment="1">
      <alignment horizontal="right"/>
      <protection/>
    </xf>
    <xf numFmtId="0" fontId="9" fillId="2" borderId="0" xfId="16" applyFont="1" applyFill="1" applyBorder="1" applyAlignment="1">
      <alignment horizontal="right"/>
      <protection/>
    </xf>
    <xf numFmtId="4" fontId="7" fillId="2" borderId="0" xfId="16" applyNumberFormat="1" applyFont="1" applyFill="1" applyBorder="1" applyAlignment="1">
      <alignment horizontal="right"/>
      <protection/>
    </xf>
    <xf numFmtId="4" fontId="9" fillId="0" borderId="0" xfId="16" applyNumberFormat="1" applyFont="1" applyAlignment="1">
      <alignment horizontal="right"/>
      <protection/>
    </xf>
    <xf numFmtId="4" fontId="9" fillId="0" borderId="0" xfId="16" applyNumberFormat="1" applyFont="1">
      <alignment/>
      <protection/>
    </xf>
    <xf numFmtId="4" fontId="9" fillId="0" borderId="0" xfId="16" applyNumberFormat="1" applyFont="1" applyAlignment="1">
      <alignment horizontal="center"/>
      <protection/>
    </xf>
    <xf numFmtId="0" fontId="11" fillId="3" borderId="0" xfId="16" applyFont="1" applyFill="1">
      <alignment/>
      <protection/>
    </xf>
    <xf numFmtId="0" fontId="11" fillId="3" borderId="0" xfId="16" applyFont="1" applyFill="1" applyAlignment="1">
      <alignment horizontal="center"/>
      <protection/>
    </xf>
    <xf numFmtId="0" fontId="3" fillId="3" borderId="0" xfId="16" applyFont="1" applyFill="1">
      <alignment/>
      <protection/>
    </xf>
    <xf numFmtId="4" fontId="7" fillId="3" borderId="0" xfId="16" applyNumberFormat="1" applyFont="1" applyFill="1">
      <alignment/>
      <protection/>
    </xf>
    <xf numFmtId="4" fontId="7" fillId="3" borderId="0" xfId="16" applyNumberFormat="1" applyFont="1" applyFill="1" applyAlignment="1">
      <alignment horizontal="right"/>
      <protection/>
    </xf>
    <xf numFmtId="4" fontId="11" fillId="3" borderId="0" xfId="16" applyNumberFormat="1" applyFont="1" applyFill="1">
      <alignment/>
      <protection/>
    </xf>
    <xf numFmtId="4" fontId="5" fillId="0" borderId="0" xfId="16" applyNumberFormat="1" applyFont="1" applyAlignment="1">
      <alignment horizontal="center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16" applyNumberFormat="1" applyFont="1" applyAlignment="1">
      <alignment horizontal="left"/>
      <protection/>
    </xf>
    <xf numFmtId="0" fontId="9" fillId="0" borderId="0" xfId="16" applyFont="1" applyBorder="1" applyAlignment="1">
      <alignment horizontal="center" vertical="top"/>
      <protection/>
    </xf>
    <xf numFmtId="0" fontId="10" fillId="0" borderId="0" xfId="16" applyFont="1">
      <alignment/>
      <protection/>
    </xf>
    <xf numFmtId="4" fontId="7" fillId="3" borderId="0" xfId="16" applyNumberFormat="1" applyFont="1" applyFill="1" applyAlignme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16" applyFont="1">
      <alignment/>
      <protection/>
    </xf>
    <xf numFmtId="0" fontId="13" fillId="0" borderId="0" xfId="16" applyFont="1" applyAlignment="1">
      <alignment horizontal="center"/>
      <protection/>
    </xf>
    <xf numFmtId="0" fontId="13" fillId="0" borderId="0" xfId="16" applyFont="1" applyAlignment="1">
      <alignment horizontal="left"/>
      <protection/>
    </xf>
    <xf numFmtId="4" fontId="13" fillId="0" borderId="0" xfId="16" applyNumberFormat="1" applyFont="1" applyAlignment="1">
      <alignment horizontal="right"/>
      <protection/>
    </xf>
    <xf numFmtId="4" fontId="13" fillId="0" borderId="0" xfId="16" applyNumberFormat="1" applyFont="1">
      <alignment/>
      <protection/>
    </xf>
    <xf numFmtId="0" fontId="14" fillId="0" borderId="0" xfId="16" applyFont="1" applyAlignment="1">
      <alignment/>
      <protection/>
    </xf>
    <xf numFmtId="0" fontId="14" fillId="0" borderId="0" xfId="16" applyFont="1">
      <alignment/>
      <protection/>
    </xf>
    <xf numFmtId="4" fontId="13" fillId="0" borderId="0" xfId="16" applyNumberFormat="1" applyFont="1" applyAlignment="1">
      <alignment horizontal="left"/>
      <protection/>
    </xf>
    <xf numFmtId="0" fontId="13" fillId="0" borderId="0" xfId="16" applyFont="1" applyAlignment="1">
      <alignment/>
      <protection/>
    </xf>
    <xf numFmtId="4" fontId="14" fillId="0" borderId="0" xfId="16" applyNumberFormat="1" applyFont="1" applyAlignment="1">
      <alignment horizontal="right"/>
      <protection/>
    </xf>
    <xf numFmtId="1" fontId="10" fillId="0" borderId="6" xfId="16" applyNumberFormat="1" applyFont="1" applyBorder="1" applyAlignment="1">
      <alignment horizontal="center"/>
      <protection/>
    </xf>
    <xf numFmtId="1" fontId="10" fillId="0" borderId="9" xfId="16" applyNumberFormat="1" applyFont="1" applyBorder="1" applyAlignment="1">
      <alignment horizontal="center"/>
      <protection/>
    </xf>
    <xf numFmtId="4" fontId="10" fillId="0" borderId="10" xfId="16" applyNumberFormat="1" applyFont="1" applyBorder="1" applyAlignment="1">
      <alignment horizontal="center"/>
      <protection/>
    </xf>
    <xf numFmtId="0" fontId="9" fillId="0" borderId="5" xfId="16" applyFont="1" applyBorder="1" applyAlignment="1">
      <alignment horizontal="center"/>
      <protection/>
    </xf>
    <xf numFmtId="3" fontId="10" fillId="0" borderId="7" xfId="16" applyNumberFormat="1" applyFont="1" applyBorder="1" applyAlignment="1">
      <alignment horizontal="right"/>
      <protection/>
    </xf>
    <xf numFmtId="3" fontId="10" fillId="0" borderId="9" xfId="16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4" fontId="7" fillId="0" borderId="1" xfId="16" applyNumberFormat="1" applyFont="1" applyBorder="1" applyAlignment="1">
      <alignment horizontal="right"/>
      <protection/>
    </xf>
    <xf numFmtId="0" fontId="9" fillId="0" borderId="11" xfId="16" applyFont="1" applyBorder="1" applyAlignment="1">
      <alignment horizontal="center"/>
      <protection/>
    </xf>
    <xf numFmtId="0" fontId="9" fillId="0" borderId="12" xfId="16" applyNumberFormat="1" applyFont="1" applyBorder="1" applyAlignment="1">
      <alignment horizontal="center"/>
      <protection/>
    </xf>
    <xf numFmtId="0" fontId="9" fillId="0" borderId="13" xfId="16" applyFont="1" applyBorder="1" applyAlignment="1">
      <alignment horizontal="center"/>
      <protection/>
    </xf>
    <xf numFmtId="0" fontId="9" fillId="0" borderId="14" xfId="16" applyNumberFormat="1" applyFont="1" applyBorder="1" applyAlignment="1">
      <alignment horizontal="center"/>
      <protection/>
    </xf>
    <xf numFmtId="0" fontId="9" fillId="0" borderId="15" xfId="16" applyFont="1" applyBorder="1" applyAlignment="1">
      <alignment horizontal="center"/>
      <protection/>
    </xf>
    <xf numFmtId="0" fontId="9" fillId="0" borderId="16" xfId="16" applyFont="1" applyBorder="1" applyAlignment="1">
      <alignment horizontal="center" vertical="top"/>
      <protection/>
    </xf>
    <xf numFmtId="1" fontId="10" fillId="0" borderId="16" xfId="16" applyNumberFormat="1" applyFont="1" applyBorder="1" applyAlignment="1">
      <alignment horizontal="center"/>
      <protection/>
    </xf>
    <xf numFmtId="1" fontId="10" fillId="0" borderId="17" xfId="16" applyNumberFormat="1" applyFont="1" applyBorder="1" applyAlignment="1">
      <alignment horizontal="center"/>
      <protection/>
    </xf>
    <xf numFmtId="4" fontId="10" fillId="0" borderId="18" xfId="16" applyNumberFormat="1" applyFont="1" applyBorder="1" applyAlignment="1">
      <alignment horizontal="center"/>
      <protection/>
    </xf>
    <xf numFmtId="4" fontId="9" fillId="0" borderId="16" xfId="16" applyNumberFormat="1" applyFont="1" applyBorder="1" applyAlignment="1">
      <alignment horizontal="center"/>
      <protection/>
    </xf>
    <xf numFmtId="3" fontId="9" fillId="0" borderId="17" xfId="16" applyNumberFormat="1" applyFont="1" applyBorder="1" applyAlignment="1">
      <alignment horizontal="right"/>
      <protection/>
    </xf>
    <xf numFmtId="0" fontId="9" fillId="0" borderId="19" xfId="16" applyNumberFormat="1" applyFont="1" applyBorder="1" applyAlignment="1">
      <alignment horizontal="center"/>
      <protection/>
    </xf>
    <xf numFmtId="0" fontId="20" fillId="0" borderId="0" xfId="16" applyFont="1" applyAlignment="1">
      <alignment textRotation="180"/>
      <protection/>
    </xf>
    <xf numFmtId="0" fontId="9" fillId="0" borderId="20" xfId="16" applyFont="1" applyBorder="1" applyAlignment="1">
      <alignment horizontal="center"/>
      <protection/>
    </xf>
    <xf numFmtId="0" fontId="9" fillId="0" borderId="21" xfId="16" applyFont="1" applyBorder="1" applyAlignment="1">
      <alignment horizontal="center"/>
      <protection/>
    </xf>
    <xf numFmtId="0" fontId="10" fillId="0" borderId="14" xfId="16" applyNumberFormat="1" applyFont="1" applyBorder="1" applyAlignment="1">
      <alignment horizontal="center"/>
      <protection/>
    </xf>
    <xf numFmtId="3" fontId="10" fillId="0" borderId="17" xfId="16" applyNumberFormat="1" applyFont="1" applyBorder="1" applyAlignment="1">
      <alignment horizontal="right"/>
      <protection/>
    </xf>
    <xf numFmtId="0" fontId="10" fillId="0" borderId="19" xfId="16" applyNumberFormat="1" applyFont="1" applyBorder="1" applyAlignment="1">
      <alignment horizontal="center"/>
      <protection/>
    </xf>
    <xf numFmtId="0" fontId="9" fillId="0" borderId="4" xfId="16" applyFont="1" applyBorder="1" applyAlignment="1">
      <alignment horizontal="left" vertical="center" wrapText="1"/>
      <protection/>
    </xf>
    <xf numFmtId="0" fontId="9" fillId="0" borderId="16" xfId="16" applyFont="1" applyBorder="1" applyAlignment="1">
      <alignment horizontal="left" vertical="center" wrapText="1"/>
      <protection/>
    </xf>
    <xf numFmtId="14" fontId="9" fillId="0" borderId="4" xfId="16" applyNumberFormat="1" applyFont="1" applyBorder="1" applyAlignment="1">
      <alignment horizontal="center" vertical="center"/>
      <protection/>
    </xf>
    <xf numFmtId="14" fontId="9" fillId="0" borderId="16" xfId="16" applyNumberFormat="1" applyFont="1" applyBorder="1" applyAlignment="1">
      <alignment horizontal="center" vertical="center"/>
      <protection/>
    </xf>
    <xf numFmtId="0" fontId="9" fillId="0" borderId="4" xfId="16" applyFont="1" applyBorder="1" applyAlignment="1">
      <alignment horizontal="center" vertical="center" wrapText="1"/>
      <protection/>
    </xf>
    <xf numFmtId="0" fontId="9" fillId="0" borderId="16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2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9" fillId="0" borderId="5" xfId="16" applyFont="1" applyBorder="1" applyAlignment="1">
      <alignment horizontal="left" vertical="center" wrapText="1"/>
      <protection/>
    </xf>
    <xf numFmtId="0" fontId="9" fillId="0" borderId="6" xfId="16" applyFont="1" applyBorder="1" applyAlignment="1">
      <alignment horizontal="left" vertical="center" wrapText="1"/>
      <protection/>
    </xf>
    <xf numFmtId="0" fontId="17" fillId="0" borderId="0" xfId="16" applyFont="1" applyAlignment="1">
      <alignment wrapText="1"/>
      <protection/>
    </xf>
    <xf numFmtId="0" fontId="19" fillId="0" borderId="0" xfId="0" applyFont="1" applyAlignment="1">
      <alignment wrapText="1"/>
    </xf>
    <xf numFmtId="0" fontId="9" fillId="0" borderId="4" xfId="16" applyFont="1" applyBorder="1" applyAlignment="1">
      <alignment horizontal="center" vertical="center"/>
      <protection/>
    </xf>
    <xf numFmtId="0" fontId="9" fillId="0" borderId="16" xfId="16" applyFont="1" applyBorder="1" applyAlignment="1">
      <alignment horizontal="center" vertical="center"/>
      <protection/>
    </xf>
    <xf numFmtId="14" fontId="9" fillId="0" borderId="6" xfId="16" applyNumberFormat="1" applyFont="1" applyBorder="1" applyAlignment="1">
      <alignment horizontal="center" vertical="center"/>
      <protection/>
    </xf>
    <xf numFmtId="0" fontId="7" fillId="0" borderId="2" xfId="16" applyFont="1" applyBorder="1" applyAlignment="1">
      <alignment horizontal="center" vertical="center" wrapText="1"/>
      <protection/>
    </xf>
    <xf numFmtId="4" fontId="7" fillId="0" borderId="1" xfId="16" applyNumberFormat="1" applyFont="1" applyBorder="1" applyAlignment="1">
      <alignment horizontal="center" vertical="center" wrapText="1"/>
      <protection/>
    </xf>
    <xf numFmtId="0" fontId="8" fillId="0" borderId="6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wrapText="1"/>
      <protection/>
    </xf>
    <xf numFmtId="0" fontId="8" fillId="0" borderId="1" xfId="16" applyFont="1" applyBorder="1" applyAlignment="1">
      <alignment horizontal="center" wrapText="1"/>
      <protection/>
    </xf>
    <xf numFmtId="0" fontId="9" fillId="0" borderId="8" xfId="16" applyFont="1" applyBorder="1" applyAlignment="1">
      <alignment horizontal="center" vertical="center"/>
      <protection/>
    </xf>
    <xf numFmtId="0" fontId="9" fillId="0" borderId="10" xfId="16" applyFont="1" applyBorder="1" applyAlignment="1">
      <alignment horizontal="center" vertical="center"/>
      <protection/>
    </xf>
    <xf numFmtId="0" fontId="8" fillId="0" borderId="16" xfId="16" applyFont="1" applyBorder="1" applyAlignment="1">
      <alignment horizontal="center" vertical="center" wrapText="1"/>
      <protection/>
    </xf>
    <xf numFmtId="0" fontId="9" fillId="0" borderId="6" xfId="16" applyFont="1" applyBorder="1" applyAlignment="1">
      <alignment horizontal="center" vertical="center"/>
      <protection/>
    </xf>
    <xf numFmtId="0" fontId="9" fillId="0" borderId="6" xfId="16" applyFont="1" applyBorder="1" applyAlignment="1">
      <alignment horizontal="center" vertical="center" wrapText="1"/>
      <protection/>
    </xf>
    <xf numFmtId="0" fontId="8" fillId="0" borderId="6" xfId="16" applyFont="1" applyBorder="1" applyAlignment="1">
      <alignment horizontal="left" vertical="center" wrapText="1"/>
      <protection/>
    </xf>
    <xf numFmtId="0" fontId="9" fillId="0" borderId="4" xfId="16" applyFont="1" applyBorder="1" applyAlignment="1">
      <alignment horizontal="center" vertical="center" wrapText="1"/>
      <protection/>
    </xf>
    <xf numFmtId="0" fontId="9" fillId="0" borderId="6" xfId="16" applyFont="1" applyBorder="1" applyAlignment="1">
      <alignment horizontal="center" vertical="center" wrapText="1"/>
      <protection/>
    </xf>
    <xf numFmtId="14" fontId="9" fillId="0" borderId="5" xfId="16" applyNumberFormat="1" applyFont="1" applyBorder="1" applyAlignment="1">
      <alignment horizontal="center" vertical="center"/>
      <protection/>
    </xf>
    <xf numFmtId="0" fontId="9" fillId="0" borderId="22" xfId="16" applyFont="1" applyBorder="1" applyAlignment="1">
      <alignment horizontal="center" vertical="center"/>
      <protection/>
    </xf>
    <xf numFmtId="14" fontId="9" fillId="0" borderId="4" xfId="16" applyNumberFormat="1" applyFont="1" applyBorder="1" applyAlignment="1">
      <alignment horizontal="center" vertical="center"/>
      <protection/>
    </xf>
    <xf numFmtId="14" fontId="9" fillId="0" borderId="6" xfId="16" applyNumberFormat="1" applyFont="1" applyBorder="1" applyAlignment="1">
      <alignment horizontal="center" vertical="center"/>
      <protection/>
    </xf>
    <xf numFmtId="14" fontId="9" fillId="0" borderId="5" xfId="16" applyNumberFormat="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Obično_Izdana fin.jamstva 2003.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5"/>
  <sheetViews>
    <sheetView workbookViewId="0" topLeftCell="A1">
      <selection activeCell="A14" sqref="A14"/>
    </sheetView>
  </sheetViews>
  <sheetFormatPr defaultColWidth="9.140625" defaultRowHeight="12.75"/>
  <cols>
    <col min="1" max="1" width="15.140625" style="2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7.28125" style="3" customWidth="1"/>
    <col min="7" max="7" width="22.140625" style="2" customWidth="1"/>
    <col min="8" max="8" width="28.8515625" style="2" customWidth="1"/>
    <col min="9" max="9" width="8.57421875" style="2" customWidth="1"/>
    <col min="10" max="10" width="0.5625" style="2" hidden="1" customWidth="1"/>
    <col min="11" max="11" width="0.2890625" style="2" hidden="1" customWidth="1"/>
    <col min="12" max="12" width="18.7109375" style="4" customWidth="1"/>
    <col min="13" max="13" width="18.28125" style="4" customWidth="1"/>
    <col min="14" max="14" width="0.9921875" style="4" hidden="1" customWidth="1"/>
    <col min="15" max="15" width="12.28125" style="5" bestFit="1" customWidth="1"/>
    <col min="16" max="16" width="16.8515625" style="2" hidden="1" customWidth="1"/>
    <col min="17" max="17" width="13.140625" style="2" bestFit="1" customWidth="1"/>
    <col min="18" max="18" width="9.140625" style="2" customWidth="1"/>
    <col min="19" max="19" width="12.00390625" style="2" bestFit="1" customWidth="1"/>
    <col min="20" max="16384" width="9.140625" style="2" customWidth="1"/>
  </cols>
  <sheetData>
    <row r="1" spans="2:5" ht="18.75">
      <c r="B1" s="9" t="s">
        <v>120</v>
      </c>
      <c r="C1" s="6"/>
      <c r="D1" s="7"/>
      <c r="E1" s="8"/>
    </row>
    <row r="2" spans="2:5" ht="12.75">
      <c r="B2" s="8"/>
      <c r="C2" s="6"/>
      <c r="D2" s="7"/>
      <c r="E2" s="8"/>
    </row>
    <row r="3" spans="2:5" ht="18" customHeight="1" thickBot="1">
      <c r="B3" s="8"/>
      <c r="C3" s="6"/>
      <c r="D3" s="7"/>
      <c r="E3" s="8"/>
    </row>
    <row r="4" spans="2:15" s="10" customFormat="1" ht="27.75" customHeight="1" thickBot="1">
      <c r="B4" s="11" t="s">
        <v>0</v>
      </c>
      <c r="C4" s="126" t="s">
        <v>1</v>
      </c>
      <c r="D4" s="127"/>
      <c r="E4" s="114" t="s">
        <v>2</v>
      </c>
      <c r="F4" s="112" t="s">
        <v>3</v>
      </c>
      <c r="G4" s="114" t="s">
        <v>4</v>
      </c>
      <c r="H4" s="11" t="s">
        <v>5</v>
      </c>
      <c r="I4" s="114" t="s">
        <v>6</v>
      </c>
      <c r="J4" s="112" t="s">
        <v>7</v>
      </c>
      <c r="K4" s="112" t="s">
        <v>8</v>
      </c>
      <c r="L4" s="124" t="s">
        <v>9</v>
      </c>
      <c r="M4" s="124" t="s">
        <v>10</v>
      </c>
      <c r="N4" s="87" t="s">
        <v>11</v>
      </c>
      <c r="O4" s="124" t="s">
        <v>12</v>
      </c>
    </row>
    <row r="5" spans="2:15" s="10" customFormat="1" ht="50.25" customHeight="1" thickBot="1">
      <c r="B5" s="13" t="s">
        <v>13</v>
      </c>
      <c r="C5" s="11" t="s">
        <v>14</v>
      </c>
      <c r="D5" s="12" t="s">
        <v>15</v>
      </c>
      <c r="E5" s="123"/>
      <c r="F5" s="113"/>
      <c r="G5" s="115"/>
      <c r="H5" s="13" t="s">
        <v>16</v>
      </c>
      <c r="I5" s="115"/>
      <c r="J5" s="113"/>
      <c r="K5" s="113"/>
      <c r="L5" s="115"/>
      <c r="M5" s="115"/>
      <c r="N5" s="14" t="s">
        <v>17</v>
      </c>
      <c r="O5" s="115"/>
    </row>
    <row r="6" spans="2:15" s="10" customFormat="1" ht="27.75" customHeight="1" thickBot="1"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6">
        <v>8</v>
      </c>
      <c r="J6" s="16">
        <v>9</v>
      </c>
      <c r="K6" s="16">
        <f>J6+1</f>
        <v>10</v>
      </c>
      <c r="L6" s="17">
        <v>9</v>
      </c>
      <c r="M6" s="17">
        <v>10</v>
      </c>
      <c r="N6" s="18">
        <f>M6+1</f>
        <v>11</v>
      </c>
      <c r="O6" s="17">
        <v>11</v>
      </c>
    </row>
    <row r="7" spans="2:16" s="10" customFormat="1" ht="27.75" customHeight="1">
      <c r="B7" s="88">
        <v>1</v>
      </c>
      <c r="C7" s="108" t="s">
        <v>51</v>
      </c>
      <c r="D7" s="19" t="s">
        <v>76</v>
      </c>
      <c r="E7" s="128" t="s">
        <v>58</v>
      </c>
      <c r="F7" s="108" t="s">
        <v>61</v>
      </c>
      <c r="G7" s="110" t="s">
        <v>37</v>
      </c>
      <c r="H7" s="116" t="s">
        <v>119</v>
      </c>
      <c r="I7" s="24" t="s">
        <v>18</v>
      </c>
      <c r="J7" s="25"/>
      <c r="K7" s="25"/>
      <c r="L7" s="26">
        <v>20000000</v>
      </c>
      <c r="M7" s="20">
        <f>L7*P7</f>
        <v>145284280</v>
      </c>
      <c r="N7" s="27"/>
      <c r="O7" s="89" t="s">
        <v>69</v>
      </c>
      <c r="P7" s="10">
        <v>7.264214</v>
      </c>
    </row>
    <row r="8" spans="2:15" s="10" customFormat="1" ht="50.25" customHeight="1">
      <c r="B8" s="90"/>
      <c r="C8" s="122"/>
      <c r="D8" s="21" t="s">
        <v>77</v>
      </c>
      <c r="E8" s="129"/>
      <c r="F8" s="122"/>
      <c r="G8" s="125"/>
      <c r="H8" s="117"/>
      <c r="I8" s="22"/>
      <c r="J8" s="28"/>
      <c r="K8" s="28"/>
      <c r="L8" s="29"/>
      <c r="M8" s="23"/>
      <c r="N8" s="31"/>
      <c r="O8" s="91"/>
    </row>
    <row r="9" spans="2:16" s="10" customFormat="1" ht="27.75" customHeight="1">
      <c r="B9" s="88">
        <v>2</v>
      </c>
      <c r="C9" s="108" t="s">
        <v>68</v>
      </c>
      <c r="D9" s="19" t="s">
        <v>111</v>
      </c>
      <c r="E9" s="120" t="s">
        <v>113</v>
      </c>
      <c r="F9" s="108" t="s">
        <v>114</v>
      </c>
      <c r="G9" s="110" t="s">
        <v>115</v>
      </c>
      <c r="H9" s="106" t="s">
        <v>116</v>
      </c>
      <c r="I9" s="24" t="s">
        <v>18</v>
      </c>
      <c r="J9" s="25"/>
      <c r="K9" s="25"/>
      <c r="L9" s="26">
        <v>12000000</v>
      </c>
      <c r="M9" s="20">
        <f>L9*P9</f>
        <v>87000696</v>
      </c>
      <c r="N9" s="27"/>
      <c r="O9" s="89" t="s">
        <v>95</v>
      </c>
      <c r="P9" s="10">
        <v>7.250058</v>
      </c>
    </row>
    <row r="10" spans="2:15" s="10" customFormat="1" ht="63" customHeight="1" thickBot="1">
      <c r="B10" s="92"/>
      <c r="C10" s="109"/>
      <c r="D10" s="93" t="s">
        <v>112</v>
      </c>
      <c r="E10" s="121"/>
      <c r="F10" s="109"/>
      <c r="G10" s="111"/>
      <c r="H10" s="107"/>
      <c r="I10" s="94"/>
      <c r="J10" s="95"/>
      <c r="K10" s="95"/>
      <c r="L10" s="96"/>
      <c r="M10" s="97"/>
      <c r="N10" s="98"/>
      <c r="O10" s="99"/>
    </row>
    <row r="11" spans="2:15" s="10" customFormat="1" ht="36" customHeight="1">
      <c r="B11" s="36"/>
      <c r="C11" s="38"/>
      <c r="D11" s="64"/>
      <c r="E11" s="37"/>
      <c r="F11" s="38"/>
      <c r="G11" s="39"/>
      <c r="H11" s="40"/>
      <c r="I11" s="34"/>
      <c r="J11" s="34"/>
      <c r="K11" s="34"/>
      <c r="L11" s="41"/>
      <c r="M11" s="41"/>
      <c r="N11" s="35"/>
      <c r="O11" s="42"/>
    </row>
    <row r="12" spans="2:15" s="10" customFormat="1" ht="36" customHeight="1">
      <c r="B12" s="36"/>
      <c r="C12" s="38"/>
      <c r="D12" s="64"/>
      <c r="E12" s="37"/>
      <c r="F12" s="38"/>
      <c r="G12" s="39"/>
      <c r="H12" s="40"/>
      <c r="I12" s="34"/>
      <c r="J12" s="34"/>
      <c r="K12" s="34"/>
      <c r="L12" s="41"/>
      <c r="M12" s="41"/>
      <c r="N12" s="35"/>
      <c r="O12" s="42"/>
    </row>
    <row r="13" spans="1:12" ht="31.5">
      <c r="A13" s="100">
        <v>456</v>
      </c>
      <c r="B13" s="43" t="s">
        <v>23</v>
      </c>
      <c r="C13" s="3"/>
      <c r="E13" s="10"/>
      <c r="F13" s="44" t="s">
        <v>24</v>
      </c>
      <c r="G13" s="44"/>
      <c r="H13" s="44" t="s">
        <v>25</v>
      </c>
      <c r="I13" s="10"/>
      <c r="L13" s="45" t="s">
        <v>26</v>
      </c>
    </row>
    <row r="14" spans="2:12" ht="15.75">
      <c r="B14" s="46">
        <v>1</v>
      </c>
      <c r="C14" s="47" t="s">
        <v>27</v>
      </c>
      <c r="E14" s="10"/>
      <c r="F14" s="48"/>
      <c r="G14" s="49"/>
      <c r="H14" s="48"/>
      <c r="I14" s="50"/>
      <c r="L14" s="51">
        <f>SUM(F14:H14)</f>
        <v>0</v>
      </c>
    </row>
    <row r="15" spans="2:12" ht="15.75">
      <c r="B15" s="46">
        <v>2</v>
      </c>
      <c r="C15" s="47" t="s">
        <v>28</v>
      </c>
      <c r="E15" s="10"/>
      <c r="F15" s="52"/>
      <c r="G15" s="10"/>
      <c r="H15" s="53"/>
      <c r="I15" s="50"/>
      <c r="L15" s="51">
        <f>SUM(F15:H15)</f>
        <v>0</v>
      </c>
    </row>
    <row r="16" spans="2:12" ht="15.75">
      <c r="B16" s="46">
        <v>3</v>
      </c>
      <c r="C16" s="47" t="s">
        <v>29</v>
      </c>
      <c r="E16" s="10"/>
      <c r="F16" s="48">
        <f>M7</f>
        <v>145284280</v>
      </c>
      <c r="G16" s="10"/>
      <c r="H16" s="52">
        <f>M9</f>
        <v>87000696</v>
      </c>
      <c r="I16" s="50"/>
      <c r="L16" s="51">
        <f>SUM(F16:H16)</f>
        <v>232284976</v>
      </c>
    </row>
    <row r="17" spans="2:12" ht="15.75">
      <c r="B17" s="46">
        <v>4</v>
      </c>
      <c r="C17" s="47" t="s">
        <v>30</v>
      </c>
      <c r="E17" s="10"/>
      <c r="F17" s="52"/>
      <c r="G17" s="10"/>
      <c r="H17" s="53"/>
      <c r="I17" s="50"/>
      <c r="L17" s="51">
        <f>SUM(F17:H17)</f>
        <v>0</v>
      </c>
    </row>
    <row r="18" spans="2:15" ht="16.5">
      <c r="B18" s="54"/>
      <c r="C18" s="55" t="s">
        <v>31</v>
      </c>
      <c r="D18" s="56"/>
      <c r="E18" s="54"/>
      <c r="F18" s="57">
        <f>SUM(F14:F17)</f>
        <v>145284280</v>
      </c>
      <c r="G18" s="54"/>
      <c r="H18" s="58">
        <f>SUM(H14:H17)</f>
        <v>87000696</v>
      </c>
      <c r="I18" s="59"/>
      <c r="J18" s="56"/>
      <c r="K18" s="56"/>
      <c r="L18" s="66">
        <f>SUM(F18+H18)</f>
        <v>232284976</v>
      </c>
      <c r="M18" s="66"/>
      <c r="N18" s="60"/>
      <c r="O18" s="60"/>
    </row>
    <row r="19" spans="3:12" ht="15" customHeight="1">
      <c r="C19" s="3"/>
      <c r="F19" s="2"/>
      <c r="L19" s="63"/>
    </row>
    <row r="20" spans="3:12" ht="15" customHeight="1">
      <c r="C20" s="3"/>
      <c r="F20" s="2"/>
      <c r="L20" s="63"/>
    </row>
    <row r="21" spans="2:30" s="10" customFormat="1" ht="47.25" customHeight="1">
      <c r="B21" s="118" t="s">
        <v>117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3:12" ht="15" customHeight="1">
      <c r="C22" s="3"/>
      <c r="F22" s="2"/>
      <c r="L22" s="63"/>
    </row>
    <row r="23" spans="3:12" ht="15" customHeight="1">
      <c r="C23" s="3"/>
      <c r="F23" s="2"/>
      <c r="L23" s="63"/>
    </row>
    <row r="24" spans="3:12" ht="15" customHeight="1">
      <c r="C24" s="3"/>
      <c r="F24" s="2"/>
      <c r="L24" s="63"/>
    </row>
    <row r="25" spans="3:12" ht="15" customHeight="1">
      <c r="C25" s="3"/>
      <c r="F25" s="2"/>
      <c r="L25" s="63"/>
    </row>
    <row r="26" spans="3:6" ht="9" customHeight="1">
      <c r="C26" s="3"/>
      <c r="F26" s="2"/>
    </row>
    <row r="27" spans="2:8" ht="15" customHeight="1" hidden="1">
      <c r="B27" s="61"/>
      <c r="C27" s="61"/>
      <c r="D27" s="62"/>
      <c r="H27" s="7"/>
    </row>
    <row r="28" spans="2:15" s="69" customFormat="1" ht="18.75">
      <c r="B28" s="67"/>
      <c r="C28" s="67"/>
      <c r="D28" s="68"/>
      <c r="F28" s="70"/>
      <c r="H28" s="71"/>
      <c r="L28" s="72"/>
      <c r="M28" s="72"/>
      <c r="N28" s="72"/>
      <c r="O28" s="73"/>
    </row>
    <row r="29" spans="2:15" s="69" customFormat="1" ht="18.75">
      <c r="B29" s="74"/>
      <c r="C29" s="75"/>
      <c r="E29" s="70"/>
      <c r="G29" s="76"/>
      <c r="L29" s="72"/>
      <c r="M29" s="72"/>
      <c r="N29" s="72"/>
      <c r="O29" s="73"/>
    </row>
    <row r="30" spans="2:15" s="69" customFormat="1" ht="18.75">
      <c r="B30" s="74"/>
      <c r="C30" s="75"/>
      <c r="E30" s="70"/>
      <c r="G30" s="76"/>
      <c r="L30" s="72"/>
      <c r="M30" s="72"/>
      <c r="N30" s="72"/>
      <c r="O30" s="73"/>
    </row>
    <row r="31" spans="2:15" s="69" customFormat="1" ht="18.75">
      <c r="B31" s="74"/>
      <c r="C31" s="75"/>
      <c r="E31" s="70"/>
      <c r="G31" s="76"/>
      <c r="H31" s="75"/>
      <c r="I31" s="75"/>
      <c r="L31" s="72"/>
      <c r="M31" s="72"/>
      <c r="N31" s="72"/>
      <c r="O31" s="73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</sheetData>
  <mergeCells count="21">
    <mergeCell ref="C4:D4"/>
    <mergeCell ref="E7:E8"/>
    <mergeCell ref="E4:E5"/>
    <mergeCell ref="O4:O5"/>
    <mergeCell ref="L4:L5"/>
    <mergeCell ref="M4:M5"/>
    <mergeCell ref="K4:K5"/>
    <mergeCell ref="B21:M21"/>
    <mergeCell ref="C9:C10"/>
    <mergeCell ref="E9:E10"/>
    <mergeCell ref="C7:C8"/>
    <mergeCell ref="G7:G8"/>
    <mergeCell ref="F7:F8"/>
    <mergeCell ref="H9:H10"/>
    <mergeCell ref="F9:F10"/>
    <mergeCell ref="G9:G10"/>
    <mergeCell ref="J4:J5"/>
    <mergeCell ref="I4:I5"/>
    <mergeCell ref="H7:H8"/>
    <mergeCell ref="G4:G5"/>
    <mergeCell ref="F4:F5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12.8515625" style="2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7.28125" style="3" customWidth="1"/>
    <col min="7" max="7" width="22.140625" style="2" customWidth="1"/>
    <col min="8" max="8" width="28.8515625" style="2" customWidth="1"/>
    <col min="9" max="9" width="8.57421875" style="2" customWidth="1"/>
    <col min="10" max="10" width="0.5625" style="2" hidden="1" customWidth="1"/>
    <col min="11" max="11" width="0.2890625" style="2" hidden="1" customWidth="1"/>
    <col min="12" max="12" width="18.7109375" style="4" customWidth="1"/>
    <col min="13" max="13" width="18.28125" style="4" customWidth="1"/>
    <col min="14" max="14" width="0.9921875" style="4" hidden="1" customWidth="1"/>
    <col min="15" max="15" width="12.28125" style="5" bestFit="1" customWidth="1"/>
    <col min="16" max="16" width="16.8515625" style="2" hidden="1" customWidth="1"/>
    <col min="17" max="17" width="13.140625" style="2" bestFit="1" customWidth="1"/>
    <col min="18" max="18" width="9.140625" style="2" customWidth="1"/>
    <col min="19" max="19" width="12.00390625" style="2" bestFit="1" customWidth="1"/>
    <col min="20" max="16384" width="9.140625" style="2" customWidth="1"/>
  </cols>
  <sheetData>
    <row r="1" spans="2:5" ht="18.75">
      <c r="B1" s="9" t="s">
        <v>110</v>
      </c>
      <c r="C1" s="6"/>
      <c r="D1" s="7"/>
      <c r="E1" s="8"/>
    </row>
    <row r="2" spans="2:5" ht="12.75">
      <c r="B2" s="8"/>
      <c r="C2" s="6"/>
      <c r="D2" s="7"/>
      <c r="E2" s="8"/>
    </row>
    <row r="3" spans="2:5" ht="18" customHeight="1" thickBot="1">
      <c r="B3" s="8"/>
      <c r="C3" s="6"/>
      <c r="D3" s="7"/>
      <c r="E3" s="8"/>
    </row>
    <row r="4" spans="2:15" s="10" customFormat="1" ht="27.75" customHeight="1" thickBot="1">
      <c r="B4" s="11" t="s">
        <v>0</v>
      </c>
      <c r="C4" s="126" t="s">
        <v>1</v>
      </c>
      <c r="D4" s="127"/>
      <c r="E4" s="114" t="s">
        <v>2</v>
      </c>
      <c r="F4" s="112" t="s">
        <v>3</v>
      </c>
      <c r="G4" s="114" t="s">
        <v>4</v>
      </c>
      <c r="H4" s="11" t="s">
        <v>5</v>
      </c>
      <c r="I4" s="114" t="s">
        <v>6</v>
      </c>
      <c r="J4" s="112" t="s">
        <v>7</v>
      </c>
      <c r="K4" s="112" t="s">
        <v>8</v>
      </c>
      <c r="L4" s="124" t="s">
        <v>9</v>
      </c>
      <c r="M4" s="124" t="s">
        <v>10</v>
      </c>
      <c r="N4" s="87" t="s">
        <v>11</v>
      </c>
      <c r="O4" s="124" t="s">
        <v>12</v>
      </c>
    </row>
    <row r="5" spans="2:15" s="10" customFormat="1" ht="50.25" customHeight="1" thickBot="1">
      <c r="B5" s="13" t="s">
        <v>13</v>
      </c>
      <c r="C5" s="11" t="s">
        <v>14</v>
      </c>
      <c r="D5" s="12" t="s">
        <v>15</v>
      </c>
      <c r="E5" s="123"/>
      <c r="F5" s="113"/>
      <c r="G5" s="115"/>
      <c r="H5" s="13" t="s">
        <v>16</v>
      </c>
      <c r="I5" s="115"/>
      <c r="J5" s="113"/>
      <c r="K5" s="113"/>
      <c r="L5" s="115"/>
      <c r="M5" s="115"/>
      <c r="N5" s="14" t="s">
        <v>17</v>
      </c>
      <c r="O5" s="115"/>
    </row>
    <row r="6" spans="2:15" s="10" customFormat="1" ht="27.75" customHeight="1" thickBot="1"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6">
        <v>8</v>
      </c>
      <c r="J6" s="16">
        <v>9</v>
      </c>
      <c r="K6" s="16">
        <f>J6+1</f>
        <v>10</v>
      </c>
      <c r="L6" s="17">
        <v>9</v>
      </c>
      <c r="M6" s="17">
        <v>10</v>
      </c>
      <c r="N6" s="18">
        <f>M6+1</f>
        <v>11</v>
      </c>
      <c r="O6" s="17">
        <v>11</v>
      </c>
    </row>
    <row r="7" spans="2:16" s="10" customFormat="1" ht="27.75" customHeight="1">
      <c r="B7" s="88">
        <v>1</v>
      </c>
      <c r="C7" s="108" t="s">
        <v>36</v>
      </c>
      <c r="D7" s="19" t="s">
        <v>42</v>
      </c>
      <c r="E7" s="128" t="s">
        <v>43</v>
      </c>
      <c r="F7" s="108" t="s">
        <v>44</v>
      </c>
      <c r="G7" s="110" t="s">
        <v>37</v>
      </c>
      <c r="H7" s="106" t="s">
        <v>83</v>
      </c>
      <c r="I7" s="24" t="s">
        <v>18</v>
      </c>
      <c r="J7" s="25"/>
      <c r="K7" s="25"/>
      <c r="L7" s="26">
        <v>12300000</v>
      </c>
      <c r="M7" s="20">
        <f>L7*P7</f>
        <v>89652756.6</v>
      </c>
      <c r="N7" s="27"/>
      <c r="O7" s="89" t="s">
        <v>45</v>
      </c>
      <c r="P7" s="10">
        <v>7.288842</v>
      </c>
    </row>
    <row r="8" spans="2:15" s="10" customFormat="1" ht="87.75" customHeight="1">
      <c r="B8" s="90"/>
      <c r="C8" s="122"/>
      <c r="D8" s="21" t="s">
        <v>46</v>
      </c>
      <c r="E8" s="129"/>
      <c r="F8" s="122"/>
      <c r="G8" s="125"/>
      <c r="H8" s="133"/>
      <c r="I8" s="22"/>
      <c r="J8" s="28"/>
      <c r="K8" s="28"/>
      <c r="L8" s="29"/>
      <c r="M8" s="23"/>
      <c r="N8" s="31"/>
      <c r="O8" s="91"/>
    </row>
    <row r="9" spans="2:16" s="10" customFormat="1" ht="27.75" customHeight="1">
      <c r="B9" s="88">
        <v>2</v>
      </c>
      <c r="C9" s="108" t="s">
        <v>47</v>
      </c>
      <c r="D9" s="19" t="s">
        <v>22</v>
      </c>
      <c r="E9" s="128" t="s">
        <v>48</v>
      </c>
      <c r="F9" s="108" t="s">
        <v>49</v>
      </c>
      <c r="G9" s="110" t="s">
        <v>50</v>
      </c>
      <c r="H9" s="106" t="s">
        <v>84</v>
      </c>
      <c r="I9" s="24" t="s">
        <v>18</v>
      </c>
      <c r="J9" s="25"/>
      <c r="K9" s="25"/>
      <c r="L9" s="26">
        <v>9580780</v>
      </c>
      <c r="M9" s="20">
        <f>L9*P9</f>
        <v>69869275.267</v>
      </c>
      <c r="N9" s="27"/>
      <c r="O9" s="89" t="s">
        <v>33</v>
      </c>
      <c r="P9" s="10">
        <v>7.29265</v>
      </c>
    </row>
    <row r="10" spans="2:15" s="10" customFormat="1" ht="36" customHeight="1">
      <c r="B10" s="90"/>
      <c r="C10" s="122"/>
      <c r="D10" s="21" t="s">
        <v>19</v>
      </c>
      <c r="E10" s="129"/>
      <c r="F10" s="122"/>
      <c r="G10" s="125"/>
      <c r="H10" s="133"/>
      <c r="I10" s="22"/>
      <c r="J10" s="28"/>
      <c r="K10" s="28"/>
      <c r="L10" s="29"/>
      <c r="M10" s="23"/>
      <c r="N10" s="31"/>
      <c r="O10" s="91"/>
    </row>
    <row r="11" spans="2:16" s="10" customFormat="1" ht="36" customHeight="1">
      <c r="B11" s="101">
        <v>3</v>
      </c>
      <c r="C11" s="108" t="s">
        <v>51</v>
      </c>
      <c r="D11" s="82" t="s">
        <v>52</v>
      </c>
      <c r="E11" s="120" t="s">
        <v>54</v>
      </c>
      <c r="F11" s="108" t="s">
        <v>57</v>
      </c>
      <c r="G11" s="110" t="s">
        <v>21</v>
      </c>
      <c r="H11" s="106" t="s">
        <v>56</v>
      </c>
      <c r="I11" s="24" t="s">
        <v>18</v>
      </c>
      <c r="J11" s="25"/>
      <c r="K11" s="25"/>
      <c r="L11" s="26">
        <v>100000000</v>
      </c>
      <c r="M11" s="20">
        <f>L11*P11</f>
        <v>728929400</v>
      </c>
      <c r="N11" s="27"/>
      <c r="O11" s="89" t="s">
        <v>55</v>
      </c>
      <c r="P11" s="10">
        <v>7.289294</v>
      </c>
    </row>
    <row r="12" spans="2:15" s="10" customFormat="1" ht="48.75" customHeight="1">
      <c r="B12" s="102"/>
      <c r="C12" s="122"/>
      <c r="D12" s="21" t="s">
        <v>53</v>
      </c>
      <c r="E12" s="131"/>
      <c r="F12" s="122"/>
      <c r="G12" s="132"/>
      <c r="H12" s="117"/>
      <c r="I12" s="22"/>
      <c r="J12" s="28"/>
      <c r="K12" s="28"/>
      <c r="L12" s="29"/>
      <c r="M12" s="23"/>
      <c r="N12" s="31"/>
      <c r="O12" s="91"/>
    </row>
    <row r="13" spans="1:16" s="10" customFormat="1" ht="31.5" customHeight="1">
      <c r="A13" s="100">
        <v>457</v>
      </c>
      <c r="B13" s="88">
        <v>4</v>
      </c>
      <c r="C13" s="108" t="s">
        <v>65</v>
      </c>
      <c r="D13" s="19" t="s">
        <v>66</v>
      </c>
      <c r="E13" s="128" t="s">
        <v>59</v>
      </c>
      <c r="F13" s="108" t="s">
        <v>62</v>
      </c>
      <c r="G13" s="110" t="s">
        <v>32</v>
      </c>
      <c r="H13" s="106" t="s">
        <v>85</v>
      </c>
      <c r="I13" s="24" t="s">
        <v>18</v>
      </c>
      <c r="J13" s="25"/>
      <c r="K13" s="25"/>
      <c r="L13" s="26">
        <v>100000000</v>
      </c>
      <c r="M13" s="20">
        <f>L13*P13</f>
        <v>724914100</v>
      </c>
      <c r="N13" s="27"/>
      <c r="O13" s="89" t="s">
        <v>55</v>
      </c>
      <c r="P13" s="10">
        <v>7.249141</v>
      </c>
    </row>
    <row r="14" spans="2:15" s="10" customFormat="1" ht="36" customHeight="1">
      <c r="B14" s="90"/>
      <c r="C14" s="122"/>
      <c r="D14" s="21" t="s">
        <v>67</v>
      </c>
      <c r="E14" s="129"/>
      <c r="F14" s="122"/>
      <c r="G14" s="125"/>
      <c r="H14" s="133"/>
      <c r="I14" s="22"/>
      <c r="J14" s="28"/>
      <c r="K14" s="28"/>
      <c r="L14" s="29"/>
      <c r="M14" s="23"/>
      <c r="N14" s="31"/>
      <c r="O14" s="91"/>
    </row>
    <row r="15" spans="2:16" s="10" customFormat="1" ht="36" customHeight="1">
      <c r="B15" s="101">
        <v>5</v>
      </c>
      <c r="C15" s="138" t="s">
        <v>68</v>
      </c>
      <c r="D15" s="32" t="s">
        <v>22</v>
      </c>
      <c r="E15" s="120" t="s">
        <v>60</v>
      </c>
      <c r="F15" s="108" t="s">
        <v>63</v>
      </c>
      <c r="G15" s="110" t="s">
        <v>41</v>
      </c>
      <c r="H15" s="106" t="s">
        <v>86</v>
      </c>
      <c r="I15" s="24" t="s">
        <v>20</v>
      </c>
      <c r="J15" s="25"/>
      <c r="K15" s="25"/>
      <c r="L15" s="26">
        <v>75000000</v>
      </c>
      <c r="M15" s="20">
        <f>L15*P15</f>
        <v>397884750</v>
      </c>
      <c r="N15" s="27"/>
      <c r="O15" s="89" t="s">
        <v>69</v>
      </c>
      <c r="P15" s="10">
        <v>5.30513</v>
      </c>
    </row>
    <row r="16" spans="2:15" s="10" customFormat="1" ht="48.75" customHeight="1">
      <c r="B16" s="102"/>
      <c r="C16" s="139"/>
      <c r="D16" s="33" t="s">
        <v>53</v>
      </c>
      <c r="E16" s="131"/>
      <c r="F16" s="122"/>
      <c r="G16" s="132"/>
      <c r="H16" s="133"/>
      <c r="I16" s="22"/>
      <c r="J16" s="28"/>
      <c r="K16" s="28"/>
      <c r="L16" s="29"/>
      <c r="M16" s="23"/>
      <c r="N16" s="31"/>
      <c r="O16" s="91"/>
    </row>
    <row r="17" spans="2:16" s="10" customFormat="1" ht="27.75" customHeight="1">
      <c r="B17" s="101">
        <v>6</v>
      </c>
      <c r="C17" s="136" t="s">
        <v>105</v>
      </c>
      <c r="D17" s="82" t="s">
        <v>38</v>
      </c>
      <c r="E17" s="137" t="s">
        <v>70</v>
      </c>
      <c r="F17" s="108" t="s">
        <v>104</v>
      </c>
      <c r="G17" s="134" t="s">
        <v>41</v>
      </c>
      <c r="H17" s="106" t="s">
        <v>82</v>
      </c>
      <c r="I17" s="24" t="s">
        <v>20</v>
      </c>
      <c r="J17" s="25"/>
      <c r="K17" s="25"/>
      <c r="L17" s="26">
        <v>55000000</v>
      </c>
      <c r="M17" s="20">
        <f>L17*P17</f>
        <v>312269540</v>
      </c>
      <c r="N17" s="35"/>
      <c r="O17" s="89" t="s">
        <v>69</v>
      </c>
      <c r="P17" s="10">
        <v>5.677628</v>
      </c>
    </row>
    <row r="18" spans="2:15" s="10" customFormat="1" ht="52.5" customHeight="1">
      <c r="B18" s="90"/>
      <c r="C18" s="122"/>
      <c r="D18" s="21" t="s">
        <v>77</v>
      </c>
      <c r="E18" s="129"/>
      <c r="F18" s="122"/>
      <c r="G18" s="135"/>
      <c r="H18" s="133"/>
      <c r="I18" s="22"/>
      <c r="J18" s="28"/>
      <c r="K18" s="28"/>
      <c r="L18" s="29"/>
      <c r="M18" s="30"/>
      <c r="N18" s="31"/>
      <c r="O18" s="91"/>
    </row>
    <row r="19" spans="2:16" s="10" customFormat="1" ht="27.75" customHeight="1">
      <c r="B19" s="88">
        <v>7</v>
      </c>
      <c r="C19" s="108" t="s">
        <v>68</v>
      </c>
      <c r="D19" s="19" t="s">
        <v>40</v>
      </c>
      <c r="E19" s="128" t="s">
        <v>71</v>
      </c>
      <c r="F19" s="108" t="s">
        <v>63</v>
      </c>
      <c r="G19" s="110" t="s">
        <v>41</v>
      </c>
      <c r="H19" s="106" t="s">
        <v>72</v>
      </c>
      <c r="I19" s="24" t="s">
        <v>20</v>
      </c>
      <c r="J19" s="25"/>
      <c r="K19" s="25"/>
      <c r="L19" s="26">
        <v>57500000</v>
      </c>
      <c r="M19" s="20">
        <f>L19*P19</f>
        <v>305044975</v>
      </c>
      <c r="N19" s="27"/>
      <c r="O19" s="89" t="s">
        <v>69</v>
      </c>
      <c r="P19" s="10">
        <v>5.30513</v>
      </c>
    </row>
    <row r="20" spans="2:15" s="10" customFormat="1" ht="63" customHeight="1">
      <c r="B20" s="90"/>
      <c r="C20" s="122"/>
      <c r="D20" s="21" t="s">
        <v>53</v>
      </c>
      <c r="E20" s="129"/>
      <c r="F20" s="122"/>
      <c r="G20" s="125"/>
      <c r="H20" s="133"/>
      <c r="I20" s="22"/>
      <c r="J20" s="28"/>
      <c r="K20" s="28"/>
      <c r="L20" s="29"/>
      <c r="M20" s="23"/>
      <c r="N20" s="31"/>
      <c r="O20" s="91"/>
    </row>
    <row r="21" spans="2:16" s="10" customFormat="1" ht="27.75" customHeight="1">
      <c r="B21" s="88">
        <v>8</v>
      </c>
      <c r="C21" s="108" t="s">
        <v>47</v>
      </c>
      <c r="D21" s="19" t="s">
        <v>22</v>
      </c>
      <c r="E21" s="128" t="s">
        <v>73</v>
      </c>
      <c r="F21" s="108" t="s">
        <v>63</v>
      </c>
      <c r="G21" s="110" t="s">
        <v>74</v>
      </c>
      <c r="H21" s="106" t="s">
        <v>87</v>
      </c>
      <c r="I21" s="24" t="s">
        <v>18</v>
      </c>
      <c r="J21" s="25"/>
      <c r="K21" s="25"/>
      <c r="L21" s="26">
        <v>37000000</v>
      </c>
      <c r="M21" s="20">
        <f>L21*P21</f>
        <v>268445952</v>
      </c>
      <c r="N21" s="27"/>
      <c r="O21" s="89" t="s">
        <v>33</v>
      </c>
      <c r="P21" s="10">
        <v>7.255296</v>
      </c>
    </row>
    <row r="22" spans="2:15" s="10" customFormat="1" ht="36" customHeight="1">
      <c r="B22" s="90"/>
      <c r="C22" s="122"/>
      <c r="D22" s="21" t="s">
        <v>19</v>
      </c>
      <c r="E22" s="129"/>
      <c r="F22" s="122"/>
      <c r="G22" s="125"/>
      <c r="H22" s="133"/>
      <c r="I22" s="22"/>
      <c r="J22" s="28"/>
      <c r="K22" s="28"/>
      <c r="L22" s="29"/>
      <c r="M22" s="23"/>
      <c r="N22" s="31"/>
      <c r="O22" s="91"/>
    </row>
    <row r="23" spans="2:16" s="10" customFormat="1" ht="36" customHeight="1">
      <c r="B23" s="101">
        <v>9</v>
      </c>
      <c r="C23" s="140" t="s">
        <v>68</v>
      </c>
      <c r="D23" s="32" t="s">
        <v>34</v>
      </c>
      <c r="E23" s="128" t="s">
        <v>75</v>
      </c>
      <c r="F23" s="108" t="s">
        <v>64</v>
      </c>
      <c r="G23" s="110" t="s">
        <v>35</v>
      </c>
      <c r="H23" s="116" t="s">
        <v>88</v>
      </c>
      <c r="I23" s="24" t="s">
        <v>18</v>
      </c>
      <c r="J23" s="25"/>
      <c r="K23" s="25"/>
      <c r="L23" s="26">
        <v>2500000</v>
      </c>
      <c r="M23" s="20">
        <f>L23*P23</f>
        <v>18139482.5</v>
      </c>
      <c r="N23" s="27"/>
      <c r="O23" s="89" t="s">
        <v>39</v>
      </c>
      <c r="P23" s="10">
        <v>7.255793</v>
      </c>
    </row>
    <row r="24" spans="2:15" s="10" customFormat="1" ht="48.75" customHeight="1">
      <c r="B24" s="102"/>
      <c r="C24" s="139"/>
      <c r="D24" s="33" t="s">
        <v>53</v>
      </c>
      <c r="E24" s="129"/>
      <c r="F24" s="122"/>
      <c r="G24" s="125"/>
      <c r="H24" s="117"/>
      <c r="I24" s="22"/>
      <c r="J24" s="28"/>
      <c r="K24" s="28"/>
      <c r="L24" s="29"/>
      <c r="M24" s="23"/>
      <c r="N24" s="31"/>
      <c r="O24" s="91"/>
    </row>
    <row r="25" spans="2:16" s="10" customFormat="1" ht="27.75" customHeight="1">
      <c r="B25" s="88">
        <v>10</v>
      </c>
      <c r="C25" s="108" t="s">
        <v>96</v>
      </c>
      <c r="D25" s="19" t="s">
        <v>97</v>
      </c>
      <c r="E25" s="120" t="s">
        <v>80</v>
      </c>
      <c r="F25" s="108" t="s">
        <v>92</v>
      </c>
      <c r="G25" s="110" t="s">
        <v>118</v>
      </c>
      <c r="H25" s="106" t="s">
        <v>99</v>
      </c>
      <c r="I25" s="24" t="s">
        <v>18</v>
      </c>
      <c r="J25" s="25"/>
      <c r="K25" s="25"/>
      <c r="L25" s="26">
        <v>100000000</v>
      </c>
      <c r="M25" s="20">
        <f>L25*P25</f>
        <v>726868700</v>
      </c>
      <c r="N25" s="83"/>
      <c r="O25" s="89" t="s">
        <v>95</v>
      </c>
      <c r="P25" s="10">
        <v>7.268687</v>
      </c>
    </row>
    <row r="26" spans="1:16" s="10" customFormat="1" ht="63" customHeight="1">
      <c r="A26" s="100">
        <v>458</v>
      </c>
      <c r="B26" s="90"/>
      <c r="C26" s="122"/>
      <c r="D26" s="21" t="s">
        <v>98</v>
      </c>
      <c r="E26" s="131"/>
      <c r="F26" s="122"/>
      <c r="G26" s="132"/>
      <c r="H26" s="117"/>
      <c r="I26" s="79"/>
      <c r="J26" s="80"/>
      <c r="K26" s="80"/>
      <c r="L26" s="81"/>
      <c r="M26" s="30"/>
      <c r="N26" s="84"/>
      <c r="O26" s="103"/>
      <c r="P26" s="65"/>
    </row>
    <row r="27" spans="2:16" s="10" customFormat="1" ht="27.75" customHeight="1">
      <c r="B27" s="88">
        <v>11</v>
      </c>
      <c r="C27" s="108" t="s">
        <v>100</v>
      </c>
      <c r="D27" s="19" t="s">
        <v>101</v>
      </c>
      <c r="E27" s="120" t="s">
        <v>93</v>
      </c>
      <c r="F27" s="108" t="s">
        <v>94</v>
      </c>
      <c r="G27" s="110" t="s">
        <v>50</v>
      </c>
      <c r="H27" s="106" t="s">
        <v>103</v>
      </c>
      <c r="I27" s="24" t="s">
        <v>18</v>
      </c>
      <c r="J27" s="25"/>
      <c r="K27" s="25"/>
      <c r="L27" s="26">
        <v>8270000</v>
      </c>
      <c r="M27" s="20">
        <f>L27*P27</f>
        <v>60009559.65</v>
      </c>
      <c r="N27" s="27"/>
      <c r="O27" s="89" t="s">
        <v>39</v>
      </c>
      <c r="P27" s="10">
        <v>7.256295</v>
      </c>
    </row>
    <row r="28" spans="2:16" s="10" customFormat="1" ht="63" customHeight="1">
      <c r="B28" s="90"/>
      <c r="C28" s="122"/>
      <c r="D28" s="21" t="s">
        <v>102</v>
      </c>
      <c r="E28" s="131"/>
      <c r="F28" s="122"/>
      <c r="G28" s="132"/>
      <c r="H28" s="133"/>
      <c r="I28" s="79"/>
      <c r="J28" s="80"/>
      <c r="K28" s="80"/>
      <c r="L28" s="81"/>
      <c r="M28" s="30"/>
      <c r="N28" s="84"/>
      <c r="O28" s="103"/>
      <c r="P28" s="65"/>
    </row>
    <row r="29" spans="2:16" s="10" customFormat="1" ht="27.75" customHeight="1">
      <c r="B29" s="88">
        <v>12</v>
      </c>
      <c r="C29" s="108" t="s">
        <v>78</v>
      </c>
      <c r="D29" s="19" t="s">
        <v>79</v>
      </c>
      <c r="E29" s="120" t="s">
        <v>89</v>
      </c>
      <c r="F29" s="108" t="s">
        <v>91</v>
      </c>
      <c r="G29" s="110" t="s">
        <v>32</v>
      </c>
      <c r="H29" s="106" t="s">
        <v>90</v>
      </c>
      <c r="I29" s="24" t="s">
        <v>18</v>
      </c>
      <c r="J29" s="25"/>
      <c r="K29" s="25"/>
      <c r="L29" s="26">
        <v>45000000</v>
      </c>
      <c r="M29" s="20">
        <f>L29*P29</f>
        <v>326248245</v>
      </c>
      <c r="N29" s="27"/>
      <c r="O29" s="89" t="s">
        <v>55</v>
      </c>
      <c r="P29" s="10">
        <v>7.249961</v>
      </c>
    </row>
    <row r="30" spans="2:15" s="10" customFormat="1" ht="63" customHeight="1">
      <c r="B30" s="90"/>
      <c r="C30" s="122"/>
      <c r="D30" s="21" t="s">
        <v>81</v>
      </c>
      <c r="E30" s="131"/>
      <c r="F30" s="122"/>
      <c r="G30" s="132"/>
      <c r="H30" s="117"/>
      <c r="I30" s="79"/>
      <c r="J30" s="80"/>
      <c r="K30" s="80"/>
      <c r="L30" s="81"/>
      <c r="M30" s="23"/>
      <c r="N30" s="31"/>
      <c r="O30" s="91"/>
    </row>
    <row r="31" spans="2:16" s="10" customFormat="1" ht="27.75" customHeight="1">
      <c r="B31" s="88">
        <v>13</v>
      </c>
      <c r="C31" s="108" t="s">
        <v>106</v>
      </c>
      <c r="D31" s="19" t="s">
        <v>52</v>
      </c>
      <c r="E31" s="120" t="s">
        <v>107</v>
      </c>
      <c r="F31" s="108" t="s">
        <v>108</v>
      </c>
      <c r="G31" s="110" t="s">
        <v>41</v>
      </c>
      <c r="H31" s="106" t="s">
        <v>109</v>
      </c>
      <c r="I31" s="24" t="s">
        <v>18</v>
      </c>
      <c r="J31" s="25"/>
      <c r="K31" s="25"/>
      <c r="L31" s="26">
        <v>100000000</v>
      </c>
      <c r="M31" s="20">
        <f>L31*P31</f>
        <v>719194600</v>
      </c>
      <c r="N31" s="83"/>
      <c r="O31" s="89" t="s">
        <v>55</v>
      </c>
      <c r="P31" s="85">
        <v>7.191946</v>
      </c>
    </row>
    <row r="32" spans="2:16" s="10" customFormat="1" ht="129" customHeight="1" thickBot="1">
      <c r="B32" s="92"/>
      <c r="C32" s="109"/>
      <c r="D32" s="93" t="s">
        <v>81</v>
      </c>
      <c r="E32" s="121"/>
      <c r="F32" s="109"/>
      <c r="G32" s="130"/>
      <c r="H32" s="107"/>
      <c r="I32" s="94"/>
      <c r="J32" s="95"/>
      <c r="K32" s="95"/>
      <c r="L32" s="96"/>
      <c r="M32" s="97"/>
      <c r="N32" s="104"/>
      <c r="O32" s="105"/>
      <c r="P32" s="65"/>
    </row>
    <row r="33" spans="2:15" s="10" customFormat="1" ht="36" customHeight="1">
      <c r="B33" s="36"/>
      <c r="C33" s="38"/>
      <c r="D33" s="64"/>
      <c r="E33" s="37"/>
      <c r="F33" s="38"/>
      <c r="G33" s="39"/>
      <c r="H33" s="40"/>
      <c r="I33" s="34"/>
      <c r="J33" s="34"/>
      <c r="K33" s="34"/>
      <c r="L33" s="41"/>
      <c r="M33" s="41"/>
      <c r="N33" s="35"/>
      <c r="O33" s="42"/>
    </row>
    <row r="34" spans="2:15" s="10" customFormat="1" ht="36" customHeight="1">
      <c r="B34" s="36"/>
      <c r="C34" s="38"/>
      <c r="D34" s="64"/>
      <c r="E34" s="37"/>
      <c r="F34" s="38"/>
      <c r="G34" s="39"/>
      <c r="H34" s="40"/>
      <c r="I34" s="34"/>
      <c r="J34" s="34"/>
      <c r="K34" s="34"/>
      <c r="L34" s="41"/>
      <c r="M34" s="41"/>
      <c r="N34" s="35"/>
      <c r="O34" s="42"/>
    </row>
    <row r="35" spans="2:12" ht="15.75">
      <c r="B35" s="43" t="s">
        <v>23</v>
      </c>
      <c r="C35" s="3"/>
      <c r="E35" s="10"/>
      <c r="F35" s="44" t="s">
        <v>24</v>
      </c>
      <c r="G35" s="44"/>
      <c r="H35" s="44" t="s">
        <v>25</v>
      </c>
      <c r="I35" s="10"/>
      <c r="L35" s="45" t="s">
        <v>26</v>
      </c>
    </row>
    <row r="36" spans="2:12" ht="15.75">
      <c r="B36" s="46">
        <v>1</v>
      </c>
      <c r="C36" s="47" t="s">
        <v>27</v>
      </c>
      <c r="E36" s="10"/>
      <c r="F36" s="48">
        <f>SUM(M7+M9+M23++M27)</f>
        <v>237671074.017</v>
      </c>
      <c r="G36" s="49"/>
      <c r="H36" s="48">
        <f>SUM(M19+M13+M15+M21+M17+M29)</f>
        <v>2334807562</v>
      </c>
      <c r="I36" s="50"/>
      <c r="L36" s="51">
        <f>SUM(F36:H36)</f>
        <v>2572478636.017</v>
      </c>
    </row>
    <row r="37" spans="2:12" ht="15.75">
      <c r="B37" s="46">
        <v>2</v>
      </c>
      <c r="C37" s="47" t="s">
        <v>28</v>
      </c>
      <c r="E37" s="10"/>
      <c r="F37" s="52"/>
      <c r="G37" s="10"/>
      <c r="H37" s="53"/>
      <c r="I37" s="50"/>
      <c r="L37" s="51">
        <f>SUM(F37:H37)</f>
        <v>0</v>
      </c>
    </row>
    <row r="38" spans="2:12" ht="15.75">
      <c r="B38" s="46">
        <v>3</v>
      </c>
      <c r="C38" s="47" t="s">
        <v>29</v>
      </c>
      <c r="E38" s="10"/>
      <c r="F38" s="48">
        <f>M11+M25</f>
        <v>1455798100</v>
      </c>
      <c r="G38" s="10"/>
      <c r="H38" s="52">
        <f>M31</f>
        <v>719194600</v>
      </c>
      <c r="I38" s="50"/>
      <c r="L38" s="51">
        <f>SUM(F38:H38)</f>
        <v>2174992700</v>
      </c>
    </row>
    <row r="39" spans="2:12" ht="15.75">
      <c r="B39" s="46">
        <v>4</v>
      </c>
      <c r="C39" s="47" t="s">
        <v>30</v>
      </c>
      <c r="E39" s="10"/>
      <c r="F39" s="52"/>
      <c r="G39" s="10"/>
      <c r="H39" s="53"/>
      <c r="I39" s="50"/>
      <c r="L39" s="51">
        <f>SUM(F39:H39)</f>
        <v>0</v>
      </c>
    </row>
    <row r="40" spans="1:15" ht="31.5">
      <c r="A40" s="100">
        <v>459</v>
      </c>
      <c r="B40" s="54"/>
      <c r="C40" s="55" t="s">
        <v>31</v>
      </c>
      <c r="D40" s="56"/>
      <c r="E40" s="54"/>
      <c r="F40" s="57">
        <f>SUM(F36:F39)</f>
        <v>1693469174.017</v>
      </c>
      <c r="G40" s="54"/>
      <c r="H40" s="58">
        <f>SUM(H36:H39)</f>
        <v>3054002162</v>
      </c>
      <c r="I40" s="59"/>
      <c r="J40" s="56"/>
      <c r="K40" s="56"/>
      <c r="L40" s="66">
        <f>SUM(F40+H40)</f>
        <v>4747471336.017</v>
      </c>
      <c r="M40" s="66"/>
      <c r="N40" s="60"/>
      <c r="O40" s="60"/>
    </row>
    <row r="41" spans="3:12" ht="15" customHeight="1">
      <c r="C41" s="3"/>
      <c r="F41" s="2"/>
      <c r="L41" s="63"/>
    </row>
    <row r="42" spans="3:12" ht="15" customHeight="1">
      <c r="C42" s="3"/>
      <c r="F42" s="2"/>
      <c r="L42" s="63"/>
    </row>
    <row r="43" spans="3:12" ht="15" customHeight="1">
      <c r="C43" s="3"/>
      <c r="F43" s="2"/>
      <c r="L43" s="63"/>
    </row>
    <row r="44" spans="3:12" ht="15" customHeight="1">
      <c r="C44" s="3"/>
      <c r="F44" s="2"/>
      <c r="L44" s="63"/>
    </row>
    <row r="45" spans="3:12" ht="15" customHeight="1">
      <c r="C45" s="3"/>
      <c r="F45" s="2"/>
      <c r="L45" s="63"/>
    </row>
    <row r="46" spans="3:12" ht="15" customHeight="1">
      <c r="C46" s="3"/>
      <c r="F46" s="2"/>
      <c r="L46" s="63"/>
    </row>
    <row r="47" spans="3:12" ht="15" customHeight="1">
      <c r="C47" s="3"/>
      <c r="F47" s="2"/>
      <c r="L47" s="63"/>
    </row>
    <row r="48" spans="3:6" ht="12.75">
      <c r="C48" s="3"/>
      <c r="F48" s="2"/>
    </row>
    <row r="49" spans="2:8" ht="15" customHeight="1">
      <c r="B49" s="61"/>
      <c r="C49" s="61"/>
      <c r="D49" s="62"/>
      <c r="H49" s="7"/>
    </row>
    <row r="50" spans="2:15" s="69" customFormat="1" ht="18.75">
      <c r="B50" s="67"/>
      <c r="C50" s="67"/>
      <c r="D50" s="68"/>
      <c r="F50" s="70"/>
      <c r="H50" s="71"/>
      <c r="L50" s="72"/>
      <c r="M50" s="72"/>
      <c r="N50" s="72"/>
      <c r="O50" s="73"/>
    </row>
    <row r="51" spans="2:15" s="69" customFormat="1" ht="18.75">
      <c r="B51" s="74"/>
      <c r="C51" s="75"/>
      <c r="E51" s="70"/>
      <c r="G51" s="76"/>
      <c r="L51" s="72"/>
      <c r="M51" s="72"/>
      <c r="N51" s="72"/>
      <c r="O51" s="73"/>
    </row>
    <row r="52" spans="2:15" s="69" customFormat="1" ht="18.75">
      <c r="B52" s="74"/>
      <c r="C52" s="75"/>
      <c r="E52" s="70"/>
      <c r="G52" s="76"/>
      <c r="L52" s="72"/>
      <c r="M52" s="72"/>
      <c r="N52" s="72"/>
      <c r="O52" s="73"/>
    </row>
    <row r="53" spans="2:15" s="69" customFormat="1" ht="18.75">
      <c r="B53" s="74"/>
      <c r="C53" s="75"/>
      <c r="E53" s="70"/>
      <c r="G53" s="76"/>
      <c r="H53" s="75"/>
      <c r="I53" s="75"/>
      <c r="L53" s="72"/>
      <c r="M53" s="72"/>
      <c r="N53" s="72"/>
      <c r="O53" s="73"/>
    </row>
    <row r="54" spans="2:15" s="69" customFormat="1" ht="18.75">
      <c r="B54" s="74"/>
      <c r="C54" s="75"/>
      <c r="E54" s="70"/>
      <c r="G54" s="76"/>
      <c r="H54" s="75"/>
      <c r="I54" s="75"/>
      <c r="L54" s="72"/>
      <c r="M54" s="72"/>
      <c r="N54" s="72"/>
      <c r="O54" s="73"/>
    </row>
    <row r="55" spans="2:15" s="69" customFormat="1" ht="18.75">
      <c r="B55" s="77"/>
      <c r="E55" s="70"/>
      <c r="G55" s="76"/>
      <c r="H55" s="75"/>
      <c r="I55" s="75"/>
      <c r="L55" s="72"/>
      <c r="M55" s="72"/>
      <c r="N55" s="72"/>
      <c r="O55" s="73"/>
    </row>
    <row r="56" spans="2:15" s="69" customFormat="1" ht="18.75">
      <c r="B56" s="77"/>
      <c r="E56" s="70"/>
      <c r="G56" s="71"/>
      <c r="H56" s="75"/>
      <c r="I56" s="75"/>
      <c r="L56" s="78"/>
      <c r="M56" s="72"/>
      <c r="N56" s="72"/>
      <c r="O56" s="73"/>
    </row>
    <row r="57" spans="2:15" s="69" customFormat="1" ht="12.75">
      <c r="B57" s="77"/>
      <c r="E57" s="70"/>
      <c r="G57" s="71"/>
      <c r="L57" s="72"/>
      <c r="M57" s="72"/>
      <c r="N57" s="72"/>
      <c r="O57" s="73"/>
    </row>
    <row r="58" spans="3:15" s="69" customFormat="1" ht="12.75">
      <c r="C58" s="77"/>
      <c r="F58" s="70"/>
      <c r="H58" s="71"/>
      <c r="L58" s="72"/>
      <c r="M58" s="72"/>
      <c r="N58" s="72"/>
      <c r="O58" s="73"/>
    </row>
    <row r="59" ht="12.75">
      <c r="H59" s="7"/>
    </row>
    <row r="60" ht="12.75">
      <c r="H60" s="7"/>
    </row>
    <row r="61" ht="12.75">
      <c r="H61" s="63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</sheetData>
  <mergeCells count="75">
    <mergeCell ref="C25:C26"/>
    <mergeCell ref="C23:C24"/>
    <mergeCell ref="E23:E24"/>
    <mergeCell ref="F23:F24"/>
    <mergeCell ref="G23:G24"/>
    <mergeCell ref="C29:C30"/>
    <mergeCell ref="E29:E30"/>
    <mergeCell ref="F29:F30"/>
    <mergeCell ref="G29:G30"/>
    <mergeCell ref="C19:C20"/>
    <mergeCell ref="F19:F20"/>
    <mergeCell ref="E19:E20"/>
    <mergeCell ref="C21:C22"/>
    <mergeCell ref="E21:E22"/>
    <mergeCell ref="F21:F22"/>
    <mergeCell ref="C13:C14"/>
    <mergeCell ref="C17:C18"/>
    <mergeCell ref="F17:F18"/>
    <mergeCell ref="E17:E18"/>
    <mergeCell ref="C15:C16"/>
    <mergeCell ref="E15:E16"/>
    <mergeCell ref="F15:F16"/>
    <mergeCell ref="G4:G5"/>
    <mergeCell ref="F4:F5"/>
    <mergeCell ref="E13:E14"/>
    <mergeCell ref="F13:F14"/>
    <mergeCell ref="E4:E5"/>
    <mergeCell ref="E7:E8"/>
    <mergeCell ref="F7:F8"/>
    <mergeCell ref="G7:G8"/>
    <mergeCell ref="E11:E12"/>
    <mergeCell ref="F11:F12"/>
    <mergeCell ref="G19:G20"/>
    <mergeCell ref="H19:H20"/>
    <mergeCell ref="G13:G14"/>
    <mergeCell ref="H17:H18"/>
    <mergeCell ref="G17:G18"/>
    <mergeCell ref="H13:H14"/>
    <mergeCell ref="H15:H16"/>
    <mergeCell ref="G15:G16"/>
    <mergeCell ref="H29:H30"/>
    <mergeCell ref="O4:O5"/>
    <mergeCell ref="L4:L5"/>
    <mergeCell ref="M4:M5"/>
    <mergeCell ref="K4:K5"/>
    <mergeCell ref="J4:J5"/>
    <mergeCell ref="I4:I5"/>
    <mergeCell ref="H27:H28"/>
    <mergeCell ref="H7:H8"/>
    <mergeCell ref="C4:D4"/>
    <mergeCell ref="E9:E10"/>
    <mergeCell ref="C11:C12"/>
    <mergeCell ref="C7:C8"/>
    <mergeCell ref="C9:C10"/>
    <mergeCell ref="F9:F10"/>
    <mergeCell ref="G9:G10"/>
    <mergeCell ref="H9:H10"/>
    <mergeCell ref="G11:G12"/>
    <mergeCell ref="H11:H12"/>
    <mergeCell ref="H21:H22"/>
    <mergeCell ref="E25:E26"/>
    <mergeCell ref="F25:F26"/>
    <mergeCell ref="G25:G26"/>
    <mergeCell ref="H25:H26"/>
    <mergeCell ref="H23:H24"/>
    <mergeCell ref="G21:G22"/>
    <mergeCell ref="C27:C28"/>
    <mergeCell ref="E27:E28"/>
    <mergeCell ref="F27:F28"/>
    <mergeCell ref="G27:G28"/>
    <mergeCell ref="H31:H32"/>
    <mergeCell ref="C31:C32"/>
    <mergeCell ref="E31:E32"/>
    <mergeCell ref="F31:F32"/>
    <mergeCell ref="G31:G32"/>
  </mergeCells>
  <printOptions horizontalCentered="1"/>
  <pageMargins left="0.2" right="0.19" top="0.44" bottom="0.28" header="0.17" footer="0.16"/>
  <pageSetup horizontalDpi="600" verticalDpi="600" orientation="landscape" paperSize="9" scale="65" r:id="rId1"/>
  <rowBreaks count="2" manualBreakCount="2">
    <brk id="18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2010-09-03T11:04:22Z</cp:lastPrinted>
  <dcterms:created xsi:type="dcterms:W3CDTF">2009-01-30T13:41:15Z</dcterms:created>
  <dcterms:modified xsi:type="dcterms:W3CDTF">2010-09-03T11:04:46Z</dcterms:modified>
  <cp:category/>
  <cp:version/>
  <cp:contentType/>
  <cp:contentStatus/>
</cp:coreProperties>
</file>