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4"/>
  </bookViews>
  <sheets>
    <sheet name="bilanca" sheetId="1" r:id="rId1"/>
    <sheet name="prihodi" sheetId="2" r:id="rId2"/>
    <sheet name="rashodi-opći dio" sheetId="3" r:id="rId3"/>
    <sheet name="račun financiranja" sheetId="4" r:id="rId4"/>
    <sheet name="posebni dio" sheetId="5" r:id="rId5"/>
  </sheets>
  <definedNames>
    <definedName name="_xlnm.Print_Titles" localSheetId="4">'posebni dio'!$2:$3</definedName>
    <definedName name="_xlnm.Print_Titles" localSheetId="1">'prihodi'!$3:$3</definedName>
    <definedName name="_xlnm.Print_Titles" localSheetId="3">'račun financiranja'!$2:$2</definedName>
    <definedName name="_xlnm.Print_Titles" localSheetId="2">'rashodi-opći dio'!$2:$2</definedName>
    <definedName name="_xlnm.Print_Area" localSheetId="0">'bilanca'!$A$1:$L$23</definedName>
    <definedName name="_xlnm.Print_Area" localSheetId="4">'posebni dio'!$A$1:$I$128</definedName>
    <definedName name="_xlnm.Print_Area" localSheetId="1">'prihodi'!$A$1:$L$36</definedName>
    <definedName name="_xlnm.Print_Area" localSheetId="3">'račun financiranja'!$A$1:$L$13</definedName>
    <definedName name="_xlnm.Print_Area" localSheetId="2">'rashodi-opći dio'!$A$1:$L$66</definedName>
  </definedNames>
  <calcPr fullCalcOnLoad="1"/>
</workbook>
</file>

<file path=xl/sharedStrings.xml><?xml version="1.0" encoding="utf-8"?>
<sst xmlns="http://schemas.openxmlformats.org/spreadsheetml/2006/main" count="351" uniqueCount="139">
  <si>
    <t>Ulaganja u računalne programe</t>
  </si>
  <si>
    <t>Podskupina</t>
  </si>
  <si>
    <t>Sku-pina</t>
  </si>
  <si>
    <t>Raz-red</t>
  </si>
  <si>
    <t>Odje-ljak</t>
  </si>
  <si>
    <t>Materijalni rashodi</t>
  </si>
  <si>
    <t>A. RAČUN PRIHODA I RASHODA</t>
  </si>
  <si>
    <t>3213</t>
  </si>
  <si>
    <t>Stručno usavršavanje zaposlenika</t>
  </si>
  <si>
    <t>Naknade troškova zaposlenima</t>
  </si>
  <si>
    <t>3225</t>
  </si>
  <si>
    <t>Sitni inventar i auto gume</t>
  </si>
  <si>
    <t>Rashodi za usluge</t>
  </si>
  <si>
    <t xml:space="preserve">Usluge tekućeg i investicijskog održavanja </t>
  </si>
  <si>
    <t>Intelektualne i osobne usluge</t>
  </si>
  <si>
    <t>Računalne usluge</t>
  </si>
  <si>
    <t>Financijski rashodi</t>
  </si>
  <si>
    <t>Rashodi za nabavu proizvedene dugotrajne imovine</t>
  </si>
  <si>
    <t>4221</t>
  </si>
  <si>
    <t>Uredska oprema i namještaj</t>
  </si>
  <si>
    <t>Postrojenja i oprema</t>
  </si>
  <si>
    <t>Nematerijalna proizvedena imovina</t>
  </si>
  <si>
    <t>PRIMICI OD FINANCIJSKE IMOVINE I ZADUŽIVANJA</t>
  </si>
  <si>
    <t>Primici od prodaje dionica i udjela u glavnici</t>
  </si>
  <si>
    <t>Dionice i udjeli u glavnici trgovačkih društava u javnom sektoru</t>
  </si>
  <si>
    <t>IZDACI ZA FINANCIJSKU IMOVINU I OTPLATE ZAJMOVA</t>
  </si>
  <si>
    <t>PRIHODI OD NEFINANCIJSKE IMOVINE</t>
  </si>
  <si>
    <t>RASHODI ZA NEFINANCIJSKU IMOVINU</t>
  </si>
  <si>
    <t>RAZLIKA - VIŠAK / MANJAK</t>
  </si>
  <si>
    <t>PRIHODI POSLOVANJA</t>
  </si>
  <si>
    <t>Prihodi od imovine</t>
  </si>
  <si>
    <t>Prihodi od financijske imovine</t>
  </si>
  <si>
    <t>Prihodi od kamata na dane zajmove</t>
  </si>
  <si>
    <t>Kamate na oročena sredstva i depozite po viđenju</t>
  </si>
  <si>
    <t>Prihodi od kamata po vrijednosnim papirima</t>
  </si>
  <si>
    <t>Prihodi od pozitivnih tečajnih razlika</t>
  </si>
  <si>
    <t>Prihodi od dividendi</t>
  </si>
  <si>
    <t>Naziv prihoda</t>
  </si>
  <si>
    <t>B. RAČUN FINANCIRANJA</t>
  </si>
  <si>
    <t>Prihodi od nefinancijske imovine</t>
  </si>
  <si>
    <t>Prihodi od zakupa i iznajmljivanja imovine</t>
  </si>
  <si>
    <t>Prihodi od administrativnih pristojbi i po posebnim propisima</t>
  </si>
  <si>
    <t>Prihodi po posebnim propisima</t>
  </si>
  <si>
    <t>Ostali nespomenuti prihodi</t>
  </si>
  <si>
    <t>Oprema za održavanje i zaštitu</t>
  </si>
  <si>
    <t>Rashodi za zaposlene</t>
  </si>
  <si>
    <t>Plaće</t>
  </si>
  <si>
    <t>Plaće za redovan rad</t>
  </si>
  <si>
    <t>Ostali rashodi za zaposlene</t>
  </si>
  <si>
    <t>Doprinosi na plaće</t>
  </si>
  <si>
    <t>Doprinosi za zdravstveno osiguranje osiguranje</t>
  </si>
  <si>
    <t>Doprinosi za zapošljavanje</t>
  </si>
  <si>
    <t>Službena putovanja</t>
  </si>
  <si>
    <t>Naknade za prijevoz, za rad na terenu i odvojeni život</t>
  </si>
  <si>
    <t>Rashodi za materijal i energiju</t>
  </si>
  <si>
    <t>Uredski materijal i ostali materijalni rashodi</t>
  </si>
  <si>
    <t>Energija</t>
  </si>
  <si>
    <t>Usluge telefona, pošte i prijevoza</t>
  </si>
  <si>
    <t>Komunalne usluge</t>
  </si>
  <si>
    <t>Zakupnine i najamnine</t>
  </si>
  <si>
    <t>Ostale usluge</t>
  </si>
  <si>
    <t>Ostali nespomenuti rashodi poslovanja</t>
  </si>
  <si>
    <t>Premije i osiguranja</t>
  </si>
  <si>
    <t>Reprezentacija</t>
  </si>
  <si>
    <t>Naknade građanima i kućanstvima u novcu</t>
  </si>
  <si>
    <t>4262</t>
  </si>
  <si>
    <t>Primici od prodaje dionica i udjela u glavnici trgovačkih društava u javnom sektoru</t>
  </si>
  <si>
    <t>NETO FINANCIRANJE</t>
  </si>
  <si>
    <t>Ostali financijski rashodi</t>
  </si>
  <si>
    <t>Bankarske usluge i usluge platnog prometa</t>
  </si>
  <si>
    <t>Negativne tečajne razlike i valutna klauzula</t>
  </si>
  <si>
    <t>Zatezne kamate</t>
  </si>
  <si>
    <t>VIŠAK / MANJAK + NETO FINANCIRANJE</t>
  </si>
  <si>
    <t>A1000</t>
  </si>
  <si>
    <t>Šifra</t>
  </si>
  <si>
    <t>Naziv</t>
  </si>
  <si>
    <t>K2000</t>
  </si>
  <si>
    <t>A1002</t>
  </si>
  <si>
    <t>K2003</t>
  </si>
  <si>
    <t>A1003</t>
  </si>
  <si>
    <t>I. OPĆI DIO</t>
  </si>
  <si>
    <t>II. POSEBNI DIO</t>
  </si>
  <si>
    <t>Ostali prihodi od financijske imovine (Premije osiguranja depozita)</t>
  </si>
  <si>
    <t>DRŽAVNA AGENCIJA ZA OSIGURANJE 
ŠTEDNIH ULOGA I SANACIJU BANAKA</t>
  </si>
  <si>
    <t>ISPLATA OSIGURANIH DEPOZITA</t>
  </si>
  <si>
    <t xml:space="preserve">RASHODI POSLOVANJA </t>
  </si>
  <si>
    <t>Naknade građanima i kućanstvima na temelju osiguranja i druge naknade</t>
  </si>
  <si>
    <t xml:space="preserve">Naknade građanima i kućanstvima na temelju osiguranja </t>
  </si>
  <si>
    <t>K2002</t>
  </si>
  <si>
    <t xml:space="preserve">PRIHODI POSLOVANJA </t>
  </si>
  <si>
    <t>ADMINISTRATIVNO UPRAVLJANJE I OPREMANJE</t>
  </si>
  <si>
    <t xml:space="preserve">ADMINISTRACIJA I UPRAVLJANJE </t>
  </si>
  <si>
    <t xml:space="preserve">OPREMANJE </t>
  </si>
  <si>
    <t xml:space="preserve">INFORMATIZACIJA </t>
  </si>
  <si>
    <t>OSTALA DJELATNOST AGENCIJE</t>
  </si>
  <si>
    <t>RASHODI  POSLOVANJA</t>
  </si>
  <si>
    <t>PRIHODI POSLOVANJA I PRIHODI OD PRODAJE NEFINANCIJSKE IMOVINE</t>
  </si>
  <si>
    <t>RASHODI ZA NABAVU NEFINANCIJSKE IMOVINE</t>
  </si>
  <si>
    <t>RASHODI POSLOVANJA I RASHODI ZA NABAVU NEFINANCIJSKE IMOVINE</t>
  </si>
  <si>
    <t>Prihodi od naplate potraživanja preuzetih u postupku sanacije i privatizacije banaka</t>
  </si>
  <si>
    <t>FOND OSIGURANJA DEPOZITA</t>
  </si>
  <si>
    <t>Ostali izvanredni rashodi</t>
  </si>
  <si>
    <t>Izvanredni rashodi</t>
  </si>
  <si>
    <t>Ostali rashodi</t>
  </si>
  <si>
    <t>Prihodi od zateznih kamata</t>
  </si>
  <si>
    <t>Usluge tekućeg i investicijskog održavanja</t>
  </si>
  <si>
    <t>Premije osiguranja</t>
  </si>
  <si>
    <t>Zdravstvene i veterinarske usluge</t>
  </si>
  <si>
    <t>Tekuće donacije u novcu</t>
  </si>
  <si>
    <t>Tekuće donacije</t>
  </si>
  <si>
    <t>Usluge promidžbe i informiranja</t>
  </si>
  <si>
    <t>Ostali nespomenuti rashodi poslovanja (članarine)</t>
  </si>
  <si>
    <t>04</t>
  </si>
  <si>
    <t xml:space="preserve">Prihodi od naplate potraživanja iz stečajne mase banaka i štedionica, likvidacije, preuzetih potraživanja... </t>
  </si>
  <si>
    <t>Ostali prihodi od financijske imovine (Dopunski kapital)</t>
  </si>
  <si>
    <t>Plan                                za 2009.</t>
  </si>
  <si>
    <t>Indeks                                2010/'09</t>
  </si>
  <si>
    <t>Projekcija                           2011.</t>
  </si>
  <si>
    <t>Indeks                                2011/'10</t>
  </si>
  <si>
    <t>Projekcija                           2012.</t>
  </si>
  <si>
    <t>Indeks                                2012/'11</t>
  </si>
  <si>
    <t>K2001</t>
  </si>
  <si>
    <t>POSLOVNE ZGRADE - FONDA OSIGURANJA DEPOZITA</t>
  </si>
  <si>
    <t>Porez na promet nekretnina</t>
  </si>
  <si>
    <t>Ostali izvanredni rashodi (Croatia banka)</t>
  </si>
  <si>
    <t>4222</t>
  </si>
  <si>
    <t>Komunikacijska oprema</t>
  </si>
  <si>
    <t>K2004</t>
  </si>
  <si>
    <t xml:space="preserve">OBNOVA VOZNOG PARKA </t>
  </si>
  <si>
    <t>4231</t>
  </si>
  <si>
    <t>Prijevozna sredstva u cestovnom prometu</t>
  </si>
  <si>
    <t>-</t>
  </si>
  <si>
    <t>Rashodi za dodatna ulaganja na nefinancijskoj imovini</t>
  </si>
  <si>
    <t>Dodatna ulaganja na građevinskim objektima</t>
  </si>
  <si>
    <t>Prijevozna sredstva</t>
  </si>
  <si>
    <t>Prijevozna sredstvau cestovnom prometu</t>
  </si>
  <si>
    <t xml:space="preserve">NAKNADE GRAĐANIMA I KUĆANSTVIMA NA TEMELJU OSIGURANJA I DRUGE NAKNADE </t>
  </si>
  <si>
    <t>FINANCIJSKI PLAN DRŽAVNE AGENCIJE ZA OSIGURANJE ŠTEDNIH ULOGA I SANACIJU BANAKA ZA 2010. I PROJEKCIJA  ZA 2011. I 2012. GODINU</t>
  </si>
  <si>
    <t>Plan za            2010.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</si>
</sst>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_-* #,##0.000_-;\-* #,##0.000_-;_-* &quot;-&quot;??_-;_-@_-"/>
    <numFmt numFmtId="174" formatCode="_-* #,##0.0_-;\-* #,##0.0_-;_-* &quot;-&quot;??_-;_-@_-"/>
    <numFmt numFmtId="175" formatCode="_-* #,##0_-;\-* #,##0_-;_-* &quot;-&quot;??_-;_-@_-"/>
    <numFmt numFmtId="176" formatCode="0.0"/>
    <numFmt numFmtId="177" formatCode="#,##0.0"/>
  </numFmts>
  <fonts count="23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9.85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MS Sans Serif"/>
      <family val="0"/>
    </font>
    <font>
      <sz val="14"/>
      <color indexed="8"/>
      <name val="Times New Roman"/>
      <family val="1"/>
    </font>
    <font>
      <sz val="12"/>
      <color indexed="8"/>
      <name val="MS Sans Serif"/>
      <family val="2"/>
    </font>
    <font>
      <sz val="12"/>
      <color indexed="8"/>
      <name val="Times New Roman"/>
      <family val="1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11"/>
      <color indexed="8"/>
      <name val="Times New Roman"/>
      <family val="1"/>
    </font>
    <font>
      <b/>
      <sz val="12"/>
      <color indexed="8"/>
      <name val="MS Sans Serif"/>
      <family val="0"/>
    </font>
    <font>
      <b/>
      <sz val="10"/>
      <name val="Times New Roman"/>
      <family val="1"/>
    </font>
    <font>
      <b/>
      <sz val="16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MS Sans Serif"/>
      <family val="0"/>
    </font>
    <font>
      <sz val="10"/>
      <color indexed="9"/>
      <name val="Times New Roman"/>
      <family val="1"/>
    </font>
    <font>
      <sz val="9.85"/>
      <color indexed="9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210">
    <xf numFmtId="0" fontId="0" fillId="0" borderId="0" xfId="0" applyNumberFormat="1" applyFill="1" applyBorder="1" applyAlignment="1" applyProtection="1">
      <alignment/>
      <protection/>
    </xf>
    <xf numFmtId="0" fontId="2" fillId="0" borderId="0" xfId="0" applyFont="1" applyAlignment="1">
      <alignment vertical="center"/>
    </xf>
    <xf numFmtId="3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2" fillId="0" borderId="0" xfId="0" applyFont="1" applyAlignment="1" quotePrefix="1">
      <alignment horizontal="left" vertical="center"/>
    </xf>
    <xf numFmtId="0" fontId="5" fillId="0" borderId="0" xfId="0" applyFont="1" applyAlignment="1">
      <alignment vertical="center"/>
    </xf>
    <xf numFmtId="0" fontId="2" fillId="0" borderId="1" xfId="0" applyFont="1" applyAlignment="1" quotePrefix="1">
      <alignment horizontal="left" vertical="center"/>
    </xf>
    <xf numFmtId="0" fontId="1" fillId="0" borderId="0" xfId="0" applyFont="1" applyAlignment="1" quotePrefix="1">
      <alignment horizontal="left" vertical="center"/>
    </xf>
    <xf numFmtId="0" fontId="5" fillId="0" borderId="0" xfId="0" applyFont="1" applyAlignment="1" quotePrefix="1">
      <alignment horizontal="left" vertical="center"/>
    </xf>
    <xf numFmtId="3" fontId="6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 quotePrefix="1">
      <alignment horizontal="left"/>
      <protection/>
    </xf>
    <xf numFmtId="3" fontId="4" fillId="0" borderId="0" xfId="0" applyNumberFormat="1" applyFont="1" applyFill="1" applyBorder="1" applyAlignment="1" applyProtection="1" quotePrefix="1">
      <alignment horizontal="left"/>
      <protection/>
    </xf>
    <xf numFmtId="0" fontId="2" fillId="0" borderId="0" xfId="0" applyFont="1" applyBorder="1" applyAlignment="1" quotePrefix="1">
      <alignment horizontal="left" vertical="center"/>
    </xf>
    <xf numFmtId="0" fontId="0" fillId="0" borderId="0" xfId="0" applyNumberForma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NumberFormat="1" applyFont="1" applyFill="1" applyBorder="1" applyAlignment="1" applyProtection="1">
      <alignment wrapText="1"/>
      <protection/>
    </xf>
    <xf numFmtId="0" fontId="3" fillId="0" borderId="0" xfId="0" applyNumberFormat="1" applyFont="1" applyFill="1" applyBorder="1" applyAlignment="1" applyProtection="1" quotePrefix="1">
      <alignment horizontal="left" wrapText="1"/>
      <protection/>
    </xf>
    <xf numFmtId="0" fontId="2" fillId="0" borderId="2" xfId="0" applyFont="1" applyBorder="1" applyAlignment="1" quotePrefix="1">
      <alignment horizontal="left"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 quotePrefix="1">
      <alignment horizontal="left" vertical="center"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2" fillId="0" borderId="2" xfId="0" applyFont="1" applyBorder="1" applyAlignment="1" quotePrefix="1">
      <alignment horizontal="center" vertical="center" wrapText="1"/>
    </xf>
    <xf numFmtId="0" fontId="1" fillId="0" borderId="0" xfId="0" applyFont="1" applyBorder="1" applyAlignment="1" quotePrefix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 quotePrefix="1">
      <alignment horizontal="center" vertical="center"/>
    </xf>
    <xf numFmtId="0" fontId="6" fillId="0" borderId="0" xfId="0" applyNumberFormat="1" applyFont="1" applyFill="1" applyBorder="1" applyAlignment="1" applyProtection="1" quotePrefix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 quotePrefix="1">
      <alignment horizontal="center"/>
      <protection/>
    </xf>
    <xf numFmtId="3" fontId="3" fillId="0" borderId="0" xfId="0" applyNumberFormat="1" applyFont="1" applyFill="1" applyBorder="1" applyAlignment="1" applyProtection="1" quotePrefix="1">
      <alignment horizontal="left"/>
      <protection/>
    </xf>
    <xf numFmtId="3" fontId="3" fillId="0" borderId="0" xfId="0" applyNumberFormat="1" applyFont="1" applyFill="1" applyBorder="1" applyAlignment="1" applyProtection="1">
      <alignment wrapText="1"/>
      <protection/>
    </xf>
    <xf numFmtId="3" fontId="4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8" fillId="0" borderId="3" xfId="0" applyNumberFormat="1" applyFont="1" applyFill="1" applyBorder="1" applyAlignment="1" applyProtection="1" quotePrefix="1">
      <alignment horizontal="left" wrapText="1"/>
      <protection/>
    </xf>
    <xf numFmtId="0" fontId="9" fillId="0" borderId="3" xfId="0" applyNumberFormat="1" applyFont="1" applyFill="1" applyBorder="1" applyAlignment="1" applyProtection="1">
      <alignment wrapText="1"/>
      <protection/>
    </xf>
    <xf numFmtId="0" fontId="8" fillId="0" borderId="0" xfId="0" applyNumberFormat="1" applyFont="1" applyFill="1" applyBorder="1" applyAlignment="1" applyProtection="1" quotePrefix="1">
      <alignment horizontal="left" wrapText="1"/>
      <protection/>
    </xf>
    <xf numFmtId="0" fontId="9" fillId="0" borderId="0" xfId="0" applyNumberFormat="1" applyFont="1" applyFill="1" applyBorder="1" applyAlignment="1" applyProtection="1">
      <alignment wrapText="1"/>
      <protection/>
    </xf>
    <xf numFmtId="0" fontId="8" fillId="0" borderId="0" xfId="0" applyNumberFormat="1" applyFont="1" applyFill="1" applyBorder="1" applyAlignment="1" applyProtection="1">
      <alignment horizontal="left" wrapText="1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7" fillId="0" borderId="4" xfId="0" applyFont="1" applyBorder="1" applyAlignment="1" quotePrefix="1">
      <alignment horizontal="left" vertical="center" wrapText="1"/>
    </xf>
    <xf numFmtId="0" fontId="7" fillId="0" borderId="2" xfId="0" applyFont="1" applyBorder="1" applyAlignment="1" quotePrefix="1">
      <alignment horizontal="left" vertical="center" wrapText="1"/>
    </xf>
    <xf numFmtId="0" fontId="7" fillId="0" borderId="2" xfId="0" applyFont="1" applyBorder="1" applyAlignment="1" quotePrefix="1">
      <alignment horizontal="center" vertical="center" wrapText="1"/>
    </xf>
    <xf numFmtId="0" fontId="7" fillId="0" borderId="2" xfId="0" applyNumberFormat="1" applyFont="1" applyFill="1" applyBorder="1" applyAlignment="1" applyProtection="1" quotePrefix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wrapText="1"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3" fillId="0" borderId="0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3" fillId="0" borderId="2" xfId="0" applyNumberFormat="1" applyFont="1" applyFill="1" applyBorder="1" applyAlignment="1" applyProtection="1" quotePrefix="1">
      <alignment horizontal="center" vertical="center"/>
      <protection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3" fillId="0" borderId="0" xfId="0" applyNumberFormat="1" applyFont="1" applyFill="1" applyBorder="1" applyAlignment="1" applyProtection="1">
      <alignment/>
      <protection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3" fontId="4" fillId="0" borderId="0" xfId="0" applyNumberFormat="1" applyFont="1" applyFill="1" applyBorder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 wrapText="1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172" fontId="15" fillId="0" borderId="2" xfId="0" applyFont="1" applyBorder="1" applyAlignment="1">
      <alignment horizontal="left" vertical="center"/>
    </xf>
    <xf numFmtId="0" fontId="15" fillId="0" borderId="2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 quotePrefix="1">
      <alignment horizontal="left" vertical="center"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0" fontId="4" fillId="0" borderId="0" xfId="0" applyNumberFormat="1" applyFont="1" applyFill="1" applyBorder="1" applyAlignment="1" applyProtection="1">
      <alignment horizontal="right" vertical="top"/>
      <protection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0" fontId="1" fillId="0" borderId="0" xfId="0" applyFont="1" applyBorder="1" applyAlignment="1">
      <alignment horizontal="right" vertical="top"/>
    </xf>
    <xf numFmtId="0" fontId="5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4" fillId="0" borderId="0" xfId="0" applyNumberFormat="1" applyFont="1" applyFill="1" applyBorder="1" applyAlignment="1" applyProtection="1">
      <alignment horizontal="right" vertical="top"/>
      <protection/>
    </xf>
    <xf numFmtId="0" fontId="0" fillId="0" borderId="0" xfId="0" applyNumberFormat="1" applyFill="1" applyBorder="1" applyAlignment="1" applyProtection="1">
      <alignment horizontal="right" vertical="top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3" fontId="2" fillId="0" borderId="0" xfId="0" applyNumberFormat="1" applyFont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3" fontId="4" fillId="0" borderId="0" xfId="0" applyNumberFormat="1" applyFont="1" applyFill="1" applyBorder="1" applyAlignment="1" applyProtection="1">
      <alignment wrapText="1"/>
      <protection/>
    </xf>
    <xf numFmtId="0" fontId="3" fillId="0" borderId="0" xfId="0" applyNumberFormat="1" applyFont="1" applyFill="1" applyBorder="1" applyAlignment="1" applyProtection="1">
      <alignment horizontal="left" wrapText="1"/>
      <protection/>
    </xf>
    <xf numFmtId="0" fontId="3" fillId="0" borderId="0" xfId="0" applyFont="1" applyBorder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2" fillId="0" borderId="0" xfId="0" applyFont="1" applyBorder="1" applyAlignment="1">
      <alignment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2" fillId="0" borderId="0" xfId="0" applyFont="1" applyBorder="1" applyAlignment="1" quotePrefix="1">
      <alignment/>
    </xf>
    <xf numFmtId="172" fontId="15" fillId="0" borderId="0" xfId="0" applyFont="1" applyBorder="1" applyAlignment="1">
      <alignment horizontal="left" vertical="center"/>
    </xf>
    <xf numFmtId="0" fontId="15" fillId="0" borderId="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right"/>
      <protection/>
    </xf>
    <xf numFmtId="3" fontId="17" fillId="0" borderId="0" xfId="0" applyNumberFormat="1" applyFont="1" applyFill="1" applyBorder="1" applyAlignment="1" applyProtection="1">
      <alignment/>
      <protection/>
    </xf>
    <xf numFmtId="3" fontId="7" fillId="0" borderId="5" xfId="0" applyNumberFormat="1" applyFont="1" applyBorder="1" applyAlignment="1">
      <alignment horizontal="right"/>
    </xf>
    <xf numFmtId="3" fontId="7" fillId="0" borderId="5" xfId="0" applyNumberFormat="1" applyFont="1" applyFill="1" applyBorder="1" applyAlignment="1" applyProtection="1">
      <alignment wrapText="1"/>
      <protection/>
    </xf>
    <xf numFmtId="0" fontId="7" fillId="0" borderId="2" xfId="0" applyFont="1" applyBorder="1" applyAlignment="1" quotePrefix="1">
      <alignment horizontal="left"/>
    </xf>
    <xf numFmtId="3" fontId="7" fillId="0" borderId="5" xfId="0" applyNumberFormat="1" applyFont="1" applyFill="1" applyBorder="1" applyAlignment="1" applyProtection="1">
      <alignment/>
      <protection/>
    </xf>
    <xf numFmtId="0" fontId="7" fillId="0" borderId="2" xfId="0" applyNumberFormat="1" applyFont="1" applyFill="1" applyBorder="1" applyAlignment="1" applyProtection="1">
      <alignment/>
      <protection/>
    </xf>
    <xf numFmtId="0" fontId="12" fillId="0" borderId="2" xfId="0" applyNumberFormat="1" applyFont="1" applyFill="1" applyBorder="1" applyAlignment="1" applyProtection="1">
      <alignment/>
      <protection/>
    </xf>
    <xf numFmtId="0" fontId="12" fillId="0" borderId="2" xfId="0" applyNumberFormat="1" applyFont="1" applyFill="1" applyBorder="1" applyAlignment="1" applyProtection="1">
      <alignment horizontal="center"/>
      <protection/>
    </xf>
    <xf numFmtId="3" fontId="7" fillId="0" borderId="2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0" fontId="4" fillId="0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 quotePrefix="1">
      <alignment horizontal="left" wrapText="1"/>
    </xf>
    <xf numFmtId="0" fontId="3" fillId="0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3" fontId="3" fillId="0" borderId="0" xfId="0" applyNumberFormat="1" applyFont="1" applyFill="1" applyBorder="1" applyAlignment="1" applyProtection="1" quotePrefix="1">
      <alignment horizontal="left" wrapText="1"/>
      <protection/>
    </xf>
    <xf numFmtId="3" fontId="0" fillId="0" borderId="0" xfId="0" applyNumberFormat="1" applyFill="1" applyBorder="1" applyAlignment="1" applyProtection="1">
      <alignment/>
      <protection/>
    </xf>
    <xf numFmtId="0" fontId="17" fillId="0" borderId="2" xfId="0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172" fontId="18" fillId="0" borderId="0" xfId="0" applyNumberFormat="1" applyFont="1" applyAlignment="1">
      <alignment vertical="center" wrapText="1"/>
    </xf>
    <xf numFmtId="3" fontId="3" fillId="0" borderId="5" xfId="0" applyNumberFormat="1" applyFont="1" applyBorder="1" applyAlignment="1">
      <alignment horizontal="center" vertical="center" wrapText="1"/>
    </xf>
    <xf numFmtId="3" fontId="19" fillId="0" borderId="0" xfId="0" applyNumberFormat="1" applyFont="1" applyFill="1" applyBorder="1" applyAlignment="1" applyProtection="1">
      <alignment horizontal="right"/>
      <protection/>
    </xf>
    <xf numFmtId="3" fontId="19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Alignment="1">
      <alignment vertical="center"/>
    </xf>
    <xf numFmtId="2" fontId="0" fillId="0" borderId="0" xfId="0" applyNumberFormat="1" applyFill="1" applyBorder="1" applyAlignment="1" applyProtection="1">
      <alignment/>
      <protection/>
    </xf>
    <xf numFmtId="2" fontId="3" fillId="0" borderId="0" xfId="0" applyNumberFormat="1" applyFont="1" applyFill="1" applyBorder="1" applyAlignment="1" applyProtection="1">
      <alignment horizontal="right"/>
      <protection/>
    </xf>
    <xf numFmtId="2" fontId="4" fillId="0" borderId="0" xfId="0" applyNumberFormat="1" applyFont="1" applyFill="1" applyBorder="1" applyAlignment="1" applyProtection="1">
      <alignment horizontal="right"/>
      <protection/>
    </xf>
    <xf numFmtId="2" fontId="19" fillId="0" borderId="0" xfId="0" applyNumberFormat="1" applyFont="1" applyFill="1" applyBorder="1" applyAlignment="1" applyProtection="1">
      <alignment horizontal="right"/>
      <protection/>
    </xf>
    <xf numFmtId="3" fontId="17" fillId="0" borderId="2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2" fontId="3" fillId="0" borderId="0" xfId="0" applyNumberFormat="1" applyFont="1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 quotePrefix="1">
      <alignment horizontal="right" vertical="top"/>
      <protection/>
    </xf>
    <xf numFmtId="2" fontId="4" fillId="0" borderId="0" xfId="0" applyNumberFormat="1" applyFont="1" applyFill="1" applyBorder="1" applyAlignment="1" applyProtection="1">
      <alignment horizontal="right"/>
      <protection/>
    </xf>
    <xf numFmtId="2" fontId="3" fillId="0" borderId="0" xfId="0" applyNumberFormat="1" applyFont="1" applyFill="1" applyBorder="1" applyAlignment="1" applyProtection="1">
      <alignment horizontal="right"/>
      <protection/>
    </xf>
    <xf numFmtId="2" fontId="0" fillId="0" borderId="0" xfId="0" applyNumberFormat="1" applyFill="1" applyBorder="1" applyAlignment="1" applyProtection="1">
      <alignment horizontal="right"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3" fillId="0" borderId="0" xfId="0" applyNumberFormat="1" applyFont="1" applyFill="1" applyBorder="1" applyAlignment="1" applyProtection="1">
      <alignment horizontal="right" wrapText="1"/>
      <protection/>
    </xf>
    <xf numFmtId="2" fontId="3" fillId="0" borderId="0" xfId="0" applyNumberFormat="1" applyFont="1" applyFill="1" applyBorder="1" applyAlignment="1" applyProtection="1">
      <alignment horizontal="right" wrapText="1"/>
      <protection/>
    </xf>
    <xf numFmtId="2" fontId="4" fillId="0" borderId="0" xfId="0" applyNumberFormat="1" applyFont="1" applyFill="1" applyBorder="1" applyAlignment="1" applyProtection="1">
      <alignment horizontal="right" wrapText="1"/>
      <protection/>
    </xf>
    <xf numFmtId="2" fontId="10" fillId="0" borderId="0" xfId="0" applyNumberFormat="1" applyFont="1" applyFill="1" applyBorder="1" applyAlignment="1" applyProtection="1">
      <alignment horizontal="right"/>
      <protection/>
    </xf>
    <xf numFmtId="2" fontId="7" fillId="0" borderId="5" xfId="0" applyNumberFormat="1" applyFont="1" applyBorder="1" applyAlignment="1">
      <alignment horizontal="right"/>
    </xf>
    <xf numFmtId="2" fontId="3" fillId="0" borderId="5" xfId="0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7" fillId="0" borderId="0" xfId="0" applyNumberFormat="1" applyFont="1" applyFill="1" applyBorder="1" applyAlignment="1" applyProtection="1" quotePrefix="1">
      <alignment horizontal="left" vertical="top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2" fillId="0" borderId="0" xfId="0" applyFont="1" applyBorder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Border="1" applyAlignment="1" quotePrefix="1">
      <alignment/>
    </xf>
    <xf numFmtId="3" fontId="17" fillId="0" borderId="0" xfId="0" applyNumberFormat="1" applyFont="1" applyFill="1" applyBorder="1" applyAlignment="1" applyProtection="1">
      <alignment horizontal="right"/>
      <protection/>
    </xf>
    <xf numFmtId="3" fontId="3" fillId="0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Border="1" applyAlignment="1">
      <alignment vertical="center"/>
    </xf>
    <xf numFmtId="3" fontId="3" fillId="0" borderId="0" xfId="0" applyNumberFormat="1" applyFont="1" applyFill="1" applyBorder="1" applyAlignment="1" applyProtection="1">
      <alignment horizontal="right"/>
      <protection/>
    </xf>
    <xf numFmtId="3" fontId="4" fillId="0" borderId="0" xfId="0" applyNumberFormat="1" applyFont="1" applyFill="1" applyBorder="1" applyAlignment="1" applyProtection="1">
      <alignment horizontal="right"/>
      <protection/>
    </xf>
    <xf numFmtId="3" fontId="4" fillId="0" borderId="0" xfId="0" applyNumberFormat="1" applyFont="1" applyFill="1" applyBorder="1" applyAlignment="1" applyProtection="1">
      <alignment horizontal="right"/>
      <protection/>
    </xf>
    <xf numFmtId="3" fontId="1" fillId="0" borderId="0" xfId="0" applyNumberFormat="1" applyFont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2" fontId="4" fillId="0" borderId="0" xfId="0" applyNumberFormat="1" applyFont="1" applyFill="1" applyBorder="1" applyAlignment="1" applyProtection="1">
      <alignment horizontal="right" wrapText="1"/>
      <protection/>
    </xf>
    <xf numFmtId="3" fontId="21" fillId="0" borderId="0" xfId="0" applyNumberFormat="1" applyFont="1" applyFill="1" applyBorder="1" applyAlignment="1" applyProtection="1">
      <alignment wrapText="1"/>
      <protection/>
    </xf>
    <xf numFmtId="2" fontId="21" fillId="0" borderId="0" xfId="0" applyNumberFormat="1" applyFont="1" applyFill="1" applyBorder="1" applyAlignment="1" applyProtection="1">
      <alignment horizontal="right" wrapText="1"/>
      <protection/>
    </xf>
    <xf numFmtId="3" fontId="21" fillId="0" borderId="0" xfId="0" applyNumberFormat="1" applyFont="1" applyFill="1" applyBorder="1" applyAlignment="1" applyProtection="1">
      <alignment/>
      <protection/>
    </xf>
    <xf numFmtId="2" fontId="21" fillId="0" borderId="0" xfId="0" applyNumberFormat="1" applyFont="1" applyFill="1" applyBorder="1" applyAlignment="1" applyProtection="1">
      <alignment horizontal="right"/>
      <protection/>
    </xf>
    <xf numFmtId="3" fontId="19" fillId="0" borderId="0" xfId="0" applyNumberFormat="1" applyFont="1" applyFill="1" applyBorder="1" applyAlignment="1" applyProtection="1">
      <alignment wrapText="1"/>
      <protection/>
    </xf>
    <xf numFmtId="2" fontId="19" fillId="0" borderId="0" xfId="0" applyNumberFormat="1" applyFont="1" applyFill="1" applyBorder="1" applyAlignment="1" applyProtection="1">
      <alignment horizontal="right" wrapText="1"/>
      <protection/>
    </xf>
    <xf numFmtId="0" fontId="1" fillId="0" borderId="0" xfId="0" applyFont="1" applyBorder="1" applyAlignment="1" quotePrefix="1">
      <alignment horizontal="right"/>
    </xf>
    <xf numFmtId="0" fontId="1" fillId="0" borderId="0" xfId="0" applyFont="1" applyBorder="1" applyAlignment="1" quotePrefix="1">
      <alignment horizontal="left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 vertical="top"/>
    </xf>
    <xf numFmtId="0" fontId="4" fillId="0" borderId="0" xfId="0" applyNumberFormat="1" applyFont="1" applyFill="1" applyBorder="1" applyAlignment="1" applyProtection="1" quotePrefix="1">
      <alignment horizontal="right" vertical="top"/>
      <protection/>
    </xf>
    <xf numFmtId="3" fontId="4" fillId="0" borderId="0" xfId="0" applyNumberFormat="1" applyFont="1" applyFill="1" applyBorder="1" applyAlignment="1" applyProtection="1" quotePrefix="1">
      <alignment horizontal="left"/>
      <protection/>
    </xf>
    <xf numFmtId="0" fontId="1" fillId="0" borderId="0" xfId="0" applyFont="1" applyBorder="1" applyAlignment="1" quotePrefix="1">
      <alignment horizontal="right" vertical="top"/>
    </xf>
    <xf numFmtId="0" fontId="1" fillId="0" borderId="0" xfId="0" applyFont="1" applyBorder="1" applyAlignment="1" quotePrefix="1">
      <alignment horizontal="left" vertical="center"/>
    </xf>
    <xf numFmtId="0" fontId="6" fillId="0" borderId="0" xfId="0" applyNumberFormat="1" applyFont="1" applyFill="1" applyBorder="1" applyAlignment="1" applyProtection="1" quotePrefix="1">
      <alignment horizontal="right" vertical="top"/>
      <protection/>
    </xf>
    <xf numFmtId="3" fontId="21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Border="1" applyAlignment="1">
      <alignment horizontal="right"/>
    </xf>
    <xf numFmtId="2" fontId="22" fillId="0" borderId="0" xfId="0" applyNumberFormat="1" applyFont="1" applyBorder="1" applyAlignment="1">
      <alignment horizontal="right"/>
    </xf>
    <xf numFmtId="0" fontId="4" fillId="0" borderId="0" xfId="0" applyNumberFormat="1" applyFont="1" applyFill="1" applyBorder="1" applyAlignment="1" applyProtection="1">
      <alignment vertical="top" wrapText="1"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21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 quotePrefix="1">
      <alignment horizontal="left" vertical="top"/>
    </xf>
    <xf numFmtId="0" fontId="7" fillId="0" borderId="4" xfId="0" applyNumberFormat="1" applyFont="1" applyFill="1" applyBorder="1" applyAlignment="1" applyProtection="1">
      <alignment horizontal="left"/>
      <protection/>
    </xf>
    <xf numFmtId="0" fontId="11" fillId="0" borderId="2" xfId="0" applyNumberFormat="1" applyFont="1" applyFill="1" applyBorder="1" applyAlignment="1" applyProtection="1">
      <alignment/>
      <protection/>
    </xf>
    <xf numFmtId="172" fontId="18" fillId="0" borderId="0" xfId="0" applyNumberFormat="1" applyFont="1" applyAlignment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4" xfId="0" applyNumberFormat="1" applyFont="1" applyFill="1" applyBorder="1" applyAlignment="1" applyProtection="1">
      <alignment horizontal="left" wrapText="1"/>
      <protection/>
    </xf>
    <xf numFmtId="0" fontId="11" fillId="0" borderId="2" xfId="0" applyNumberFormat="1" applyFont="1" applyFill="1" applyBorder="1" applyAlignment="1" applyProtection="1">
      <alignment wrapText="1"/>
      <protection/>
    </xf>
    <xf numFmtId="0" fontId="0" fillId="0" borderId="2" xfId="0" applyNumberFormat="1" applyFill="1" applyBorder="1" applyAlignment="1" applyProtection="1">
      <alignment/>
      <protection/>
    </xf>
    <xf numFmtId="0" fontId="0" fillId="0" borderId="2" xfId="0" applyNumberFormat="1" applyFill="1" applyBorder="1" applyAlignment="1" applyProtection="1">
      <alignment wrapText="1"/>
      <protection/>
    </xf>
    <xf numFmtId="0" fontId="7" fillId="0" borderId="4" xfId="0" applyFont="1" applyBorder="1" applyAlignment="1">
      <alignment horizontal="left"/>
    </xf>
    <xf numFmtId="0" fontId="8" fillId="0" borderId="3" xfId="0" applyNumberFormat="1" applyFont="1" applyFill="1" applyBorder="1" applyAlignment="1" applyProtection="1">
      <alignment horizontal="center" vertical="center" wrapText="1"/>
      <protection/>
    </xf>
    <xf numFmtId="0" fontId="8" fillId="0" borderId="3" xfId="0" applyNumberFormat="1" applyFont="1" applyFill="1" applyBorder="1" applyAlignment="1" applyProtection="1" quotePrefix="1">
      <alignment horizontal="center" vertical="center" wrapText="1"/>
      <protection/>
    </xf>
    <xf numFmtId="0" fontId="8" fillId="0" borderId="3" xfId="0" applyNumberFormat="1" applyFont="1" applyFill="1" applyBorder="1" applyAlignment="1" applyProtection="1">
      <alignment horizontal="center" vertical="center"/>
      <protection/>
    </xf>
  </cellXfs>
  <cellStyles count="8">
    <cellStyle name="Normal" xfId="0"/>
    <cellStyle name="Hyperlink" xfId="15"/>
    <cellStyle name="Percent" xfId="16"/>
    <cellStyle name="Followed Hyperlink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6"/>
  <sheetViews>
    <sheetView workbookViewId="0" topLeftCell="A1">
      <selection activeCell="O15" sqref="O15"/>
    </sheetView>
  </sheetViews>
  <sheetFormatPr defaultColWidth="9.140625" defaultRowHeight="12.75"/>
  <cols>
    <col min="1" max="2" width="4.28125" style="4" customWidth="1"/>
    <col min="3" max="3" width="5.57421875" style="4" customWidth="1"/>
    <col min="4" max="4" width="5.28125" style="32" customWidth="1"/>
    <col min="5" max="5" width="43.57421875" style="0" customWidth="1"/>
    <col min="6" max="6" width="14.28125" style="0" hidden="1" customWidth="1"/>
    <col min="7" max="7" width="14.421875" style="0" customWidth="1"/>
    <col min="8" max="8" width="7.8515625" style="133" hidden="1" customWidth="1"/>
    <col min="9" max="9" width="14.28125" style="0" customWidth="1"/>
    <col min="10" max="10" width="7.8515625" style="133" hidden="1" customWidth="1"/>
    <col min="11" max="11" width="14.140625" style="0" customWidth="1"/>
    <col min="12" max="12" width="7.8515625" style="133" hidden="1" customWidth="1"/>
    <col min="13" max="16384" width="11.421875" style="0" customWidth="1"/>
  </cols>
  <sheetData>
    <row r="1" spans="1:14" ht="24" customHeight="1">
      <c r="A1" s="199" t="s">
        <v>137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26"/>
      <c r="N1" s="126"/>
    </row>
    <row r="2" spans="1:14" ht="39.75" customHeight="1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26"/>
      <c r="N2" s="126"/>
    </row>
    <row r="3" spans="1:12" s="44" customFormat="1" ht="24" customHeight="1">
      <c r="A3" s="200" t="s">
        <v>80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</row>
    <row r="4" spans="1:12" s="4" customFormat="1" ht="24" customHeight="1">
      <c r="A4" s="200" t="s">
        <v>6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</row>
    <row r="5" spans="1:12" s="4" customFormat="1" ht="12.75" customHeight="1">
      <c r="A5" s="43"/>
      <c r="B5" s="42"/>
      <c r="C5" s="42"/>
      <c r="D5" s="42"/>
      <c r="E5" s="42"/>
      <c r="H5" s="142"/>
      <c r="J5" s="142"/>
      <c r="L5" s="142"/>
    </row>
    <row r="6" spans="1:12" s="4" customFormat="1" ht="27.75" customHeight="1">
      <c r="A6" s="45"/>
      <c r="B6" s="46"/>
      <c r="C6" s="46"/>
      <c r="D6" s="47"/>
      <c r="E6" s="48"/>
      <c r="F6" s="154" t="s">
        <v>115</v>
      </c>
      <c r="G6" s="155" t="s">
        <v>138</v>
      </c>
      <c r="H6" s="153" t="s">
        <v>116</v>
      </c>
      <c r="I6" s="127" t="s">
        <v>117</v>
      </c>
      <c r="J6" s="153" t="s">
        <v>118</v>
      </c>
      <c r="K6" s="127" t="s">
        <v>119</v>
      </c>
      <c r="L6" s="153" t="s">
        <v>120</v>
      </c>
    </row>
    <row r="7" spans="1:12" s="4" customFormat="1" ht="22.5" customHeight="1">
      <c r="A7" s="202" t="s">
        <v>29</v>
      </c>
      <c r="B7" s="203"/>
      <c r="C7" s="203"/>
      <c r="D7" s="203"/>
      <c r="E7" s="204"/>
      <c r="F7" s="95">
        <f>prihodi!F5+prihodi!F22</f>
        <v>566809100</v>
      </c>
      <c r="G7" s="95">
        <f>prihodi!G5+prihodi!G22</f>
        <v>651794000</v>
      </c>
      <c r="H7" s="152">
        <f>G7/F7*100</f>
        <v>114.99356661704974</v>
      </c>
      <c r="I7" s="95">
        <f>prihodi!I5+prihodi!I22</f>
        <v>694628000</v>
      </c>
      <c r="J7" s="152">
        <f>I7/G7*100</f>
        <v>106.57170823910621</v>
      </c>
      <c r="K7" s="95">
        <f>prihodi!K5+prihodi!K22</f>
        <v>711947000</v>
      </c>
      <c r="L7" s="152">
        <f>K7/I7*100</f>
        <v>102.49327697702944</v>
      </c>
    </row>
    <row r="8" spans="1:12" s="4" customFormat="1" ht="22.5" customHeight="1">
      <c r="A8" s="206" t="s">
        <v>26</v>
      </c>
      <c r="B8" s="204"/>
      <c r="C8" s="204"/>
      <c r="D8" s="204"/>
      <c r="E8" s="204"/>
      <c r="F8" s="95">
        <v>0</v>
      </c>
      <c r="G8" s="95">
        <v>0</v>
      </c>
      <c r="H8" s="152" t="s">
        <v>131</v>
      </c>
      <c r="I8" s="95">
        <v>0</v>
      </c>
      <c r="J8" s="152" t="s">
        <v>131</v>
      </c>
      <c r="K8" s="95">
        <v>0</v>
      </c>
      <c r="L8" s="152" t="s">
        <v>131</v>
      </c>
    </row>
    <row r="9" spans="1:12" s="4" customFormat="1" ht="22.5" customHeight="1">
      <c r="A9" s="202" t="s">
        <v>95</v>
      </c>
      <c r="B9" s="203"/>
      <c r="C9" s="203"/>
      <c r="D9" s="203"/>
      <c r="E9" s="205"/>
      <c r="F9" s="96">
        <f>'rashodi-opći dio'!F3</f>
        <v>253323000</v>
      </c>
      <c r="G9" s="96">
        <f>'rashodi-opći dio'!G3</f>
        <v>42693000</v>
      </c>
      <c r="H9" s="152">
        <f>G9/F9*100</f>
        <v>16.853187432645278</v>
      </c>
      <c r="I9" s="96">
        <f>'rashodi-opći dio'!I3</f>
        <v>18970000</v>
      </c>
      <c r="J9" s="152">
        <f>I9/G9*100</f>
        <v>44.433513690768976</v>
      </c>
      <c r="K9" s="96">
        <f>'rashodi-opći dio'!K3</f>
        <v>18756000</v>
      </c>
      <c r="L9" s="152">
        <f>K9/I9*100</f>
        <v>98.87190300474433</v>
      </c>
    </row>
    <row r="10" spans="1:12" s="4" customFormat="1" ht="22.5" customHeight="1">
      <c r="A10" s="206" t="s">
        <v>27</v>
      </c>
      <c r="B10" s="204"/>
      <c r="C10" s="204"/>
      <c r="D10" s="204"/>
      <c r="E10" s="204"/>
      <c r="F10" s="96">
        <f>'rashodi-opći dio'!F52</f>
        <v>273000</v>
      </c>
      <c r="G10" s="96">
        <f>'rashodi-opći dio'!G52</f>
        <v>1012000</v>
      </c>
      <c r="H10" s="152">
        <f>G10/F10*100</f>
        <v>370.6959706959707</v>
      </c>
      <c r="I10" s="96">
        <f>'rashodi-opći dio'!I52</f>
        <v>80000</v>
      </c>
      <c r="J10" s="152">
        <f>I10/G10*100</f>
        <v>7.905138339920949</v>
      </c>
      <c r="K10" s="96">
        <f>'rashodi-opći dio'!K52</f>
        <v>87500</v>
      </c>
      <c r="L10" s="152">
        <f>K10/I10*100</f>
        <v>109.375</v>
      </c>
    </row>
    <row r="11" spans="1:12" s="4" customFormat="1" ht="22.5" customHeight="1">
      <c r="A11" s="202" t="s">
        <v>28</v>
      </c>
      <c r="B11" s="203"/>
      <c r="C11" s="203"/>
      <c r="D11" s="203"/>
      <c r="E11" s="203"/>
      <c r="F11" s="96">
        <f>F7+F8-F9-F10</f>
        <v>313213100</v>
      </c>
      <c r="G11" s="96">
        <f>G7+G8-G9-G10</f>
        <v>608089000</v>
      </c>
      <c r="H11" s="152">
        <f>G11/F11*100</f>
        <v>194.1454556019528</v>
      </c>
      <c r="I11" s="96">
        <f>I7+I8-I9-I10</f>
        <v>675578000</v>
      </c>
      <c r="J11" s="152">
        <f>I11/G11*100</f>
        <v>111.09853985189669</v>
      </c>
      <c r="K11" s="96">
        <f>K7+K8-K9-K10</f>
        <v>693103500</v>
      </c>
      <c r="L11" s="152">
        <f>K11/I11*100</f>
        <v>102.59414901018091</v>
      </c>
    </row>
    <row r="12" spans="1:12" s="4" customFormat="1" ht="13.5" customHeight="1">
      <c r="A12" s="41"/>
      <c r="B12" s="42"/>
      <c r="C12" s="42"/>
      <c r="D12" s="42"/>
      <c r="E12" s="16"/>
      <c r="F12" s="35"/>
      <c r="H12" s="142"/>
      <c r="J12" s="142"/>
      <c r="L12" s="142"/>
    </row>
    <row r="13" spans="1:12" s="38" customFormat="1" ht="24" customHeight="1">
      <c r="A13" s="201" t="s">
        <v>38</v>
      </c>
      <c r="B13" s="201"/>
      <c r="C13" s="201"/>
      <c r="D13" s="201"/>
      <c r="E13" s="201"/>
      <c r="F13" s="201"/>
      <c r="G13" s="201"/>
      <c r="H13" s="201"/>
      <c r="I13" s="201"/>
      <c r="J13" s="201"/>
      <c r="K13" s="201"/>
      <c r="L13" s="201"/>
    </row>
    <row r="14" spans="1:12" s="38" customFormat="1" ht="13.5" customHeight="1">
      <c r="A14" s="39"/>
      <c r="B14" s="40"/>
      <c r="C14" s="40"/>
      <c r="D14" s="40"/>
      <c r="E14" s="40"/>
      <c r="H14" s="147"/>
      <c r="J14" s="147"/>
      <c r="L14" s="147"/>
    </row>
    <row r="15" spans="1:12" s="38" customFormat="1" ht="27.75" customHeight="1">
      <c r="A15" s="45"/>
      <c r="B15" s="46"/>
      <c r="C15" s="46"/>
      <c r="D15" s="47"/>
      <c r="E15" s="48"/>
      <c r="F15" s="154" t="s">
        <v>115</v>
      </c>
      <c r="G15" s="155" t="s">
        <v>138</v>
      </c>
      <c r="H15" s="153" t="s">
        <v>116</v>
      </c>
      <c r="I15" s="127" t="s">
        <v>117</v>
      </c>
      <c r="J15" s="153" t="s">
        <v>118</v>
      </c>
      <c r="K15" s="127" t="s">
        <v>119</v>
      </c>
      <c r="L15" s="153" t="s">
        <v>120</v>
      </c>
    </row>
    <row r="16" spans="1:12" s="38" customFormat="1" ht="22.5" customHeight="1">
      <c r="A16" s="197" t="s">
        <v>22</v>
      </c>
      <c r="B16" s="198"/>
      <c r="C16" s="198"/>
      <c r="D16" s="198"/>
      <c r="E16" s="198"/>
      <c r="F16" s="95">
        <f>'račun financiranja'!F4+'račun financiranja'!F9</f>
        <v>376500000</v>
      </c>
      <c r="G16" s="95">
        <f>'račun financiranja'!G4+'račun financiranja'!G9</f>
        <v>345544500</v>
      </c>
      <c r="H16" s="152">
        <f>G16/F16*100</f>
        <v>91.7780876494024</v>
      </c>
      <c r="I16" s="95">
        <f>'račun financiranja'!I4+'račun financiranja'!I9</f>
        <v>162100000</v>
      </c>
      <c r="J16" s="152">
        <f>I16/G16*100</f>
        <v>46.91146871097644</v>
      </c>
      <c r="K16" s="95">
        <f>'račun financiranja'!K4+'račun financiranja'!K9</f>
        <v>21546000</v>
      </c>
      <c r="L16" s="152">
        <f>K16/I16*100</f>
        <v>13.291795188155458</v>
      </c>
    </row>
    <row r="17" spans="1:12" s="38" customFormat="1" ht="22.5" customHeight="1">
      <c r="A17" s="197" t="s">
        <v>25</v>
      </c>
      <c r="B17" s="198"/>
      <c r="C17" s="198"/>
      <c r="D17" s="198"/>
      <c r="E17" s="198"/>
      <c r="F17" s="95">
        <v>0</v>
      </c>
      <c r="G17" s="95">
        <v>0</v>
      </c>
      <c r="H17" s="152" t="s">
        <v>131</v>
      </c>
      <c r="I17" s="95">
        <v>0</v>
      </c>
      <c r="J17" s="152" t="s">
        <v>131</v>
      </c>
      <c r="K17" s="95">
        <v>0</v>
      </c>
      <c r="L17" s="152" t="s">
        <v>131</v>
      </c>
    </row>
    <row r="18" spans="1:12" s="38" customFormat="1" ht="22.5" customHeight="1">
      <c r="A18" s="197" t="s">
        <v>67</v>
      </c>
      <c r="B18" s="198"/>
      <c r="C18" s="198"/>
      <c r="D18" s="198"/>
      <c r="E18" s="198"/>
      <c r="F18" s="98">
        <f>F16-F17</f>
        <v>376500000</v>
      </c>
      <c r="G18" s="98">
        <f>G16-G17</f>
        <v>345544500</v>
      </c>
      <c r="H18" s="152">
        <f>G18/F18*100</f>
        <v>91.7780876494024</v>
      </c>
      <c r="I18" s="98">
        <f>I16-I17</f>
        <v>162100000</v>
      </c>
      <c r="J18" s="152">
        <f>I18/G18*100</f>
        <v>46.91146871097644</v>
      </c>
      <c r="K18" s="98">
        <f>K16-K17</f>
        <v>21546000</v>
      </c>
      <c r="L18" s="152">
        <f>K18/I18*100</f>
        <v>13.291795188155458</v>
      </c>
    </row>
    <row r="19" spans="1:12" s="38" customFormat="1" ht="15" customHeight="1">
      <c r="A19" s="97"/>
      <c r="B19" s="99"/>
      <c r="C19" s="100"/>
      <c r="D19" s="101"/>
      <c r="E19" s="99"/>
      <c r="F19" s="102"/>
      <c r="G19" s="102"/>
      <c r="H19" s="147"/>
      <c r="J19" s="147"/>
      <c r="L19" s="147"/>
    </row>
    <row r="20" spans="1:12" s="38" customFormat="1" ht="22.5" customHeight="1">
      <c r="A20" s="197" t="s">
        <v>72</v>
      </c>
      <c r="B20" s="198"/>
      <c r="C20" s="198"/>
      <c r="D20" s="198"/>
      <c r="E20" s="198"/>
      <c r="F20" s="98">
        <f>F11+F18</f>
        <v>689713100</v>
      </c>
      <c r="G20" s="98">
        <f>G11+G18</f>
        <v>953633500</v>
      </c>
      <c r="H20" s="152">
        <f>G20/F20*100</f>
        <v>138.2652439108377</v>
      </c>
      <c r="I20" s="98">
        <f>I11+I18</f>
        <v>837678000</v>
      </c>
      <c r="J20" s="152">
        <f>I20/G20*100</f>
        <v>87.84066415452058</v>
      </c>
      <c r="K20" s="98">
        <f>K11+K18</f>
        <v>714649500</v>
      </c>
      <c r="L20" s="152">
        <f>K20/I20*100</f>
        <v>85.31315135410026</v>
      </c>
    </row>
    <row r="21" spans="1:12" s="38" customFormat="1" ht="18" customHeight="1">
      <c r="A21" s="41"/>
      <c r="B21" s="42"/>
      <c r="C21" s="42"/>
      <c r="D21" s="42"/>
      <c r="E21" s="42"/>
      <c r="H21" s="147"/>
      <c r="J21" s="142"/>
      <c r="L21" s="147"/>
    </row>
    <row r="22" spans="4:12" s="4" customFormat="1" ht="12.75">
      <c r="D22" s="31"/>
      <c r="H22" s="142"/>
      <c r="J22" s="142"/>
      <c r="L22" s="142"/>
    </row>
    <row r="23" spans="4:12" s="4" customFormat="1" ht="12.75">
      <c r="D23" s="31"/>
      <c r="H23" s="142"/>
      <c r="J23" s="142"/>
      <c r="L23" s="142"/>
    </row>
    <row r="24" spans="4:12" s="4" customFormat="1" ht="12.75">
      <c r="D24" s="31"/>
      <c r="H24" s="142"/>
      <c r="J24" s="142"/>
      <c r="L24" s="142"/>
    </row>
    <row r="25" spans="4:12" s="4" customFormat="1" ht="12.75">
      <c r="D25" s="31"/>
      <c r="H25" s="142"/>
      <c r="J25" s="142"/>
      <c r="L25" s="142"/>
    </row>
    <row r="26" spans="4:12" s="4" customFormat="1" ht="12.75">
      <c r="D26" s="31"/>
      <c r="H26" s="142"/>
      <c r="J26" s="142"/>
      <c r="L26" s="142"/>
    </row>
    <row r="27" spans="4:12" s="4" customFormat="1" ht="12.75">
      <c r="D27" s="31"/>
      <c r="H27" s="142"/>
      <c r="J27" s="142"/>
      <c r="L27" s="142"/>
    </row>
    <row r="28" spans="4:12" s="4" customFormat="1" ht="12.75">
      <c r="D28" s="31"/>
      <c r="H28" s="142"/>
      <c r="J28" s="142"/>
      <c r="L28" s="142"/>
    </row>
    <row r="29" spans="4:12" s="4" customFormat="1" ht="12.75">
      <c r="D29" s="31"/>
      <c r="H29" s="142"/>
      <c r="J29" s="142"/>
      <c r="L29" s="142"/>
    </row>
    <row r="30" spans="4:12" s="4" customFormat="1" ht="12.75">
      <c r="D30" s="31"/>
      <c r="H30" s="142"/>
      <c r="J30" s="142"/>
      <c r="L30" s="142"/>
    </row>
    <row r="31" spans="4:12" s="4" customFormat="1" ht="12.75">
      <c r="D31" s="31"/>
      <c r="H31" s="142"/>
      <c r="J31" s="142"/>
      <c r="L31" s="142"/>
    </row>
    <row r="32" spans="4:12" s="4" customFormat="1" ht="12.75">
      <c r="D32" s="31"/>
      <c r="H32" s="142"/>
      <c r="J32" s="142"/>
      <c r="L32" s="142"/>
    </row>
    <row r="33" spans="4:12" s="4" customFormat="1" ht="12.75">
      <c r="D33" s="31"/>
      <c r="H33" s="142"/>
      <c r="J33" s="142"/>
      <c r="L33" s="142"/>
    </row>
    <row r="34" spans="4:12" s="4" customFormat="1" ht="12.75">
      <c r="D34" s="31"/>
      <c r="H34" s="142"/>
      <c r="J34" s="142"/>
      <c r="L34" s="142"/>
    </row>
    <row r="35" spans="4:12" s="4" customFormat="1" ht="12.75">
      <c r="D35" s="31"/>
      <c r="H35" s="142"/>
      <c r="J35" s="142"/>
      <c r="L35" s="142"/>
    </row>
    <row r="36" spans="4:12" s="4" customFormat="1" ht="12.75">
      <c r="D36" s="31"/>
      <c r="H36" s="142"/>
      <c r="J36" s="142"/>
      <c r="L36" s="142"/>
    </row>
    <row r="37" spans="4:12" s="4" customFormat="1" ht="12.75">
      <c r="D37" s="31"/>
      <c r="H37" s="142"/>
      <c r="J37" s="142"/>
      <c r="L37" s="142"/>
    </row>
    <row r="38" spans="4:12" s="4" customFormat="1" ht="12.75">
      <c r="D38" s="31"/>
      <c r="H38" s="142"/>
      <c r="J38" s="142"/>
      <c r="L38" s="142"/>
    </row>
    <row r="39" spans="4:12" s="4" customFormat="1" ht="12.75">
      <c r="D39" s="31"/>
      <c r="H39" s="142"/>
      <c r="J39" s="142"/>
      <c r="L39" s="142"/>
    </row>
    <row r="40" spans="4:12" s="4" customFormat="1" ht="12.75">
      <c r="D40" s="31"/>
      <c r="H40" s="142"/>
      <c r="J40" s="142"/>
      <c r="L40" s="142"/>
    </row>
    <row r="41" spans="4:12" s="4" customFormat="1" ht="12.75">
      <c r="D41" s="31"/>
      <c r="H41" s="142"/>
      <c r="J41" s="142"/>
      <c r="L41" s="142"/>
    </row>
    <row r="42" spans="4:12" s="4" customFormat="1" ht="12.75">
      <c r="D42" s="31"/>
      <c r="H42" s="142"/>
      <c r="J42" s="142"/>
      <c r="L42" s="142"/>
    </row>
    <row r="43" spans="4:12" s="4" customFormat="1" ht="12.75">
      <c r="D43" s="31"/>
      <c r="H43" s="142"/>
      <c r="J43" s="142"/>
      <c r="L43" s="142"/>
    </row>
    <row r="44" spans="4:12" s="4" customFormat="1" ht="12.75">
      <c r="D44" s="31"/>
      <c r="H44" s="142"/>
      <c r="J44" s="142"/>
      <c r="L44" s="142"/>
    </row>
    <row r="45" spans="4:12" s="4" customFormat="1" ht="12.75">
      <c r="D45" s="31"/>
      <c r="H45" s="142"/>
      <c r="J45" s="142"/>
      <c r="L45" s="142"/>
    </row>
    <row r="46" spans="4:12" s="4" customFormat="1" ht="12.75">
      <c r="D46" s="31"/>
      <c r="H46" s="142"/>
      <c r="J46" s="142"/>
      <c r="L46" s="142"/>
    </row>
    <row r="47" spans="4:12" s="4" customFormat="1" ht="12.75">
      <c r="D47" s="31"/>
      <c r="H47" s="142"/>
      <c r="J47" s="142"/>
      <c r="L47" s="142"/>
    </row>
    <row r="48" spans="4:12" s="4" customFormat="1" ht="12.75">
      <c r="D48" s="31"/>
      <c r="H48" s="142"/>
      <c r="J48" s="142"/>
      <c r="L48" s="142"/>
    </row>
    <row r="49" spans="4:12" s="4" customFormat="1" ht="12.75">
      <c r="D49" s="31"/>
      <c r="H49" s="142"/>
      <c r="J49" s="142"/>
      <c r="L49" s="142"/>
    </row>
    <row r="50" spans="4:12" s="4" customFormat="1" ht="12.75">
      <c r="D50" s="31"/>
      <c r="H50" s="142"/>
      <c r="J50" s="142"/>
      <c r="L50" s="142"/>
    </row>
    <row r="51" spans="4:12" s="4" customFormat="1" ht="12.75">
      <c r="D51" s="31"/>
      <c r="H51" s="142"/>
      <c r="J51" s="142"/>
      <c r="L51" s="142"/>
    </row>
    <row r="52" spans="4:12" s="4" customFormat="1" ht="12.75">
      <c r="D52" s="31"/>
      <c r="H52" s="142"/>
      <c r="J52" s="142"/>
      <c r="L52" s="142"/>
    </row>
    <row r="53" spans="4:12" s="4" customFormat="1" ht="12.75">
      <c r="D53" s="31"/>
      <c r="H53" s="142"/>
      <c r="J53" s="142"/>
      <c r="L53" s="142"/>
    </row>
    <row r="54" spans="4:12" s="4" customFormat="1" ht="12.75">
      <c r="D54" s="31"/>
      <c r="H54" s="142"/>
      <c r="J54" s="142"/>
      <c r="L54" s="142"/>
    </row>
    <row r="55" spans="4:12" s="4" customFormat="1" ht="12.75">
      <c r="D55" s="31"/>
      <c r="H55" s="142"/>
      <c r="J55" s="142"/>
      <c r="L55" s="142"/>
    </row>
    <row r="56" spans="4:12" s="4" customFormat="1" ht="12.75">
      <c r="D56" s="31"/>
      <c r="H56" s="142"/>
      <c r="J56" s="142"/>
      <c r="L56" s="142"/>
    </row>
    <row r="57" spans="4:12" s="4" customFormat="1" ht="12.75">
      <c r="D57" s="31"/>
      <c r="H57" s="142"/>
      <c r="J57" s="142"/>
      <c r="L57" s="142"/>
    </row>
    <row r="58" spans="4:12" s="4" customFormat="1" ht="12.75">
      <c r="D58" s="31"/>
      <c r="H58" s="142"/>
      <c r="J58" s="142"/>
      <c r="L58" s="142"/>
    </row>
    <row r="59" spans="4:12" s="4" customFormat="1" ht="12.75">
      <c r="D59" s="31"/>
      <c r="H59" s="142"/>
      <c r="J59" s="142"/>
      <c r="L59" s="142"/>
    </row>
    <row r="60" spans="4:12" s="4" customFormat="1" ht="12.75">
      <c r="D60" s="31"/>
      <c r="H60" s="142"/>
      <c r="J60" s="142"/>
      <c r="L60" s="142"/>
    </row>
    <row r="61" spans="4:12" s="4" customFormat="1" ht="12.75">
      <c r="D61" s="31"/>
      <c r="H61" s="142"/>
      <c r="J61" s="142"/>
      <c r="L61" s="142"/>
    </row>
    <row r="62" spans="4:12" s="4" customFormat="1" ht="12.75">
      <c r="D62" s="31"/>
      <c r="H62" s="142"/>
      <c r="J62" s="142"/>
      <c r="L62" s="142"/>
    </row>
    <row r="63" spans="4:12" s="4" customFormat="1" ht="12.75">
      <c r="D63" s="31"/>
      <c r="H63" s="142"/>
      <c r="J63" s="142"/>
      <c r="L63" s="142"/>
    </row>
    <row r="64" spans="4:12" s="4" customFormat="1" ht="12.75">
      <c r="D64" s="31"/>
      <c r="H64" s="142"/>
      <c r="J64" s="142"/>
      <c r="L64" s="142"/>
    </row>
    <row r="65" spans="4:12" s="4" customFormat="1" ht="12.75">
      <c r="D65" s="31"/>
      <c r="H65" s="142"/>
      <c r="J65" s="142"/>
      <c r="L65" s="142"/>
    </row>
    <row r="66" spans="4:12" s="4" customFormat="1" ht="12.75">
      <c r="D66" s="31"/>
      <c r="H66" s="142"/>
      <c r="J66" s="142"/>
      <c r="L66" s="142"/>
    </row>
    <row r="67" spans="4:12" s="4" customFormat="1" ht="12.75">
      <c r="D67" s="31"/>
      <c r="H67" s="142"/>
      <c r="J67" s="142"/>
      <c r="L67" s="142"/>
    </row>
    <row r="68" spans="4:12" s="4" customFormat="1" ht="12.75">
      <c r="D68" s="31"/>
      <c r="H68" s="142"/>
      <c r="J68" s="142"/>
      <c r="L68" s="142"/>
    </row>
    <row r="69" spans="4:12" s="4" customFormat="1" ht="12.75">
      <c r="D69" s="31"/>
      <c r="H69" s="142"/>
      <c r="J69" s="142"/>
      <c r="L69" s="142"/>
    </row>
    <row r="70" spans="4:12" s="4" customFormat="1" ht="12.75">
      <c r="D70" s="31"/>
      <c r="H70" s="142"/>
      <c r="J70" s="142"/>
      <c r="L70" s="142"/>
    </row>
    <row r="71" spans="4:12" s="4" customFormat="1" ht="12.75">
      <c r="D71" s="31"/>
      <c r="H71" s="142"/>
      <c r="J71" s="142"/>
      <c r="L71" s="142"/>
    </row>
    <row r="72" spans="4:12" s="4" customFormat="1" ht="12.75">
      <c r="D72" s="31"/>
      <c r="H72" s="142"/>
      <c r="J72" s="142"/>
      <c r="L72" s="142"/>
    </row>
    <row r="73" spans="4:12" s="4" customFormat="1" ht="12.75">
      <c r="D73" s="31"/>
      <c r="H73" s="142"/>
      <c r="J73" s="142"/>
      <c r="L73" s="142"/>
    </row>
    <row r="74" spans="4:12" s="4" customFormat="1" ht="12.75">
      <c r="D74" s="31"/>
      <c r="H74" s="142"/>
      <c r="J74" s="142"/>
      <c r="L74" s="142"/>
    </row>
    <row r="75" spans="4:12" s="4" customFormat="1" ht="12.75">
      <c r="D75" s="31"/>
      <c r="H75" s="142"/>
      <c r="J75" s="142"/>
      <c r="L75" s="142"/>
    </row>
    <row r="76" spans="4:12" s="4" customFormat="1" ht="12.75">
      <c r="D76" s="31"/>
      <c r="H76" s="142"/>
      <c r="J76" s="142"/>
      <c r="L76" s="142"/>
    </row>
    <row r="77" spans="4:12" s="4" customFormat="1" ht="12.75">
      <c r="D77" s="31"/>
      <c r="H77" s="142"/>
      <c r="J77" s="142"/>
      <c r="L77" s="142"/>
    </row>
    <row r="78" spans="4:12" s="4" customFormat="1" ht="12.75">
      <c r="D78" s="31"/>
      <c r="H78" s="142"/>
      <c r="J78" s="142"/>
      <c r="L78" s="142"/>
    </row>
    <row r="79" spans="4:12" s="4" customFormat="1" ht="12.75">
      <c r="D79" s="31"/>
      <c r="H79" s="142"/>
      <c r="J79" s="142"/>
      <c r="L79" s="142"/>
    </row>
    <row r="80" spans="4:12" s="4" customFormat="1" ht="12.75">
      <c r="D80" s="31"/>
      <c r="H80" s="142"/>
      <c r="J80" s="142"/>
      <c r="L80" s="142"/>
    </row>
    <row r="81" spans="4:12" s="4" customFormat="1" ht="12.75">
      <c r="D81" s="31"/>
      <c r="H81" s="142"/>
      <c r="J81" s="142"/>
      <c r="L81" s="142"/>
    </row>
    <row r="82" spans="4:12" s="4" customFormat="1" ht="12.75">
      <c r="D82" s="31"/>
      <c r="H82" s="142"/>
      <c r="J82" s="142"/>
      <c r="L82" s="142"/>
    </row>
    <row r="83" spans="4:12" s="4" customFormat="1" ht="12.75">
      <c r="D83" s="31"/>
      <c r="H83" s="142"/>
      <c r="J83" s="142"/>
      <c r="L83" s="142"/>
    </row>
    <row r="84" spans="4:12" s="4" customFormat="1" ht="12.75">
      <c r="D84" s="31"/>
      <c r="H84" s="142"/>
      <c r="J84" s="142"/>
      <c r="L84" s="142"/>
    </row>
    <row r="85" spans="4:12" s="4" customFormat="1" ht="12.75">
      <c r="D85" s="31"/>
      <c r="H85" s="142"/>
      <c r="J85" s="142"/>
      <c r="L85" s="142"/>
    </row>
    <row r="86" spans="4:12" s="4" customFormat="1" ht="12.75">
      <c r="D86" s="31"/>
      <c r="H86" s="142"/>
      <c r="J86" s="142"/>
      <c r="L86" s="142"/>
    </row>
    <row r="87" spans="4:12" s="4" customFormat="1" ht="12.75">
      <c r="D87" s="31"/>
      <c r="H87" s="142"/>
      <c r="J87" s="142"/>
      <c r="L87" s="142"/>
    </row>
    <row r="88" spans="4:12" s="4" customFormat="1" ht="12.75">
      <c r="D88" s="31"/>
      <c r="H88" s="142"/>
      <c r="J88" s="142"/>
      <c r="L88" s="142"/>
    </row>
    <row r="89" spans="4:12" s="4" customFormat="1" ht="12.75">
      <c r="D89" s="31"/>
      <c r="H89" s="142"/>
      <c r="J89" s="142"/>
      <c r="L89" s="142"/>
    </row>
    <row r="90" spans="4:12" s="4" customFormat="1" ht="12.75">
      <c r="D90" s="31"/>
      <c r="H90" s="142"/>
      <c r="J90" s="142"/>
      <c r="L90" s="142"/>
    </row>
    <row r="91" spans="4:12" s="4" customFormat="1" ht="12.75">
      <c r="D91" s="31"/>
      <c r="H91" s="142"/>
      <c r="J91" s="142"/>
      <c r="L91" s="142"/>
    </row>
    <row r="92" spans="4:12" s="4" customFormat="1" ht="12.75">
      <c r="D92" s="31"/>
      <c r="H92" s="142"/>
      <c r="J92" s="142"/>
      <c r="L92" s="142"/>
    </row>
    <row r="93" spans="4:12" s="4" customFormat="1" ht="12.75">
      <c r="D93" s="31"/>
      <c r="H93" s="142"/>
      <c r="J93" s="142"/>
      <c r="L93" s="142"/>
    </row>
    <row r="94" spans="4:12" s="4" customFormat="1" ht="12.75">
      <c r="D94" s="31"/>
      <c r="H94" s="142"/>
      <c r="J94" s="142"/>
      <c r="L94" s="142"/>
    </row>
    <row r="95" spans="4:12" s="4" customFormat="1" ht="12.75">
      <c r="D95" s="31"/>
      <c r="H95" s="142"/>
      <c r="J95" s="142"/>
      <c r="L95" s="142"/>
    </row>
    <row r="96" spans="4:12" s="4" customFormat="1" ht="12.75">
      <c r="D96" s="31"/>
      <c r="H96" s="142"/>
      <c r="J96" s="142"/>
      <c r="L96" s="142"/>
    </row>
    <row r="97" spans="4:12" s="4" customFormat="1" ht="12.75">
      <c r="D97" s="31"/>
      <c r="H97" s="142"/>
      <c r="J97" s="142"/>
      <c r="L97" s="142"/>
    </row>
    <row r="98" spans="4:12" s="4" customFormat="1" ht="12.75">
      <c r="D98" s="31"/>
      <c r="H98" s="142"/>
      <c r="J98" s="142"/>
      <c r="L98" s="142"/>
    </row>
    <row r="99" spans="4:12" s="4" customFormat="1" ht="12.75">
      <c r="D99" s="31"/>
      <c r="H99" s="142"/>
      <c r="J99" s="142"/>
      <c r="L99" s="142"/>
    </row>
    <row r="100" spans="4:12" s="4" customFormat="1" ht="12.75">
      <c r="D100" s="31"/>
      <c r="H100" s="142"/>
      <c r="J100" s="142"/>
      <c r="L100" s="142"/>
    </row>
    <row r="101" spans="4:12" s="4" customFormat="1" ht="12.75">
      <c r="D101" s="31"/>
      <c r="H101" s="142"/>
      <c r="J101" s="142"/>
      <c r="L101" s="142"/>
    </row>
    <row r="102" spans="4:12" s="4" customFormat="1" ht="12.75">
      <c r="D102" s="31"/>
      <c r="H102" s="142"/>
      <c r="J102" s="142"/>
      <c r="L102" s="142"/>
    </row>
    <row r="103" spans="4:12" s="4" customFormat="1" ht="12.75">
      <c r="D103" s="31"/>
      <c r="H103" s="142"/>
      <c r="J103" s="142"/>
      <c r="L103" s="142"/>
    </row>
    <row r="104" spans="4:12" s="4" customFormat="1" ht="12.75">
      <c r="D104" s="31"/>
      <c r="H104" s="142"/>
      <c r="J104" s="142"/>
      <c r="L104" s="142"/>
    </row>
    <row r="105" spans="4:12" s="4" customFormat="1" ht="12.75">
      <c r="D105" s="31"/>
      <c r="H105" s="142"/>
      <c r="J105" s="142"/>
      <c r="L105" s="142"/>
    </row>
    <row r="106" spans="4:12" s="4" customFormat="1" ht="12.75">
      <c r="D106" s="31"/>
      <c r="H106" s="142"/>
      <c r="J106" s="142"/>
      <c r="L106" s="142"/>
    </row>
    <row r="107" spans="4:12" s="4" customFormat="1" ht="12.75">
      <c r="D107" s="31"/>
      <c r="H107" s="142"/>
      <c r="J107" s="142"/>
      <c r="L107" s="142"/>
    </row>
    <row r="108" spans="4:12" s="4" customFormat="1" ht="12.75">
      <c r="D108" s="31"/>
      <c r="H108" s="142"/>
      <c r="J108" s="142"/>
      <c r="L108" s="142"/>
    </row>
    <row r="109" spans="4:12" s="4" customFormat="1" ht="12.75">
      <c r="D109" s="31"/>
      <c r="H109" s="142"/>
      <c r="J109" s="142"/>
      <c r="L109" s="142"/>
    </row>
    <row r="110" spans="4:12" s="4" customFormat="1" ht="12.75">
      <c r="D110" s="31"/>
      <c r="H110" s="142"/>
      <c r="J110" s="142"/>
      <c r="L110" s="142"/>
    </row>
    <row r="111" spans="4:12" s="4" customFormat="1" ht="12.75">
      <c r="D111" s="31"/>
      <c r="H111" s="142"/>
      <c r="J111" s="142"/>
      <c r="L111" s="142"/>
    </row>
    <row r="112" spans="4:12" s="4" customFormat="1" ht="12.75">
      <c r="D112" s="31"/>
      <c r="H112" s="142"/>
      <c r="J112" s="142"/>
      <c r="L112" s="142"/>
    </row>
    <row r="113" spans="4:12" s="4" customFormat="1" ht="12.75">
      <c r="D113" s="31"/>
      <c r="H113" s="142"/>
      <c r="J113" s="142"/>
      <c r="L113" s="142"/>
    </row>
    <row r="114" spans="4:12" s="4" customFormat="1" ht="12.75">
      <c r="D114" s="31"/>
      <c r="H114" s="142"/>
      <c r="J114" s="142"/>
      <c r="L114" s="142"/>
    </row>
    <row r="115" spans="4:12" s="4" customFormat="1" ht="12.75">
      <c r="D115" s="31"/>
      <c r="H115" s="142"/>
      <c r="J115" s="142"/>
      <c r="L115" s="142"/>
    </row>
    <row r="116" spans="4:12" s="4" customFormat="1" ht="12.75">
      <c r="D116" s="31"/>
      <c r="H116" s="142"/>
      <c r="J116" s="142"/>
      <c r="L116" s="142"/>
    </row>
    <row r="117" spans="4:12" s="4" customFormat="1" ht="12.75">
      <c r="D117" s="31"/>
      <c r="H117" s="142"/>
      <c r="J117" s="142"/>
      <c r="L117" s="142"/>
    </row>
    <row r="118" spans="4:12" s="4" customFormat="1" ht="12.75">
      <c r="D118" s="31"/>
      <c r="H118" s="142"/>
      <c r="J118" s="142"/>
      <c r="L118" s="142"/>
    </row>
    <row r="119" spans="4:12" s="4" customFormat="1" ht="12.75">
      <c r="D119" s="31"/>
      <c r="H119" s="142"/>
      <c r="J119" s="142"/>
      <c r="L119" s="142"/>
    </row>
    <row r="120" spans="4:12" s="4" customFormat="1" ht="12.75">
      <c r="D120" s="31"/>
      <c r="H120" s="142"/>
      <c r="J120" s="142"/>
      <c r="L120" s="142"/>
    </row>
    <row r="121" spans="4:12" s="4" customFormat="1" ht="12.75">
      <c r="D121" s="31"/>
      <c r="H121" s="142"/>
      <c r="J121" s="142"/>
      <c r="L121" s="142"/>
    </row>
    <row r="122" spans="4:12" s="4" customFormat="1" ht="12.75">
      <c r="D122" s="31"/>
      <c r="H122" s="142"/>
      <c r="J122" s="142"/>
      <c r="L122" s="142"/>
    </row>
    <row r="123" spans="4:12" s="4" customFormat="1" ht="12.75">
      <c r="D123" s="31"/>
      <c r="H123" s="142"/>
      <c r="J123" s="142"/>
      <c r="L123" s="142"/>
    </row>
    <row r="124" spans="4:12" s="4" customFormat="1" ht="12.75">
      <c r="D124" s="31"/>
      <c r="H124" s="142"/>
      <c r="J124" s="142"/>
      <c r="L124" s="142"/>
    </row>
    <row r="125" spans="4:12" s="4" customFormat="1" ht="12.75">
      <c r="D125" s="31"/>
      <c r="H125" s="142"/>
      <c r="J125" s="142"/>
      <c r="L125" s="142"/>
    </row>
    <row r="126" spans="4:12" s="4" customFormat="1" ht="12.75">
      <c r="D126" s="31"/>
      <c r="H126" s="142"/>
      <c r="J126" s="142"/>
      <c r="L126" s="142"/>
    </row>
    <row r="127" spans="4:12" s="4" customFormat="1" ht="12.75">
      <c r="D127" s="31"/>
      <c r="H127" s="142"/>
      <c r="J127" s="142"/>
      <c r="L127" s="142"/>
    </row>
    <row r="128" spans="4:12" s="4" customFormat="1" ht="12.75">
      <c r="D128" s="31"/>
      <c r="H128" s="142"/>
      <c r="J128" s="142"/>
      <c r="L128" s="142"/>
    </row>
    <row r="129" spans="4:12" s="4" customFormat="1" ht="12.75">
      <c r="D129" s="31"/>
      <c r="H129" s="142"/>
      <c r="J129" s="142"/>
      <c r="L129" s="142"/>
    </row>
    <row r="130" spans="4:12" s="4" customFormat="1" ht="12.75">
      <c r="D130" s="31"/>
      <c r="H130" s="142"/>
      <c r="J130" s="142"/>
      <c r="L130" s="142"/>
    </row>
    <row r="131" spans="4:12" s="4" customFormat="1" ht="12.75">
      <c r="D131" s="31"/>
      <c r="H131" s="142"/>
      <c r="J131" s="142"/>
      <c r="L131" s="142"/>
    </row>
    <row r="132" spans="4:12" s="4" customFormat="1" ht="12.75">
      <c r="D132" s="31"/>
      <c r="H132" s="142"/>
      <c r="J132" s="142"/>
      <c r="L132" s="142"/>
    </row>
    <row r="133" spans="4:12" s="4" customFormat="1" ht="12.75">
      <c r="D133" s="31"/>
      <c r="H133" s="142"/>
      <c r="J133" s="142"/>
      <c r="L133" s="142"/>
    </row>
    <row r="134" spans="4:12" s="4" customFormat="1" ht="12.75">
      <c r="D134" s="31"/>
      <c r="H134" s="142"/>
      <c r="J134" s="142"/>
      <c r="L134" s="142"/>
    </row>
    <row r="135" spans="4:12" s="4" customFormat="1" ht="12.75">
      <c r="D135" s="31"/>
      <c r="H135" s="142"/>
      <c r="J135" s="142"/>
      <c r="L135" s="142"/>
    </row>
    <row r="136" spans="4:12" s="4" customFormat="1" ht="12.75">
      <c r="D136" s="31"/>
      <c r="H136" s="142"/>
      <c r="J136" s="142"/>
      <c r="L136" s="142"/>
    </row>
    <row r="137" spans="4:12" s="4" customFormat="1" ht="12.75">
      <c r="D137" s="31"/>
      <c r="H137" s="142"/>
      <c r="J137" s="142"/>
      <c r="L137" s="142"/>
    </row>
    <row r="138" spans="4:12" s="4" customFormat="1" ht="12.75">
      <c r="D138" s="31"/>
      <c r="H138" s="142"/>
      <c r="J138" s="142"/>
      <c r="L138" s="142"/>
    </row>
    <row r="139" spans="4:12" s="4" customFormat="1" ht="12.75">
      <c r="D139" s="31"/>
      <c r="H139" s="142"/>
      <c r="J139" s="142"/>
      <c r="L139" s="142"/>
    </row>
    <row r="140" spans="4:12" s="4" customFormat="1" ht="12.75">
      <c r="D140" s="31"/>
      <c r="H140" s="142"/>
      <c r="J140" s="142"/>
      <c r="L140" s="142"/>
    </row>
    <row r="141" spans="4:12" s="4" customFormat="1" ht="12.75">
      <c r="D141" s="31"/>
      <c r="H141" s="142"/>
      <c r="J141" s="142"/>
      <c r="L141" s="142"/>
    </row>
    <row r="142" spans="4:12" s="4" customFormat="1" ht="12.75">
      <c r="D142" s="31"/>
      <c r="H142" s="142"/>
      <c r="J142" s="142"/>
      <c r="L142" s="142"/>
    </row>
    <row r="143" spans="4:12" s="4" customFormat="1" ht="12.75">
      <c r="D143" s="31"/>
      <c r="H143" s="142"/>
      <c r="J143" s="142"/>
      <c r="L143" s="142"/>
    </row>
    <row r="144" spans="4:12" s="4" customFormat="1" ht="12.75">
      <c r="D144" s="31"/>
      <c r="H144" s="142"/>
      <c r="J144" s="142"/>
      <c r="L144" s="142"/>
    </row>
    <row r="145" spans="4:12" s="4" customFormat="1" ht="12.75">
      <c r="D145" s="31"/>
      <c r="H145" s="142"/>
      <c r="J145" s="142"/>
      <c r="L145" s="142"/>
    </row>
    <row r="146" spans="4:12" s="4" customFormat="1" ht="12.75">
      <c r="D146" s="31"/>
      <c r="H146" s="142"/>
      <c r="J146" s="142"/>
      <c r="L146" s="142"/>
    </row>
    <row r="147" spans="4:12" s="4" customFormat="1" ht="12.75">
      <c r="D147" s="31"/>
      <c r="H147" s="142"/>
      <c r="J147" s="142"/>
      <c r="L147" s="142"/>
    </row>
    <row r="148" spans="4:12" s="4" customFormat="1" ht="12.75">
      <c r="D148" s="31"/>
      <c r="H148" s="142"/>
      <c r="J148" s="142"/>
      <c r="L148" s="142"/>
    </row>
    <row r="149" spans="4:12" s="4" customFormat="1" ht="12.75">
      <c r="D149" s="31"/>
      <c r="H149" s="142"/>
      <c r="J149" s="142"/>
      <c r="L149" s="142"/>
    </row>
    <row r="150" spans="4:12" s="4" customFormat="1" ht="12.75">
      <c r="D150" s="31"/>
      <c r="H150" s="142"/>
      <c r="J150" s="142"/>
      <c r="L150" s="142"/>
    </row>
    <row r="151" spans="4:12" s="4" customFormat="1" ht="12.75">
      <c r="D151" s="31"/>
      <c r="H151" s="142"/>
      <c r="J151" s="142"/>
      <c r="L151" s="142"/>
    </row>
    <row r="152" spans="4:12" s="4" customFormat="1" ht="12.75">
      <c r="D152" s="31"/>
      <c r="H152" s="142"/>
      <c r="J152" s="142"/>
      <c r="L152" s="142"/>
    </row>
    <row r="153" spans="4:12" s="4" customFormat="1" ht="12.75">
      <c r="D153" s="31"/>
      <c r="H153" s="142"/>
      <c r="J153" s="142"/>
      <c r="L153" s="142"/>
    </row>
    <row r="154" spans="4:12" s="4" customFormat="1" ht="12.75">
      <c r="D154" s="31"/>
      <c r="H154" s="142"/>
      <c r="J154" s="142"/>
      <c r="L154" s="142"/>
    </row>
    <row r="155" spans="4:12" s="4" customFormat="1" ht="12.75">
      <c r="D155" s="31"/>
      <c r="H155" s="142"/>
      <c r="J155" s="142"/>
      <c r="L155" s="142"/>
    </row>
    <row r="156" spans="4:12" s="4" customFormat="1" ht="12.75">
      <c r="D156" s="31"/>
      <c r="H156" s="142"/>
      <c r="J156" s="142"/>
      <c r="L156" s="142"/>
    </row>
    <row r="157" spans="4:12" s="4" customFormat="1" ht="12.75">
      <c r="D157" s="31"/>
      <c r="H157" s="142"/>
      <c r="J157" s="142"/>
      <c r="L157" s="142"/>
    </row>
    <row r="158" spans="4:12" s="4" customFormat="1" ht="12.75">
      <c r="D158" s="31"/>
      <c r="H158" s="142"/>
      <c r="J158" s="142"/>
      <c r="L158" s="142"/>
    </row>
    <row r="159" spans="4:12" s="4" customFormat="1" ht="12.75">
      <c r="D159" s="31"/>
      <c r="H159" s="142"/>
      <c r="J159" s="142"/>
      <c r="L159" s="142"/>
    </row>
    <row r="160" spans="4:12" s="4" customFormat="1" ht="12.75">
      <c r="D160" s="31"/>
      <c r="H160" s="142"/>
      <c r="J160" s="142"/>
      <c r="L160" s="142"/>
    </row>
    <row r="161" spans="4:12" s="4" customFormat="1" ht="12.75">
      <c r="D161" s="31"/>
      <c r="H161" s="142"/>
      <c r="J161" s="142"/>
      <c r="L161" s="142"/>
    </row>
    <row r="162" spans="4:12" s="4" customFormat="1" ht="12.75">
      <c r="D162" s="31"/>
      <c r="H162" s="142"/>
      <c r="J162" s="142"/>
      <c r="L162" s="142"/>
    </row>
    <row r="163" spans="4:12" s="4" customFormat="1" ht="12.75">
      <c r="D163" s="31"/>
      <c r="H163" s="142"/>
      <c r="J163" s="142"/>
      <c r="L163" s="142"/>
    </row>
    <row r="164" spans="4:12" s="4" customFormat="1" ht="12.75">
      <c r="D164" s="31"/>
      <c r="H164" s="142"/>
      <c r="J164" s="142"/>
      <c r="L164" s="142"/>
    </row>
    <row r="165" spans="4:12" s="4" customFormat="1" ht="12.75">
      <c r="D165" s="31"/>
      <c r="H165" s="142"/>
      <c r="J165" s="142"/>
      <c r="L165" s="142"/>
    </row>
    <row r="166" spans="4:12" s="4" customFormat="1" ht="12.75">
      <c r="D166" s="31"/>
      <c r="H166" s="142"/>
      <c r="J166" s="142"/>
      <c r="L166" s="142"/>
    </row>
    <row r="167" spans="4:12" s="4" customFormat="1" ht="12.75">
      <c r="D167" s="31"/>
      <c r="H167" s="142"/>
      <c r="J167" s="142"/>
      <c r="L167" s="142"/>
    </row>
    <row r="168" spans="4:12" s="4" customFormat="1" ht="12.75">
      <c r="D168" s="31"/>
      <c r="H168" s="142"/>
      <c r="J168" s="142"/>
      <c r="L168" s="142"/>
    </row>
    <row r="169" spans="4:12" s="4" customFormat="1" ht="12.75">
      <c r="D169" s="31"/>
      <c r="H169" s="142"/>
      <c r="J169" s="142"/>
      <c r="L169" s="142"/>
    </row>
    <row r="170" spans="4:12" s="4" customFormat="1" ht="12.75">
      <c r="D170" s="31"/>
      <c r="H170" s="142"/>
      <c r="J170" s="142"/>
      <c r="L170" s="142"/>
    </row>
    <row r="171" spans="4:12" s="4" customFormat="1" ht="12.75">
      <c r="D171" s="31"/>
      <c r="H171" s="142"/>
      <c r="J171" s="142"/>
      <c r="L171" s="142"/>
    </row>
    <row r="172" spans="4:12" s="4" customFormat="1" ht="12.75">
      <c r="D172" s="31"/>
      <c r="H172" s="142"/>
      <c r="J172" s="142"/>
      <c r="L172" s="142"/>
    </row>
    <row r="173" spans="4:12" s="4" customFormat="1" ht="12.75">
      <c r="D173" s="31"/>
      <c r="H173" s="142"/>
      <c r="J173" s="142"/>
      <c r="L173" s="142"/>
    </row>
    <row r="174" spans="4:12" s="4" customFormat="1" ht="12.75">
      <c r="D174" s="31"/>
      <c r="H174" s="142"/>
      <c r="J174" s="142"/>
      <c r="L174" s="142"/>
    </row>
    <row r="175" spans="4:12" s="4" customFormat="1" ht="12.75">
      <c r="D175" s="31"/>
      <c r="H175" s="142"/>
      <c r="J175" s="142"/>
      <c r="L175" s="142"/>
    </row>
    <row r="176" spans="4:12" s="4" customFormat="1" ht="12.75">
      <c r="D176" s="31"/>
      <c r="H176" s="142"/>
      <c r="J176" s="142"/>
      <c r="L176" s="142"/>
    </row>
    <row r="177" spans="4:12" s="4" customFormat="1" ht="12.75">
      <c r="D177" s="31"/>
      <c r="H177" s="142"/>
      <c r="J177" s="142"/>
      <c r="L177" s="142"/>
    </row>
    <row r="178" spans="4:12" s="4" customFormat="1" ht="12.75">
      <c r="D178" s="31"/>
      <c r="H178" s="142"/>
      <c r="J178" s="142"/>
      <c r="L178" s="142"/>
    </row>
    <row r="179" spans="4:12" s="4" customFormat="1" ht="12.75">
      <c r="D179" s="31"/>
      <c r="H179" s="142"/>
      <c r="J179" s="142"/>
      <c r="L179" s="142"/>
    </row>
    <row r="180" spans="4:12" s="4" customFormat="1" ht="12.75">
      <c r="D180" s="31"/>
      <c r="H180" s="142"/>
      <c r="J180" s="142"/>
      <c r="L180" s="142"/>
    </row>
    <row r="181" spans="4:12" s="4" customFormat="1" ht="12.75">
      <c r="D181" s="31"/>
      <c r="H181" s="142"/>
      <c r="J181" s="142"/>
      <c r="L181" s="142"/>
    </row>
    <row r="182" spans="4:12" s="4" customFormat="1" ht="12.75">
      <c r="D182" s="31"/>
      <c r="H182" s="142"/>
      <c r="J182" s="142"/>
      <c r="L182" s="142"/>
    </row>
    <row r="183" spans="4:12" s="4" customFormat="1" ht="12.75">
      <c r="D183" s="31"/>
      <c r="H183" s="142"/>
      <c r="J183" s="142"/>
      <c r="L183" s="142"/>
    </row>
    <row r="184" spans="4:12" s="4" customFormat="1" ht="12.75">
      <c r="D184" s="31"/>
      <c r="H184" s="142"/>
      <c r="J184" s="142"/>
      <c r="L184" s="142"/>
    </row>
    <row r="185" spans="4:12" s="4" customFormat="1" ht="12.75">
      <c r="D185" s="31"/>
      <c r="H185" s="142"/>
      <c r="J185" s="142"/>
      <c r="L185" s="142"/>
    </row>
    <row r="186" spans="4:12" s="4" customFormat="1" ht="12.75">
      <c r="D186" s="31"/>
      <c r="H186" s="142"/>
      <c r="J186" s="142"/>
      <c r="L186" s="142"/>
    </row>
    <row r="187" spans="4:12" s="4" customFormat="1" ht="12.75">
      <c r="D187" s="31"/>
      <c r="H187" s="142"/>
      <c r="J187" s="142"/>
      <c r="L187" s="142"/>
    </row>
    <row r="188" spans="4:12" s="4" customFormat="1" ht="12.75">
      <c r="D188" s="31"/>
      <c r="H188" s="142"/>
      <c r="J188" s="142"/>
      <c r="L188" s="142"/>
    </row>
    <row r="189" spans="4:12" s="4" customFormat="1" ht="12.75">
      <c r="D189" s="31"/>
      <c r="H189" s="142"/>
      <c r="J189" s="142"/>
      <c r="L189" s="142"/>
    </row>
    <row r="190" spans="4:12" s="4" customFormat="1" ht="12.75">
      <c r="D190" s="31"/>
      <c r="H190" s="142"/>
      <c r="J190" s="142"/>
      <c r="L190" s="142"/>
    </row>
    <row r="191" spans="4:12" s="4" customFormat="1" ht="12.75">
      <c r="D191" s="31"/>
      <c r="H191" s="142"/>
      <c r="J191" s="142"/>
      <c r="L191" s="142"/>
    </row>
    <row r="192" spans="4:12" s="4" customFormat="1" ht="12.75">
      <c r="D192" s="31"/>
      <c r="H192" s="142"/>
      <c r="J192" s="142"/>
      <c r="L192" s="142"/>
    </row>
    <row r="193" spans="4:12" s="4" customFormat="1" ht="12.75">
      <c r="D193" s="31"/>
      <c r="H193" s="142"/>
      <c r="J193" s="142"/>
      <c r="L193" s="142"/>
    </row>
    <row r="194" spans="4:12" s="4" customFormat="1" ht="12.75">
      <c r="D194" s="31"/>
      <c r="H194" s="142"/>
      <c r="J194" s="142"/>
      <c r="L194" s="142"/>
    </row>
    <row r="195" spans="4:12" s="4" customFormat="1" ht="12.75">
      <c r="D195" s="31"/>
      <c r="H195" s="142"/>
      <c r="J195" s="142"/>
      <c r="L195" s="142"/>
    </row>
    <row r="196" spans="4:12" s="4" customFormat="1" ht="12.75">
      <c r="D196" s="31"/>
      <c r="H196" s="142"/>
      <c r="J196" s="142"/>
      <c r="L196" s="142"/>
    </row>
    <row r="197" spans="4:12" s="4" customFormat="1" ht="12.75">
      <c r="D197" s="31"/>
      <c r="H197" s="142"/>
      <c r="J197" s="142"/>
      <c r="L197" s="142"/>
    </row>
    <row r="198" spans="4:12" s="4" customFormat="1" ht="12.75">
      <c r="D198" s="31"/>
      <c r="H198" s="142"/>
      <c r="J198" s="142"/>
      <c r="L198" s="142"/>
    </row>
    <row r="199" spans="4:12" s="4" customFormat="1" ht="12.75">
      <c r="D199" s="31"/>
      <c r="H199" s="142"/>
      <c r="J199" s="142"/>
      <c r="L199" s="142"/>
    </row>
    <row r="200" spans="4:12" s="4" customFormat="1" ht="12.75">
      <c r="D200" s="31"/>
      <c r="H200" s="142"/>
      <c r="J200" s="142"/>
      <c r="L200" s="142"/>
    </row>
    <row r="201" spans="4:12" s="4" customFormat="1" ht="12.75">
      <c r="D201" s="31"/>
      <c r="H201" s="142"/>
      <c r="J201" s="142"/>
      <c r="L201" s="142"/>
    </row>
    <row r="202" spans="4:12" s="4" customFormat="1" ht="12.75">
      <c r="D202" s="31"/>
      <c r="H202" s="142"/>
      <c r="J202" s="142"/>
      <c r="L202" s="142"/>
    </row>
    <row r="203" spans="4:12" s="4" customFormat="1" ht="12.75">
      <c r="D203" s="31"/>
      <c r="H203" s="142"/>
      <c r="J203" s="142"/>
      <c r="L203" s="142"/>
    </row>
    <row r="204" spans="4:12" s="4" customFormat="1" ht="12.75">
      <c r="D204" s="31"/>
      <c r="H204" s="142"/>
      <c r="J204" s="142"/>
      <c r="L204" s="142"/>
    </row>
    <row r="205" spans="4:12" s="4" customFormat="1" ht="12.75">
      <c r="D205" s="31"/>
      <c r="H205" s="142"/>
      <c r="J205" s="142"/>
      <c r="L205" s="142"/>
    </row>
    <row r="206" spans="4:12" s="4" customFormat="1" ht="12.75">
      <c r="D206" s="31"/>
      <c r="H206" s="142"/>
      <c r="J206" s="142"/>
      <c r="L206" s="142"/>
    </row>
    <row r="207" spans="4:12" s="4" customFormat="1" ht="12.75">
      <c r="D207" s="31"/>
      <c r="H207" s="142"/>
      <c r="J207" s="142"/>
      <c r="L207" s="142"/>
    </row>
    <row r="208" spans="4:12" s="4" customFormat="1" ht="12.75">
      <c r="D208" s="31"/>
      <c r="H208" s="142"/>
      <c r="J208" s="142"/>
      <c r="L208" s="142"/>
    </row>
    <row r="209" spans="4:12" s="4" customFormat="1" ht="12.75">
      <c r="D209" s="31"/>
      <c r="H209" s="142"/>
      <c r="J209" s="142"/>
      <c r="L209" s="142"/>
    </row>
    <row r="210" spans="4:12" s="4" customFormat="1" ht="12.75">
      <c r="D210" s="31"/>
      <c r="H210" s="142"/>
      <c r="J210" s="142"/>
      <c r="L210" s="142"/>
    </row>
    <row r="211" spans="4:12" s="4" customFormat="1" ht="12.75">
      <c r="D211" s="31"/>
      <c r="H211" s="142"/>
      <c r="J211" s="142"/>
      <c r="L211" s="142"/>
    </row>
    <row r="212" spans="4:12" s="4" customFormat="1" ht="12.75">
      <c r="D212" s="31"/>
      <c r="H212" s="142"/>
      <c r="J212" s="142"/>
      <c r="L212" s="142"/>
    </row>
    <row r="213" spans="4:12" s="4" customFormat="1" ht="12.75">
      <c r="D213" s="31"/>
      <c r="H213" s="142"/>
      <c r="J213" s="142"/>
      <c r="L213" s="142"/>
    </row>
    <row r="214" spans="4:12" s="4" customFormat="1" ht="12.75">
      <c r="D214" s="31"/>
      <c r="H214" s="142"/>
      <c r="J214" s="142"/>
      <c r="L214" s="142"/>
    </row>
    <row r="215" spans="4:12" s="4" customFormat="1" ht="12.75">
      <c r="D215" s="31"/>
      <c r="H215" s="142"/>
      <c r="J215" s="142"/>
      <c r="L215" s="142"/>
    </row>
    <row r="216" spans="4:12" s="4" customFormat="1" ht="12.75">
      <c r="D216" s="31"/>
      <c r="H216" s="142"/>
      <c r="J216" s="142"/>
      <c r="L216" s="142"/>
    </row>
    <row r="217" spans="4:12" s="4" customFormat="1" ht="12.75">
      <c r="D217" s="31"/>
      <c r="H217" s="142"/>
      <c r="J217" s="142"/>
      <c r="L217" s="142"/>
    </row>
    <row r="218" spans="4:12" s="4" customFormat="1" ht="12.75">
      <c r="D218" s="31"/>
      <c r="H218" s="142"/>
      <c r="J218" s="142"/>
      <c r="L218" s="142"/>
    </row>
    <row r="219" spans="4:12" s="4" customFormat="1" ht="12.75">
      <c r="D219" s="31"/>
      <c r="H219" s="142"/>
      <c r="J219" s="142"/>
      <c r="L219" s="142"/>
    </row>
    <row r="220" spans="4:12" s="4" customFormat="1" ht="12.75">
      <c r="D220" s="31"/>
      <c r="H220" s="142"/>
      <c r="J220" s="142"/>
      <c r="L220" s="142"/>
    </row>
    <row r="221" spans="4:12" s="4" customFormat="1" ht="12.75">
      <c r="D221" s="31"/>
      <c r="H221" s="142"/>
      <c r="J221" s="142"/>
      <c r="L221" s="142"/>
    </row>
    <row r="222" spans="4:12" s="4" customFormat="1" ht="12.75">
      <c r="D222" s="31"/>
      <c r="H222" s="142"/>
      <c r="J222" s="142"/>
      <c r="L222" s="142"/>
    </row>
    <row r="223" spans="4:12" s="4" customFormat="1" ht="12.75">
      <c r="D223" s="31"/>
      <c r="H223" s="142"/>
      <c r="J223" s="142"/>
      <c r="L223" s="142"/>
    </row>
    <row r="224" spans="4:12" s="4" customFormat="1" ht="12.75">
      <c r="D224" s="31"/>
      <c r="H224" s="142"/>
      <c r="J224" s="142"/>
      <c r="L224" s="142"/>
    </row>
    <row r="225" spans="4:12" s="4" customFormat="1" ht="12.75">
      <c r="D225" s="31"/>
      <c r="H225" s="142"/>
      <c r="J225" s="142"/>
      <c r="L225" s="142"/>
    </row>
    <row r="226" spans="4:12" s="4" customFormat="1" ht="12.75">
      <c r="D226" s="31"/>
      <c r="H226" s="142"/>
      <c r="J226" s="142"/>
      <c r="L226" s="142"/>
    </row>
    <row r="227" spans="4:12" s="4" customFormat="1" ht="12.75">
      <c r="D227" s="31"/>
      <c r="H227" s="142"/>
      <c r="J227" s="142"/>
      <c r="L227" s="142"/>
    </row>
    <row r="228" spans="4:12" s="4" customFormat="1" ht="12.75">
      <c r="D228" s="31"/>
      <c r="H228" s="142"/>
      <c r="J228" s="142"/>
      <c r="L228" s="142"/>
    </row>
    <row r="229" spans="4:12" s="4" customFormat="1" ht="12.75">
      <c r="D229" s="31"/>
      <c r="H229" s="142"/>
      <c r="J229" s="142"/>
      <c r="L229" s="142"/>
    </row>
    <row r="230" spans="4:12" s="4" customFormat="1" ht="12.75">
      <c r="D230" s="31"/>
      <c r="H230" s="142"/>
      <c r="J230" s="142"/>
      <c r="L230" s="142"/>
    </row>
    <row r="231" spans="4:12" s="4" customFormat="1" ht="12.75">
      <c r="D231" s="31"/>
      <c r="H231" s="142"/>
      <c r="J231" s="142"/>
      <c r="L231" s="142"/>
    </row>
    <row r="232" spans="4:12" s="4" customFormat="1" ht="12.75">
      <c r="D232" s="31"/>
      <c r="H232" s="142"/>
      <c r="J232" s="142"/>
      <c r="L232" s="142"/>
    </row>
    <row r="233" spans="4:12" s="4" customFormat="1" ht="12.75">
      <c r="D233" s="31"/>
      <c r="H233" s="142"/>
      <c r="J233" s="142"/>
      <c r="L233" s="142"/>
    </row>
    <row r="234" spans="4:12" s="4" customFormat="1" ht="12.75">
      <c r="D234" s="31"/>
      <c r="H234" s="142"/>
      <c r="J234" s="142"/>
      <c r="L234" s="142"/>
    </row>
    <row r="235" spans="4:12" s="4" customFormat="1" ht="12.75">
      <c r="D235" s="31"/>
      <c r="H235" s="142"/>
      <c r="J235" s="142"/>
      <c r="L235" s="142"/>
    </row>
    <row r="236" spans="4:12" s="4" customFormat="1" ht="12.75">
      <c r="D236" s="31"/>
      <c r="H236" s="142"/>
      <c r="J236" s="142"/>
      <c r="L236" s="142"/>
    </row>
    <row r="237" spans="4:12" s="4" customFormat="1" ht="12.75">
      <c r="D237" s="31"/>
      <c r="H237" s="142"/>
      <c r="J237" s="142"/>
      <c r="L237" s="142"/>
    </row>
    <row r="238" spans="4:12" s="4" customFormat="1" ht="12.75">
      <c r="D238" s="31"/>
      <c r="H238" s="142"/>
      <c r="J238" s="142"/>
      <c r="L238" s="142"/>
    </row>
    <row r="239" spans="4:12" s="4" customFormat="1" ht="12.75">
      <c r="D239" s="31"/>
      <c r="H239" s="142"/>
      <c r="J239" s="142"/>
      <c r="L239" s="142"/>
    </row>
    <row r="240" spans="4:12" s="4" customFormat="1" ht="12.75">
      <c r="D240" s="31"/>
      <c r="H240" s="142"/>
      <c r="J240" s="142"/>
      <c r="L240" s="142"/>
    </row>
    <row r="241" spans="4:12" s="4" customFormat="1" ht="12.75">
      <c r="D241" s="31"/>
      <c r="H241" s="142"/>
      <c r="J241" s="142"/>
      <c r="L241" s="142"/>
    </row>
    <row r="242" spans="4:12" s="4" customFormat="1" ht="12.75">
      <c r="D242" s="31"/>
      <c r="H242" s="142"/>
      <c r="J242" s="142"/>
      <c r="L242" s="142"/>
    </row>
    <row r="243" spans="4:12" s="4" customFormat="1" ht="12.75">
      <c r="D243" s="31"/>
      <c r="H243" s="142"/>
      <c r="J243" s="142"/>
      <c r="L243" s="142"/>
    </row>
    <row r="244" spans="4:12" s="4" customFormat="1" ht="12.75">
      <c r="D244" s="31"/>
      <c r="H244" s="142"/>
      <c r="J244" s="142"/>
      <c r="L244" s="142"/>
    </row>
    <row r="245" spans="4:12" s="4" customFormat="1" ht="12.75">
      <c r="D245" s="31"/>
      <c r="H245" s="142"/>
      <c r="J245" s="142"/>
      <c r="L245" s="142"/>
    </row>
    <row r="246" spans="4:12" s="4" customFormat="1" ht="12.75">
      <c r="D246" s="31"/>
      <c r="H246" s="142"/>
      <c r="J246" s="142"/>
      <c r="L246" s="142"/>
    </row>
  </sheetData>
  <mergeCells count="13">
    <mergeCell ref="A1:L2"/>
    <mergeCell ref="A3:L3"/>
    <mergeCell ref="A4:L4"/>
    <mergeCell ref="A13:L13"/>
    <mergeCell ref="A11:E11"/>
    <mergeCell ref="A7:E7"/>
    <mergeCell ref="A9:E9"/>
    <mergeCell ref="A8:E8"/>
    <mergeCell ref="A10:E10"/>
    <mergeCell ref="A20:E20"/>
    <mergeCell ref="A16:E16"/>
    <mergeCell ref="A17:E17"/>
    <mergeCell ref="A18:E18"/>
  </mergeCells>
  <printOptions horizontalCentered="1"/>
  <pageMargins left="0.2362204724409449" right="0.2362204724409449" top="0.6299212598425197" bottom="0.6299212598425197" header="0.5118110236220472" footer="0.5118110236220472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54"/>
  <sheetViews>
    <sheetView workbookViewId="0" topLeftCell="A1">
      <selection activeCell="E62" sqref="E62"/>
    </sheetView>
  </sheetViews>
  <sheetFormatPr defaultColWidth="9.140625" defaultRowHeight="12.75"/>
  <cols>
    <col min="1" max="2" width="4.28125" style="4" customWidth="1"/>
    <col min="3" max="3" width="5.57421875" style="4" customWidth="1"/>
    <col min="4" max="4" width="5.28125" style="32" hidden="1" customWidth="1"/>
    <col min="5" max="5" width="50.7109375" style="0" customWidth="1"/>
    <col min="6" max="6" width="12.8515625" style="0" hidden="1" customWidth="1"/>
    <col min="7" max="7" width="12.8515625" style="0" customWidth="1"/>
    <col min="8" max="8" width="7.8515625" style="146" hidden="1" customWidth="1"/>
    <col min="9" max="9" width="12.8515625" style="0" customWidth="1"/>
    <col min="10" max="10" width="7.8515625" style="146" hidden="1" customWidth="1"/>
    <col min="11" max="11" width="12.8515625" style="0" customWidth="1"/>
    <col min="12" max="12" width="7.8515625" style="146" hidden="1" customWidth="1"/>
    <col min="13" max="16384" width="11.421875" style="0" customWidth="1"/>
  </cols>
  <sheetData>
    <row r="1" spans="1:12" s="4" customFormat="1" ht="31.5" customHeight="1">
      <c r="A1" s="200" t="s">
        <v>6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</row>
    <row r="2" spans="1:12" s="4" customFormat="1" ht="25.5" customHeight="1">
      <c r="A2" s="207" t="s">
        <v>96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</row>
    <row r="3" spans="1:12" s="4" customFormat="1" ht="28.5" customHeight="1">
      <c r="A3" s="22" t="s">
        <v>3</v>
      </c>
      <c r="B3" s="22" t="s">
        <v>2</v>
      </c>
      <c r="C3" s="22" t="s">
        <v>1</v>
      </c>
      <c r="D3" s="26" t="s">
        <v>4</v>
      </c>
      <c r="E3" s="53" t="s">
        <v>37</v>
      </c>
      <c r="F3" s="122" t="s">
        <v>115</v>
      </c>
      <c r="G3" s="124" t="s">
        <v>138</v>
      </c>
      <c r="H3" s="125" t="s">
        <v>116</v>
      </c>
      <c r="I3" s="123" t="s">
        <v>117</v>
      </c>
      <c r="J3" s="125" t="s">
        <v>118</v>
      </c>
      <c r="K3" s="123" t="s">
        <v>119</v>
      </c>
      <c r="L3" s="125" t="s">
        <v>120</v>
      </c>
    </row>
    <row r="4" spans="1:12" s="4" customFormat="1" ht="20.25" customHeight="1">
      <c r="A4" s="91"/>
      <c r="B4" s="91"/>
      <c r="C4" s="91"/>
      <c r="D4" s="91"/>
      <c r="E4" s="91" t="s">
        <v>100</v>
      </c>
      <c r="F4" s="82"/>
      <c r="H4" s="144"/>
      <c r="J4" s="144"/>
      <c r="L4" s="144"/>
    </row>
    <row r="5" spans="1:12" s="4" customFormat="1" ht="22.5" customHeight="1">
      <c r="A5" s="20">
        <v>6</v>
      </c>
      <c r="B5" s="17"/>
      <c r="C5" s="17"/>
      <c r="D5" s="25"/>
      <c r="E5" s="21" t="s">
        <v>89</v>
      </c>
      <c r="F5" s="35">
        <f>SUM(F6+F17)</f>
        <v>551635500</v>
      </c>
      <c r="G5" s="35">
        <f>SUM(G6+G17)</f>
        <v>631237000</v>
      </c>
      <c r="H5" s="148">
        <f aca="true" t="shared" si="0" ref="H5:H20">G5/F5*100</f>
        <v>114.43009015917214</v>
      </c>
      <c r="I5" s="35">
        <f>SUM(I6+I17)</f>
        <v>682889000</v>
      </c>
      <c r="J5" s="148">
        <f>I5/G5*100</f>
        <v>108.18266356376449</v>
      </c>
      <c r="K5" s="35">
        <f>SUM(K6+K17)</f>
        <v>702656000</v>
      </c>
      <c r="L5" s="148">
        <f>K5/I5*100</f>
        <v>102.8946139123635</v>
      </c>
    </row>
    <row r="6" spans="1:12" s="4" customFormat="1" ht="13.5" customHeight="1">
      <c r="A6" s="17"/>
      <c r="B6" s="51">
        <v>64</v>
      </c>
      <c r="C6" s="17"/>
      <c r="D6" s="25"/>
      <c r="E6" s="49" t="s">
        <v>30</v>
      </c>
      <c r="F6" s="63">
        <f>F7+F15</f>
        <v>509635500</v>
      </c>
      <c r="G6" s="63">
        <f>G7+G15</f>
        <v>626300000</v>
      </c>
      <c r="H6" s="149">
        <f t="shared" si="0"/>
        <v>122.8917530274088</v>
      </c>
      <c r="I6" s="63">
        <f>I7+I15</f>
        <v>678367000</v>
      </c>
      <c r="J6" s="149">
        <f aca="true" t="shared" si="1" ref="J6:J36">I6/G6*100</f>
        <v>108.31342806961518</v>
      </c>
      <c r="K6" s="63">
        <f>K7+K15</f>
        <v>698134000</v>
      </c>
      <c r="L6" s="149">
        <f aca="true" t="shared" si="2" ref="L6:L36">K6/I6*100</f>
        <v>102.91390943250482</v>
      </c>
    </row>
    <row r="7" spans="1:12" s="62" customFormat="1" ht="13.5" customHeight="1">
      <c r="A7" s="52"/>
      <c r="B7" s="52"/>
      <c r="C7" s="52">
        <v>641</v>
      </c>
      <c r="D7" s="79"/>
      <c r="E7" s="50" t="s">
        <v>31</v>
      </c>
      <c r="F7" s="80">
        <f>SUM(F8:F14)</f>
        <v>509605000</v>
      </c>
      <c r="G7" s="176">
        <f>SUM(G8:G14)</f>
        <v>626300000</v>
      </c>
      <c r="H7" s="177">
        <f t="shared" si="0"/>
        <v>122.8991081327695</v>
      </c>
      <c r="I7" s="172">
        <f>SUM(I8:I14)</f>
        <v>678367000</v>
      </c>
      <c r="J7" s="173">
        <f t="shared" si="1"/>
        <v>108.31342806961518</v>
      </c>
      <c r="K7" s="172">
        <f>SUM(K8:K14)</f>
        <v>698134000</v>
      </c>
      <c r="L7" s="173">
        <f t="shared" si="2"/>
        <v>102.91390943250482</v>
      </c>
    </row>
    <row r="8" spans="1:12" s="62" customFormat="1" ht="13.5" customHeight="1" hidden="1">
      <c r="A8" s="52"/>
      <c r="B8" s="52"/>
      <c r="C8" s="52"/>
      <c r="D8" s="79">
        <v>6411</v>
      </c>
      <c r="E8" s="50" t="s">
        <v>32</v>
      </c>
      <c r="F8" s="80">
        <v>1023000</v>
      </c>
      <c r="G8" s="129">
        <v>890000</v>
      </c>
      <c r="H8" s="136">
        <f t="shared" si="0"/>
        <v>86.99902248289345</v>
      </c>
      <c r="I8" s="174">
        <v>757000</v>
      </c>
      <c r="J8" s="175">
        <f t="shared" si="1"/>
        <v>85.0561797752809</v>
      </c>
      <c r="K8" s="174">
        <v>624000</v>
      </c>
      <c r="L8" s="175">
        <f t="shared" si="2"/>
        <v>82.43064729194187</v>
      </c>
    </row>
    <row r="9" spans="1:12" s="62" customFormat="1" ht="13.5" customHeight="1" hidden="1">
      <c r="A9" s="52"/>
      <c r="B9" s="52"/>
      <c r="C9" s="52"/>
      <c r="D9" s="79">
        <v>6412</v>
      </c>
      <c r="E9" s="52" t="s">
        <v>34</v>
      </c>
      <c r="F9" s="80">
        <v>61000000</v>
      </c>
      <c r="G9" s="129">
        <v>90000000</v>
      </c>
      <c r="H9" s="136">
        <f t="shared" si="0"/>
        <v>147.54098360655738</v>
      </c>
      <c r="I9" s="174">
        <v>129500000</v>
      </c>
      <c r="J9" s="175">
        <f t="shared" si="1"/>
        <v>143.88888888888889</v>
      </c>
      <c r="K9" s="174">
        <v>147000000</v>
      </c>
      <c r="L9" s="175">
        <f t="shared" si="2"/>
        <v>113.51351351351352</v>
      </c>
    </row>
    <row r="10" spans="1:12" s="62" customFormat="1" ht="13.5" customHeight="1" hidden="1">
      <c r="A10" s="52"/>
      <c r="B10" s="52"/>
      <c r="C10" s="52"/>
      <c r="D10" s="79">
        <v>6413</v>
      </c>
      <c r="E10" s="52" t="s">
        <v>33</v>
      </c>
      <c r="F10" s="80">
        <v>166000</v>
      </c>
      <c r="G10" s="129">
        <v>14300000</v>
      </c>
      <c r="H10" s="136">
        <f t="shared" si="0"/>
        <v>8614.4578313253</v>
      </c>
      <c r="I10" s="174">
        <v>0</v>
      </c>
      <c r="J10" s="175">
        <f t="shared" si="1"/>
        <v>0</v>
      </c>
      <c r="K10" s="174">
        <v>0</v>
      </c>
      <c r="L10" s="175" t="s">
        <v>131</v>
      </c>
    </row>
    <row r="11" spans="1:12" s="62" customFormat="1" ht="13.5" customHeight="1" hidden="1">
      <c r="A11" s="52"/>
      <c r="B11" s="52"/>
      <c r="C11" s="52"/>
      <c r="D11" s="79">
        <v>6414</v>
      </c>
      <c r="E11" s="52" t="s">
        <v>104</v>
      </c>
      <c r="F11" s="80">
        <v>96000</v>
      </c>
      <c r="G11" s="129">
        <v>10000</v>
      </c>
      <c r="H11" s="136">
        <f t="shared" si="0"/>
        <v>10.416666666666668</v>
      </c>
      <c r="I11" s="174">
        <v>10000</v>
      </c>
      <c r="J11" s="175">
        <f t="shared" si="1"/>
        <v>100</v>
      </c>
      <c r="K11" s="174">
        <v>10000</v>
      </c>
      <c r="L11" s="175">
        <f t="shared" si="2"/>
        <v>100</v>
      </c>
    </row>
    <row r="12" spans="1:12" s="62" customFormat="1" ht="13.5" customHeight="1" hidden="1">
      <c r="A12" s="52"/>
      <c r="B12" s="52"/>
      <c r="C12" s="52"/>
      <c r="D12" s="79">
        <v>6416</v>
      </c>
      <c r="E12" s="52" t="s">
        <v>36</v>
      </c>
      <c r="F12" s="80">
        <v>1220000</v>
      </c>
      <c r="G12" s="129">
        <v>0</v>
      </c>
      <c r="H12" s="136">
        <f t="shared" si="0"/>
        <v>0</v>
      </c>
      <c r="I12" s="174">
        <v>0</v>
      </c>
      <c r="J12" s="175" t="s">
        <v>131</v>
      </c>
      <c r="K12" s="174">
        <v>0</v>
      </c>
      <c r="L12" s="175" t="s">
        <v>131</v>
      </c>
    </row>
    <row r="13" spans="1:12" s="62" customFormat="1" ht="13.5" customHeight="1" hidden="1">
      <c r="A13" s="52"/>
      <c r="B13" s="52"/>
      <c r="C13" s="52"/>
      <c r="D13" s="79">
        <v>6419</v>
      </c>
      <c r="E13" s="52" t="s">
        <v>114</v>
      </c>
      <c r="F13" s="80">
        <v>11100000</v>
      </c>
      <c r="G13" s="129">
        <v>11100000</v>
      </c>
      <c r="H13" s="136">
        <f t="shared" si="0"/>
        <v>100</v>
      </c>
      <c r="I13" s="174">
        <v>11100000</v>
      </c>
      <c r="J13" s="175">
        <f t="shared" si="1"/>
        <v>100</v>
      </c>
      <c r="K13" s="174">
        <v>5500000</v>
      </c>
      <c r="L13" s="175">
        <f t="shared" si="2"/>
        <v>49.549549549549546</v>
      </c>
    </row>
    <row r="14" spans="1:12" s="62" customFormat="1" ht="13.5" customHeight="1" hidden="1">
      <c r="A14" s="52"/>
      <c r="B14" s="52"/>
      <c r="C14" s="52"/>
      <c r="D14" s="79">
        <v>6419</v>
      </c>
      <c r="E14" s="50" t="s">
        <v>82</v>
      </c>
      <c r="F14" s="80">
        <v>435000000</v>
      </c>
      <c r="G14" s="129">
        <v>510000000</v>
      </c>
      <c r="H14" s="136">
        <f t="shared" si="0"/>
        <v>117.24137931034481</v>
      </c>
      <c r="I14" s="174">
        <v>537000000</v>
      </c>
      <c r="J14" s="175">
        <f t="shared" si="1"/>
        <v>105.29411764705883</v>
      </c>
      <c r="K14" s="174">
        <v>545000000</v>
      </c>
      <c r="L14" s="175">
        <f t="shared" si="2"/>
        <v>101.48975791433892</v>
      </c>
    </row>
    <row r="15" spans="1:12" s="62" customFormat="1" ht="13.5" customHeight="1" hidden="1">
      <c r="A15" s="52"/>
      <c r="B15" s="52"/>
      <c r="C15" s="52">
        <v>642</v>
      </c>
      <c r="D15" s="79"/>
      <c r="E15" s="50" t="s">
        <v>39</v>
      </c>
      <c r="F15" s="80">
        <f>F16</f>
        <v>30500</v>
      </c>
      <c r="G15" s="176">
        <f>G16</f>
        <v>0</v>
      </c>
      <c r="H15" s="177">
        <f t="shared" si="0"/>
        <v>0</v>
      </c>
      <c r="I15" s="172">
        <f>I16</f>
        <v>0</v>
      </c>
      <c r="J15" s="173" t="s">
        <v>131</v>
      </c>
      <c r="K15" s="172">
        <f>K16</f>
        <v>0</v>
      </c>
      <c r="L15" s="173" t="s">
        <v>131</v>
      </c>
    </row>
    <row r="16" spans="1:12" s="4" customFormat="1" ht="13.5" customHeight="1" hidden="1">
      <c r="A16" s="17"/>
      <c r="B16" s="17"/>
      <c r="C16" s="17"/>
      <c r="D16" s="25">
        <v>6422</v>
      </c>
      <c r="E16" s="50" t="s">
        <v>40</v>
      </c>
      <c r="F16" s="36">
        <v>30500</v>
      </c>
      <c r="G16" s="36">
        <v>0</v>
      </c>
      <c r="H16" s="150">
        <f t="shared" si="0"/>
        <v>0</v>
      </c>
      <c r="I16" s="36">
        <v>0</v>
      </c>
      <c r="J16" s="150" t="s">
        <v>131</v>
      </c>
      <c r="K16" s="36">
        <v>0</v>
      </c>
      <c r="L16" s="150" t="s">
        <v>131</v>
      </c>
    </row>
    <row r="17" spans="1:12" s="4" customFormat="1" ht="13.5" customHeight="1">
      <c r="A17" s="17"/>
      <c r="B17" s="51">
        <v>65</v>
      </c>
      <c r="C17" s="17"/>
      <c r="D17" s="25"/>
      <c r="E17" s="49" t="s">
        <v>41</v>
      </c>
      <c r="F17" s="63">
        <f>F18</f>
        <v>42000000</v>
      </c>
      <c r="G17" s="63">
        <f aca="true" t="shared" si="3" ref="G17:K19">G18</f>
        <v>4937000</v>
      </c>
      <c r="H17" s="149">
        <f t="shared" si="0"/>
        <v>11.754761904761905</v>
      </c>
      <c r="I17" s="63">
        <f t="shared" si="3"/>
        <v>4522000</v>
      </c>
      <c r="J17" s="149">
        <f t="shared" si="1"/>
        <v>91.59408547701034</v>
      </c>
      <c r="K17" s="63">
        <f t="shared" si="3"/>
        <v>4522000</v>
      </c>
      <c r="L17" s="149">
        <f t="shared" si="2"/>
        <v>100</v>
      </c>
    </row>
    <row r="18" spans="1:12" s="62" customFormat="1" ht="13.5" customHeight="1">
      <c r="A18" s="52"/>
      <c r="B18" s="52"/>
      <c r="C18" s="52">
        <v>652</v>
      </c>
      <c r="D18" s="79"/>
      <c r="E18" s="50" t="s">
        <v>42</v>
      </c>
      <c r="F18" s="80">
        <f>F19</f>
        <v>42000000</v>
      </c>
      <c r="G18" s="80">
        <f t="shared" si="3"/>
        <v>4937000</v>
      </c>
      <c r="H18" s="171">
        <f t="shared" si="0"/>
        <v>11.754761904761905</v>
      </c>
      <c r="I18" s="172">
        <f t="shared" si="3"/>
        <v>4522000</v>
      </c>
      <c r="J18" s="173">
        <f t="shared" si="1"/>
        <v>91.59408547701034</v>
      </c>
      <c r="K18" s="172">
        <f t="shared" si="3"/>
        <v>4522000</v>
      </c>
      <c r="L18" s="173">
        <f t="shared" si="2"/>
        <v>100</v>
      </c>
    </row>
    <row r="19" spans="1:12" s="4" customFormat="1" ht="13.5" customHeight="1" hidden="1">
      <c r="A19" s="17"/>
      <c r="B19" s="51"/>
      <c r="C19" s="17"/>
      <c r="D19" s="25">
        <v>6526</v>
      </c>
      <c r="E19" s="52" t="s">
        <v>43</v>
      </c>
      <c r="F19" s="36">
        <f>F20</f>
        <v>42000000</v>
      </c>
      <c r="G19" s="36">
        <f t="shared" si="3"/>
        <v>4937000</v>
      </c>
      <c r="H19" s="150">
        <f t="shared" si="0"/>
        <v>11.754761904761905</v>
      </c>
      <c r="I19" s="36">
        <f t="shared" si="3"/>
        <v>4522000</v>
      </c>
      <c r="J19" s="150">
        <f t="shared" si="1"/>
        <v>91.59408547701034</v>
      </c>
      <c r="K19" s="36">
        <f t="shared" si="3"/>
        <v>4522000</v>
      </c>
      <c r="L19" s="150">
        <f t="shared" si="2"/>
        <v>100</v>
      </c>
    </row>
    <row r="20" spans="1:12" s="4" customFormat="1" ht="24" customHeight="1" hidden="1">
      <c r="A20" s="17"/>
      <c r="B20" s="17"/>
      <c r="C20" s="17"/>
      <c r="D20" s="25"/>
      <c r="E20" s="52" t="s">
        <v>113</v>
      </c>
      <c r="F20" s="36">
        <v>42000000</v>
      </c>
      <c r="G20" s="36">
        <v>4937000</v>
      </c>
      <c r="H20" s="150">
        <f t="shared" si="0"/>
        <v>11.754761904761905</v>
      </c>
      <c r="I20" s="36">
        <v>4522000</v>
      </c>
      <c r="J20" s="150">
        <f t="shared" si="1"/>
        <v>91.59408547701034</v>
      </c>
      <c r="K20" s="36">
        <v>4522000</v>
      </c>
      <c r="L20" s="150">
        <f t="shared" si="2"/>
        <v>100</v>
      </c>
    </row>
    <row r="21" spans="1:12" s="4" customFormat="1" ht="24" customHeight="1">
      <c r="A21" s="89"/>
      <c r="B21" s="90"/>
      <c r="C21" s="90"/>
      <c r="D21" s="90"/>
      <c r="E21" s="92" t="s">
        <v>94</v>
      </c>
      <c r="F21" s="36"/>
      <c r="H21" s="144"/>
      <c r="J21" s="144"/>
      <c r="L21" s="144"/>
    </row>
    <row r="22" spans="1:12" s="4" customFormat="1" ht="22.5" customHeight="1">
      <c r="A22" s="20">
        <v>6</v>
      </c>
      <c r="B22" s="17"/>
      <c r="C22" s="17"/>
      <c r="D22" s="25"/>
      <c r="E22" s="49" t="s">
        <v>29</v>
      </c>
      <c r="F22" s="35">
        <f>F23+F33</f>
        <v>15173600</v>
      </c>
      <c r="G22" s="35">
        <f>G23+G33</f>
        <v>20557000</v>
      </c>
      <c r="H22" s="148">
        <f aca="true" t="shared" si="4" ref="H22:H36">G22/F22*100</f>
        <v>135.4787262086782</v>
      </c>
      <c r="I22" s="35">
        <f>I23+I33</f>
        <v>11739000</v>
      </c>
      <c r="J22" s="148">
        <f t="shared" si="1"/>
        <v>57.104635890450936</v>
      </c>
      <c r="K22" s="35">
        <f>K23+K33</f>
        <v>9291000</v>
      </c>
      <c r="L22" s="148">
        <f t="shared" si="2"/>
        <v>79.14643496038845</v>
      </c>
    </row>
    <row r="23" spans="1:12" s="4" customFormat="1" ht="13.5" customHeight="1">
      <c r="A23" s="17"/>
      <c r="B23" s="51">
        <v>64</v>
      </c>
      <c r="C23" s="17"/>
      <c r="D23" s="25"/>
      <c r="E23" s="49" t="s">
        <v>30</v>
      </c>
      <c r="F23" s="63">
        <f>F24+F31</f>
        <v>9173600</v>
      </c>
      <c r="G23" s="63">
        <f>G24+G31</f>
        <v>9801000</v>
      </c>
      <c r="H23" s="149">
        <f t="shared" si="4"/>
        <v>106.83919072119996</v>
      </c>
      <c r="I23" s="63">
        <f>I24+I31</f>
        <v>9283000</v>
      </c>
      <c r="J23" s="149">
        <f t="shared" si="1"/>
        <v>94.71482501785532</v>
      </c>
      <c r="K23" s="63">
        <f>K24+K31</f>
        <v>6835000</v>
      </c>
      <c r="L23" s="149">
        <f t="shared" si="2"/>
        <v>73.6292146935258</v>
      </c>
    </row>
    <row r="24" spans="1:12" s="62" customFormat="1" ht="13.5" customHeight="1">
      <c r="A24" s="52"/>
      <c r="B24" s="52"/>
      <c r="C24" s="52">
        <v>641</v>
      </c>
      <c r="D24" s="79"/>
      <c r="E24" s="50" t="s">
        <v>31</v>
      </c>
      <c r="F24" s="80">
        <f>SUM(F25:F30)</f>
        <v>9170000</v>
      </c>
      <c r="G24" s="80">
        <f>SUM(G25:G30)</f>
        <v>9801000</v>
      </c>
      <c r="H24" s="171">
        <f t="shared" si="4"/>
        <v>106.88113413304252</v>
      </c>
      <c r="I24" s="172">
        <f>SUM(I25:I30)</f>
        <v>9283000</v>
      </c>
      <c r="J24" s="173">
        <f t="shared" si="1"/>
        <v>94.71482501785532</v>
      </c>
      <c r="K24" s="172">
        <f>SUM(K25:K30)</f>
        <v>6835000</v>
      </c>
      <c r="L24" s="173">
        <f t="shared" si="2"/>
        <v>73.6292146935258</v>
      </c>
    </row>
    <row r="25" spans="1:12" s="62" customFormat="1" ht="13.5" customHeight="1" hidden="1">
      <c r="A25" s="52"/>
      <c r="B25" s="52"/>
      <c r="C25" s="52"/>
      <c r="D25" s="79">
        <v>6411</v>
      </c>
      <c r="E25" s="52" t="s">
        <v>32</v>
      </c>
      <c r="F25" s="80">
        <v>2200000</v>
      </c>
      <c r="G25" s="60">
        <v>1016000</v>
      </c>
      <c r="H25" s="135">
        <f t="shared" si="4"/>
        <v>46.18181818181818</v>
      </c>
      <c r="I25" s="174">
        <v>663000</v>
      </c>
      <c r="J25" s="175">
        <f t="shared" si="1"/>
        <v>65.25590551181102</v>
      </c>
      <c r="K25" s="174">
        <v>510000</v>
      </c>
      <c r="L25" s="175">
        <f t="shared" si="2"/>
        <v>76.92307692307693</v>
      </c>
    </row>
    <row r="26" spans="1:12" s="62" customFormat="1" ht="13.5" customHeight="1" hidden="1">
      <c r="A26" s="52"/>
      <c r="B26" s="52"/>
      <c r="C26" s="52"/>
      <c r="D26" s="79">
        <v>6413</v>
      </c>
      <c r="E26" s="52" t="s">
        <v>33</v>
      </c>
      <c r="F26" s="80">
        <v>1000000</v>
      </c>
      <c r="G26" s="60">
        <v>1000000</v>
      </c>
      <c r="H26" s="135">
        <f t="shared" si="4"/>
        <v>100</v>
      </c>
      <c r="I26" s="174">
        <v>1000000</v>
      </c>
      <c r="J26" s="175">
        <f t="shared" si="1"/>
        <v>100</v>
      </c>
      <c r="K26" s="174">
        <v>1000000</v>
      </c>
      <c r="L26" s="175">
        <f t="shared" si="2"/>
        <v>100</v>
      </c>
    </row>
    <row r="27" spans="1:12" s="62" customFormat="1" ht="13.5" customHeight="1" hidden="1">
      <c r="A27" s="52"/>
      <c r="B27" s="52"/>
      <c r="C27" s="52"/>
      <c r="D27" s="79">
        <v>6414</v>
      </c>
      <c r="E27" s="52" t="s">
        <v>104</v>
      </c>
      <c r="F27" s="80">
        <v>10000</v>
      </c>
      <c r="G27" s="60">
        <v>10000</v>
      </c>
      <c r="H27" s="135">
        <f t="shared" si="4"/>
        <v>100</v>
      </c>
      <c r="I27" s="174">
        <v>10000</v>
      </c>
      <c r="J27" s="175">
        <f t="shared" si="1"/>
        <v>100</v>
      </c>
      <c r="K27" s="174">
        <v>10000</v>
      </c>
      <c r="L27" s="175">
        <f t="shared" si="2"/>
        <v>100</v>
      </c>
    </row>
    <row r="28" spans="1:12" s="62" customFormat="1" ht="13.5" customHeight="1" hidden="1">
      <c r="A28" s="52"/>
      <c r="B28" s="52"/>
      <c r="C28" s="52"/>
      <c r="D28" s="79">
        <v>6415</v>
      </c>
      <c r="E28" s="52" t="s">
        <v>35</v>
      </c>
      <c r="F28" s="80">
        <v>10000</v>
      </c>
      <c r="G28" s="60">
        <v>10000</v>
      </c>
      <c r="H28" s="135">
        <f t="shared" si="4"/>
        <v>100</v>
      </c>
      <c r="I28" s="174">
        <v>10000</v>
      </c>
      <c r="J28" s="175">
        <f t="shared" si="1"/>
        <v>100</v>
      </c>
      <c r="K28" s="174">
        <v>10000</v>
      </c>
      <c r="L28" s="175">
        <f t="shared" si="2"/>
        <v>100</v>
      </c>
    </row>
    <row r="29" spans="1:12" s="62" customFormat="1" ht="13.5" customHeight="1" hidden="1">
      <c r="A29" s="52"/>
      <c r="B29" s="52"/>
      <c r="C29" s="52"/>
      <c r="D29" s="79">
        <v>6419</v>
      </c>
      <c r="E29" s="52" t="s">
        <v>114</v>
      </c>
      <c r="F29" s="80">
        <v>4200000</v>
      </c>
      <c r="G29" s="60">
        <v>6015000</v>
      </c>
      <c r="H29" s="135">
        <f t="shared" si="4"/>
        <v>143.21428571428572</v>
      </c>
      <c r="I29" s="174">
        <v>5850000</v>
      </c>
      <c r="J29" s="175">
        <f t="shared" si="1"/>
        <v>97.2568578553616</v>
      </c>
      <c r="K29" s="174">
        <v>3555000</v>
      </c>
      <c r="L29" s="175">
        <f t="shared" si="2"/>
        <v>60.76923076923077</v>
      </c>
    </row>
    <row r="30" spans="1:12" s="62" customFormat="1" ht="13.5" customHeight="1" hidden="1">
      <c r="A30" s="52"/>
      <c r="B30" s="52"/>
      <c r="C30" s="52"/>
      <c r="D30" s="79">
        <v>6416</v>
      </c>
      <c r="E30" s="52" t="s">
        <v>36</v>
      </c>
      <c r="F30" s="80">
        <v>1750000</v>
      </c>
      <c r="G30" s="60">
        <v>1750000</v>
      </c>
      <c r="H30" s="135">
        <f t="shared" si="4"/>
        <v>100</v>
      </c>
      <c r="I30" s="174">
        <v>1750000</v>
      </c>
      <c r="J30" s="175">
        <f t="shared" si="1"/>
        <v>100</v>
      </c>
      <c r="K30" s="174">
        <v>1750000</v>
      </c>
      <c r="L30" s="175">
        <f t="shared" si="2"/>
        <v>100</v>
      </c>
    </row>
    <row r="31" spans="1:12" s="62" customFormat="1" ht="13.5" customHeight="1" hidden="1">
      <c r="A31" s="52"/>
      <c r="B31" s="52"/>
      <c r="C31" s="52">
        <v>642</v>
      </c>
      <c r="D31" s="79"/>
      <c r="E31" s="50" t="s">
        <v>39</v>
      </c>
      <c r="F31" s="80">
        <f>F32</f>
        <v>3600</v>
      </c>
      <c r="G31" s="80">
        <f>G32</f>
        <v>0</v>
      </c>
      <c r="H31" s="171">
        <f t="shared" si="4"/>
        <v>0</v>
      </c>
      <c r="I31" s="172">
        <f>I32</f>
        <v>0</v>
      </c>
      <c r="J31" s="173" t="s">
        <v>131</v>
      </c>
      <c r="K31" s="172">
        <f>K32</f>
        <v>0</v>
      </c>
      <c r="L31" s="173" t="s">
        <v>131</v>
      </c>
    </row>
    <row r="32" spans="1:12" s="4" customFormat="1" ht="13.5" customHeight="1" hidden="1">
      <c r="A32" s="17"/>
      <c r="B32" s="17"/>
      <c r="C32" s="17"/>
      <c r="D32" s="25">
        <v>6422</v>
      </c>
      <c r="E32" s="52" t="s">
        <v>40</v>
      </c>
      <c r="F32" s="36">
        <v>3600</v>
      </c>
      <c r="G32" s="36">
        <v>0</v>
      </c>
      <c r="H32" s="150">
        <f t="shared" si="4"/>
        <v>0</v>
      </c>
      <c r="I32" s="36">
        <v>0</v>
      </c>
      <c r="J32" s="150" t="s">
        <v>131</v>
      </c>
      <c r="K32" s="36">
        <v>0</v>
      </c>
      <c r="L32" s="150" t="s">
        <v>131</v>
      </c>
    </row>
    <row r="33" spans="1:12" s="4" customFormat="1" ht="12.75">
      <c r="A33" s="17"/>
      <c r="B33" s="51">
        <v>65</v>
      </c>
      <c r="C33" s="17"/>
      <c r="D33" s="25"/>
      <c r="E33" s="49" t="s">
        <v>41</v>
      </c>
      <c r="F33" s="63">
        <f>F34</f>
        <v>6000000</v>
      </c>
      <c r="G33" s="63">
        <f aca="true" t="shared" si="5" ref="G33:K35">G34</f>
        <v>10756000</v>
      </c>
      <c r="H33" s="149">
        <f t="shared" si="4"/>
        <v>179.26666666666665</v>
      </c>
      <c r="I33" s="63">
        <f t="shared" si="5"/>
        <v>2456000</v>
      </c>
      <c r="J33" s="149">
        <f t="shared" si="1"/>
        <v>22.833767199702493</v>
      </c>
      <c r="K33" s="63">
        <f t="shared" si="5"/>
        <v>2456000</v>
      </c>
      <c r="L33" s="149">
        <f t="shared" si="2"/>
        <v>100</v>
      </c>
    </row>
    <row r="34" spans="1:12" s="62" customFormat="1" ht="12.75">
      <c r="A34" s="52"/>
      <c r="B34" s="52"/>
      <c r="C34" s="52">
        <v>652</v>
      </c>
      <c r="D34" s="79"/>
      <c r="E34" s="52" t="s">
        <v>42</v>
      </c>
      <c r="F34" s="80">
        <f>F35</f>
        <v>6000000</v>
      </c>
      <c r="G34" s="80">
        <f t="shared" si="5"/>
        <v>10756000</v>
      </c>
      <c r="H34" s="171">
        <f t="shared" si="4"/>
        <v>179.26666666666665</v>
      </c>
      <c r="I34" s="172">
        <f t="shared" si="5"/>
        <v>2456000</v>
      </c>
      <c r="J34" s="173">
        <f t="shared" si="1"/>
        <v>22.833767199702493</v>
      </c>
      <c r="K34" s="172">
        <f t="shared" si="5"/>
        <v>2456000</v>
      </c>
      <c r="L34" s="173">
        <f t="shared" si="2"/>
        <v>100</v>
      </c>
    </row>
    <row r="35" spans="1:12" s="4" customFormat="1" ht="12.75" hidden="1">
      <c r="A35" s="17"/>
      <c r="B35" s="17"/>
      <c r="C35" s="17"/>
      <c r="D35" s="25">
        <v>6526</v>
      </c>
      <c r="E35" s="52" t="s">
        <v>43</v>
      </c>
      <c r="F35" s="36">
        <f>F36</f>
        <v>6000000</v>
      </c>
      <c r="G35" s="36">
        <f t="shared" si="5"/>
        <v>10756000</v>
      </c>
      <c r="H35" s="150">
        <f t="shared" si="4"/>
        <v>179.26666666666665</v>
      </c>
      <c r="I35" s="36">
        <f t="shared" si="5"/>
        <v>2456000</v>
      </c>
      <c r="J35" s="150">
        <f t="shared" si="1"/>
        <v>22.833767199702493</v>
      </c>
      <c r="K35" s="36">
        <f t="shared" si="5"/>
        <v>2456000</v>
      </c>
      <c r="L35" s="150">
        <f t="shared" si="2"/>
        <v>100</v>
      </c>
    </row>
    <row r="36" spans="1:12" s="4" customFormat="1" ht="25.5" hidden="1">
      <c r="A36" s="17"/>
      <c r="B36" s="17"/>
      <c r="C36" s="17"/>
      <c r="D36" s="25"/>
      <c r="E36" s="52" t="s">
        <v>99</v>
      </c>
      <c r="F36" s="36">
        <v>6000000</v>
      </c>
      <c r="G36" s="36">
        <v>10756000</v>
      </c>
      <c r="H36" s="150">
        <f t="shared" si="4"/>
        <v>179.26666666666665</v>
      </c>
      <c r="I36" s="36">
        <v>2456000</v>
      </c>
      <c r="J36" s="150">
        <f t="shared" si="1"/>
        <v>22.833767199702493</v>
      </c>
      <c r="K36" s="36">
        <v>2456000</v>
      </c>
      <c r="L36" s="150">
        <f t="shared" si="2"/>
        <v>100</v>
      </c>
    </row>
    <row r="37" spans="3:12" s="4" customFormat="1" ht="12.75">
      <c r="C37" s="3"/>
      <c r="D37" s="28"/>
      <c r="E37" s="18"/>
      <c r="H37" s="144"/>
      <c r="J37" s="144"/>
      <c r="L37" s="144"/>
    </row>
    <row r="38" spans="3:12" s="4" customFormat="1" ht="12.75">
      <c r="C38" s="3"/>
      <c r="D38" s="27"/>
      <c r="E38" s="24"/>
      <c r="H38" s="144"/>
      <c r="J38" s="144"/>
      <c r="L38" s="144"/>
    </row>
    <row r="39" spans="4:12" s="4" customFormat="1" ht="12.75">
      <c r="D39" s="28"/>
      <c r="E39" s="19"/>
      <c r="H39" s="144"/>
      <c r="J39" s="144"/>
      <c r="L39" s="144"/>
    </row>
    <row r="40" spans="4:12" s="4" customFormat="1" ht="12.75">
      <c r="D40" s="28"/>
      <c r="E40" s="19"/>
      <c r="H40" s="144"/>
      <c r="J40" s="144"/>
      <c r="L40" s="144"/>
    </row>
    <row r="41" spans="4:12" s="4" customFormat="1" ht="12.75">
      <c r="D41" s="30"/>
      <c r="E41" s="12"/>
      <c r="H41" s="144"/>
      <c r="J41" s="144"/>
      <c r="L41" s="144"/>
    </row>
    <row r="42" spans="4:12" s="4" customFormat="1" ht="12.75">
      <c r="D42" s="28"/>
      <c r="E42" s="19"/>
      <c r="H42" s="144"/>
      <c r="J42" s="144"/>
      <c r="L42" s="144"/>
    </row>
    <row r="43" spans="4:12" s="4" customFormat="1" ht="12.75">
      <c r="D43" s="28"/>
      <c r="E43" s="19"/>
      <c r="H43" s="144"/>
      <c r="J43" s="144"/>
      <c r="L43" s="144"/>
    </row>
    <row r="44" spans="4:12" s="4" customFormat="1" ht="12.75">
      <c r="D44" s="28"/>
      <c r="E44" s="19"/>
      <c r="H44" s="144"/>
      <c r="J44" s="144"/>
      <c r="L44" s="144"/>
    </row>
    <row r="45" spans="4:12" s="4" customFormat="1" ht="12.75">
      <c r="D45" s="27"/>
      <c r="E45" s="24"/>
      <c r="H45" s="144"/>
      <c r="J45" s="144"/>
      <c r="L45" s="144"/>
    </row>
    <row r="46" spans="4:12" s="4" customFormat="1" ht="12.75">
      <c r="D46" s="28"/>
      <c r="E46" s="19"/>
      <c r="H46" s="144"/>
      <c r="J46" s="144"/>
      <c r="L46" s="144"/>
    </row>
    <row r="47" spans="4:12" s="4" customFormat="1" ht="12.75">
      <c r="D47" s="27"/>
      <c r="E47" s="24"/>
      <c r="H47" s="144"/>
      <c r="J47" s="144"/>
      <c r="L47" s="144"/>
    </row>
    <row r="48" spans="4:12" s="4" customFormat="1" ht="12.75">
      <c r="D48" s="28"/>
      <c r="E48" s="19"/>
      <c r="H48" s="144"/>
      <c r="J48" s="144"/>
      <c r="L48" s="144"/>
    </row>
    <row r="49" spans="4:12" s="4" customFormat="1" ht="12.75">
      <c r="D49" s="28"/>
      <c r="E49" s="19"/>
      <c r="H49" s="144"/>
      <c r="J49" s="144"/>
      <c r="L49" s="144"/>
    </row>
    <row r="50" spans="4:12" s="4" customFormat="1" ht="12.75">
      <c r="D50" s="28"/>
      <c r="E50" s="19"/>
      <c r="H50" s="144"/>
      <c r="J50" s="144"/>
      <c r="L50" s="144"/>
    </row>
    <row r="51" spans="4:12" s="4" customFormat="1" ht="13.5" customHeight="1">
      <c r="D51" s="28"/>
      <c r="E51" s="19"/>
      <c r="H51" s="144"/>
      <c r="J51" s="144"/>
      <c r="L51" s="144"/>
    </row>
    <row r="52" spans="3:12" s="4" customFormat="1" ht="12.75">
      <c r="C52" s="3"/>
      <c r="D52" s="28"/>
      <c r="E52" s="18"/>
      <c r="H52" s="144"/>
      <c r="J52" s="144"/>
      <c r="L52" s="144"/>
    </row>
    <row r="53" spans="4:12" s="4" customFormat="1" ht="12.75">
      <c r="D53" s="33"/>
      <c r="E53" s="14"/>
      <c r="H53" s="144"/>
      <c r="J53" s="144"/>
      <c r="L53" s="144"/>
    </row>
    <row r="54" spans="4:12" s="4" customFormat="1" ht="12.75">
      <c r="D54" s="28"/>
      <c r="E54" s="19"/>
      <c r="H54" s="144"/>
      <c r="J54" s="144"/>
      <c r="L54" s="144"/>
    </row>
    <row r="55" spans="4:12" s="4" customFormat="1" ht="12.75">
      <c r="D55" s="30"/>
      <c r="E55" s="12"/>
      <c r="H55" s="144"/>
      <c r="J55" s="144"/>
      <c r="L55" s="144"/>
    </row>
    <row r="56" spans="4:12" s="4" customFormat="1" ht="12.75">
      <c r="D56" s="30"/>
      <c r="E56" s="12"/>
      <c r="H56" s="144"/>
      <c r="J56" s="144"/>
      <c r="L56" s="144"/>
    </row>
    <row r="57" spans="4:12" s="4" customFormat="1" ht="12.75">
      <c r="D57" s="28"/>
      <c r="E57" s="19"/>
      <c r="H57" s="144"/>
      <c r="J57" s="144"/>
      <c r="L57" s="144"/>
    </row>
    <row r="58" spans="4:12" s="4" customFormat="1" ht="12.75">
      <c r="D58" s="27"/>
      <c r="E58" s="24"/>
      <c r="H58" s="144"/>
      <c r="J58" s="144"/>
      <c r="L58" s="144"/>
    </row>
    <row r="59" spans="4:12" s="4" customFormat="1" ht="12.75">
      <c r="D59" s="28"/>
      <c r="E59" s="19"/>
      <c r="H59" s="144"/>
      <c r="J59" s="144"/>
      <c r="L59" s="144"/>
    </row>
    <row r="60" spans="4:12" s="4" customFormat="1" ht="12.75">
      <c r="D60" s="28"/>
      <c r="E60" s="19"/>
      <c r="H60" s="144"/>
      <c r="J60" s="144"/>
      <c r="L60" s="144"/>
    </row>
    <row r="61" spans="4:12" s="4" customFormat="1" ht="12.75">
      <c r="D61" s="27"/>
      <c r="E61" s="24"/>
      <c r="H61" s="144"/>
      <c r="J61" s="144"/>
      <c r="L61" s="144"/>
    </row>
    <row r="62" spans="4:12" s="4" customFormat="1" ht="12.75">
      <c r="D62" s="28"/>
      <c r="E62" s="19"/>
      <c r="H62" s="144"/>
      <c r="J62" s="144"/>
      <c r="L62" s="144"/>
    </row>
    <row r="63" spans="4:12" s="4" customFormat="1" ht="12.75">
      <c r="D63" s="30"/>
      <c r="E63" s="12"/>
      <c r="H63" s="144"/>
      <c r="J63" s="144"/>
      <c r="L63" s="144"/>
    </row>
    <row r="64" spans="4:12" s="4" customFormat="1" ht="12.75">
      <c r="D64" s="27"/>
      <c r="E64" s="14"/>
      <c r="H64" s="144"/>
      <c r="J64" s="144"/>
      <c r="L64" s="144"/>
    </row>
    <row r="65" spans="4:12" s="4" customFormat="1" ht="12.75">
      <c r="D65" s="29"/>
      <c r="E65" s="12"/>
      <c r="H65" s="144"/>
      <c r="J65" s="144"/>
      <c r="L65" s="144"/>
    </row>
    <row r="66" spans="4:12" s="4" customFormat="1" ht="12.75">
      <c r="D66" s="27"/>
      <c r="E66" s="24"/>
      <c r="H66" s="144"/>
      <c r="J66" s="144"/>
      <c r="L66" s="144"/>
    </row>
    <row r="67" spans="4:12" s="4" customFormat="1" ht="12.75">
      <c r="D67" s="28"/>
      <c r="E67" s="19"/>
      <c r="H67" s="144"/>
      <c r="J67" s="144"/>
      <c r="L67" s="144"/>
    </row>
    <row r="68" spans="3:12" s="4" customFormat="1" ht="12.75">
      <c r="C68" s="3"/>
      <c r="D68" s="28"/>
      <c r="E68" s="18"/>
      <c r="H68" s="144"/>
      <c r="J68" s="144"/>
      <c r="L68" s="144"/>
    </row>
    <row r="69" spans="4:12" s="4" customFormat="1" ht="12.75">
      <c r="D69" s="29"/>
      <c r="E69" s="24"/>
      <c r="H69" s="144"/>
      <c r="J69" s="144"/>
      <c r="L69" s="144"/>
    </row>
    <row r="70" spans="4:12" s="4" customFormat="1" ht="12.75">
      <c r="D70" s="29"/>
      <c r="E70" s="12"/>
      <c r="H70" s="144"/>
      <c r="J70" s="144"/>
      <c r="L70" s="144"/>
    </row>
    <row r="71" spans="3:12" s="4" customFormat="1" ht="12.75">
      <c r="C71" s="3"/>
      <c r="D71" s="29"/>
      <c r="E71" s="34"/>
      <c r="H71" s="144"/>
      <c r="J71" s="144"/>
      <c r="L71" s="144"/>
    </row>
    <row r="72" spans="3:12" s="4" customFormat="1" ht="12.75">
      <c r="C72" s="3"/>
      <c r="D72" s="27"/>
      <c r="E72" s="23"/>
      <c r="H72" s="144"/>
      <c r="J72" s="144"/>
      <c r="L72" s="144"/>
    </row>
    <row r="73" spans="4:12" s="4" customFormat="1" ht="12.75">
      <c r="D73" s="28"/>
      <c r="E73" s="19"/>
      <c r="H73" s="144"/>
      <c r="J73" s="144"/>
      <c r="L73" s="144"/>
    </row>
    <row r="74" spans="4:12" s="4" customFormat="1" ht="12.75">
      <c r="D74" s="33"/>
      <c r="E74" s="5"/>
      <c r="H74" s="144"/>
      <c r="J74" s="144"/>
      <c r="L74" s="144"/>
    </row>
    <row r="75" spans="4:12" s="4" customFormat="1" ht="11.25" customHeight="1">
      <c r="D75" s="30"/>
      <c r="E75" s="12"/>
      <c r="H75" s="144"/>
      <c r="J75" s="144"/>
      <c r="L75" s="144"/>
    </row>
    <row r="76" spans="2:12" s="4" customFormat="1" ht="24" customHeight="1">
      <c r="B76" s="3"/>
      <c r="D76" s="30"/>
      <c r="E76" s="120"/>
      <c r="H76" s="144"/>
      <c r="J76" s="144"/>
      <c r="L76" s="144"/>
    </row>
    <row r="77" spans="3:12" s="4" customFormat="1" ht="15" customHeight="1">
      <c r="C77" s="3"/>
      <c r="D77" s="30"/>
      <c r="E77" s="120"/>
      <c r="H77" s="144"/>
      <c r="J77" s="144"/>
      <c r="L77" s="144"/>
    </row>
    <row r="78" spans="4:12" s="4" customFormat="1" ht="11.25" customHeight="1">
      <c r="D78" s="33"/>
      <c r="E78" s="14"/>
      <c r="H78" s="144"/>
      <c r="J78" s="144"/>
      <c r="L78" s="144"/>
    </row>
    <row r="79" spans="4:12" s="4" customFormat="1" ht="12.75">
      <c r="D79" s="30"/>
      <c r="E79" s="12"/>
      <c r="H79" s="144"/>
      <c r="J79" s="144"/>
      <c r="L79" s="144"/>
    </row>
    <row r="80" spans="2:12" s="4" customFormat="1" ht="13.5" customHeight="1">
      <c r="B80" s="3"/>
      <c r="D80" s="30"/>
      <c r="E80" s="2"/>
      <c r="H80" s="144"/>
      <c r="J80" s="144"/>
      <c r="L80" s="144"/>
    </row>
    <row r="81" spans="3:12" s="4" customFormat="1" ht="12.75" customHeight="1">
      <c r="C81" s="3"/>
      <c r="D81" s="30"/>
      <c r="E81" s="18"/>
      <c r="H81" s="144"/>
      <c r="J81" s="144"/>
      <c r="L81" s="144"/>
    </row>
    <row r="82" spans="3:12" s="4" customFormat="1" ht="12.75" customHeight="1">
      <c r="C82" s="3"/>
      <c r="D82" s="27"/>
      <c r="E82" s="23"/>
      <c r="H82" s="144"/>
      <c r="J82" s="144"/>
      <c r="L82" s="144"/>
    </row>
    <row r="83" spans="4:12" s="4" customFormat="1" ht="12.75">
      <c r="D83" s="28"/>
      <c r="E83" s="19"/>
      <c r="H83" s="144"/>
      <c r="J83" s="144"/>
      <c r="L83" s="144"/>
    </row>
    <row r="84" spans="8:12" s="4" customFormat="1" ht="12.75">
      <c r="H84" s="144"/>
      <c r="J84" s="144"/>
      <c r="L84" s="144"/>
    </row>
    <row r="85" spans="8:12" s="4" customFormat="1" ht="12.75">
      <c r="H85" s="144"/>
      <c r="J85" s="144"/>
      <c r="L85" s="144"/>
    </row>
    <row r="86" spans="8:12" s="4" customFormat="1" ht="12.75">
      <c r="H86" s="144"/>
      <c r="J86" s="144"/>
      <c r="L86" s="144"/>
    </row>
    <row r="87" spans="8:12" s="4" customFormat="1" ht="12.75">
      <c r="H87" s="144"/>
      <c r="J87" s="144"/>
      <c r="L87" s="144"/>
    </row>
    <row r="88" spans="8:12" s="4" customFormat="1" ht="19.5" customHeight="1">
      <c r="H88" s="144"/>
      <c r="J88" s="144"/>
      <c r="L88" s="144"/>
    </row>
    <row r="89" spans="8:12" s="4" customFormat="1" ht="15" customHeight="1">
      <c r="H89" s="144"/>
      <c r="J89" s="144"/>
      <c r="L89" s="144"/>
    </row>
    <row r="90" spans="8:12" s="4" customFormat="1" ht="12.75">
      <c r="H90" s="144"/>
      <c r="J90" s="144"/>
      <c r="L90" s="144"/>
    </row>
    <row r="91" spans="8:12" s="4" customFormat="1" ht="12.75">
      <c r="H91" s="144"/>
      <c r="J91" s="144"/>
      <c r="L91" s="144"/>
    </row>
    <row r="92" spans="8:12" s="4" customFormat="1" ht="12.75">
      <c r="H92" s="144"/>
      <c r="J92" s="144"/>
      <c r="L92" s="144"/>
    </row>
    <row r="93" spans="8:12" s="4" customFormat="1" ht="12.75">
      <c r="H93" s="144"/>
      <c r="J93" s="144"/>
      <c r="L93" s="144"/>
    </row>
    <row r="94" spans="8:12" s="4" customFormat="1" ht="12.75">
      <c r="H94" s="144"/>
      <c r="J94" s="144"/>
      <c r="L94" s="144"/>
    </row>
    <row r="95" spans="8:12" s="4" customFormat="1" ht="12.75">
      <c r="H95" s="144"/>
      <c r="J95" s="144"/>
      <c r="L95" s="144"/>
    </row>
    <row r="96" spans="8:12" s="4" customFormat="1" ht="22.5" customHeight="1">
      <c r="H96" s="144"/>
      <c r="J96" s="144"/>
      <c r="L96" s="144"/>
    </row>
    <row r="97" spans="8:12" s="4" customFormat="1" ht="12.75">
      <c r="H97" s="144"/>
      <c r="J97" s="144"/>
      <c r="L97" s="144"/>
    </row>
    <row r="98" spans="8:12" s="4" customFormat="1" ht="12.75">
      <c r="H98" s="144"/>
      <c r="J98" s="144"/>
      <c r="L98" s="144"/>
    </row>
    <row r="99" spans="8:12" s="4" customFormat="1" ht="12.75">
      <c r="H99" s="144"/>
      <c r="J99" s="144"/>
      <c r="L99" s="144"/>
    </row>
    <row r="100" spans="8:12" s="4" customFormat="1" ht="12.75">
      <c r="H100" s="144"/>
      <c r="J100" s="144"/>
      <c r="L100" s="144"/>
    </row>
    <row r="101" spans="8:12" s="4" customFormat="1" ht="13.5" customHeight="1">
      <c r="H101" s="144"/>
      <c r="J101" s="144"/>
      <c r="L101" s="144"/>
    </row>
    <row r="102" spans="8:12" s="4" customFormat="1" ht="13.5" customHeight="1">
      <c r="H102" s="144"/>
      <c r="J102" s="144"/>
      <c r="L102" s="144"/>
    </row>
    <row r="103" spans="8:12" s="4" customFormat="1" ht="13.5" customHeight="1">
      <c r="H103" s="144"/>
      <c r="J103" s="144"/>
      <c r="L103" s="144"/>
    </row>
    <row r="104" spans="8:12" s="4" customFormat="1" ht="12.75">
      <c r="H104" s="144"/>
      <c r="J104" s="144"/>
      <c r="L104" s="144"/>
    </row>
    <row r="105" spans="8:12" s="4" customFormat="1" ht="12.75">
      <c r="H105" s="144"/>
      <c r="J105" s="144"/>
      <c r="L105" s="144"/>
    </row>
    <row r="106" spans="8:12" s="4" customFormat="1" ht="12.75">
      <c r="H106" s="144"/>
      <c r="J106" s="144"/>
      <c r="L106" s="144"/>
    </row>
    <row r="107" spans="8:12" s="4" customFormat="1" ht="12.75">
      <c r="H107" s="144"/>
      <c r="J107" s="144"/>
      <c r="L107" s="144"/>
    </row>
    <row r="108" spans="8:12" s="4" customFormat="1" ht="12.75">
      <c r="H108" s="144"/>
      <c r="J108" s="144"/>
      <c r="L108" s="144"/>
    </row>
    <row r="109" spans="8:12" s="4" customFormat="1" ht="12.75">
      <c r="H109" s="144"/>
      <c r="J109" s="144"/>
      <c r="L109" s="144"/>
    </row>
    <row r="110" spans="8:12" s="4" customFormat="1" ht="12.75">
      <c r="H110" s="144"/>
      <c r="J110" s="144"/>
      <c r="L110" s="144"/>
    </row>
    <row r="111" spans="8:12" s="4" customFormat="1" ht="12.75">
      <c r="H111" s="144"/>
      <c r="J111" s="144"/>
      <c r="L111" s="144"/>
    </row>
    <row r="112" spans="8:12" s="4" customFormat="1" ht="12.75">
      <c r="H112" s="144"/>
      <c r="J112" s="144"/>
      <c r="L112" s="144"/>
    </row>
    <row r="113" spans="8:12" s="4" customFormat="1" ht="12.75">
      <c r="H113" s="144"/>
      <c r="J113" s="144"/>
      <c r="L113" s="144"/>
    </row>
    <row r="114" spans="8:12" s="4" customFormat="1" ht="12.75">
      <c r="H114" s="144"/>
      <c r="J114" s="144"/>
      <c r="L114" s="144"/>
    </row>
    <row r="115" spans="8:12" s="38" customFormat="1" ht="18" customHeight="1">
      <c r="H115" s="151"/>
      <c r="J115" s="151"/>
      <c r="L115" s="151"/>
    </row>
    <row r="116" spans="8:12" s="62" customFormat="1" ht="28.5" customHeight="1">
      <c r="H116" s="135"/>
      <c r="J116" s="135"/>
      <c r="L116" s="135"/>
    </row>
    <row r="117" spans="8:12" s="4" customFormat="1" ht="12.75">
      <c r="H117" s="144"/>
      <c r="J117" s="144"/>
      <c r="L117" s="144"/>
    </row>
    <row r="118" spans="8:12" s="4" customFormat="1" ht="12.75">
      <c r="H118" s="144"/>
      <c r="J118" s="144"/>
      <c r="L118" s="144"/>
    </row>
    <row r="119" spans="8:12" s="4" customFormat="1" ht="12.75">
      <c r="H119" s="144"/>
      <c r="J119" s="144"/>
      <c r="L119" s="144"/>
    </row>
    <row r="120" spans="8:12" s="4" customFormat="1" ht="17.25" customHeight="1">
      <c r="H120" s="144"/>
      <c r="J120" s="144"/>
      <c r="L120" s="144"/>
    </row>
    <row r="121" spans="8:12" s="4" customFormat="1" ht="13.5" customHeight="1">
      <c r="H121" s="144"/>
      <c r="J121" s="144"/>
      <c r="L121" s="144"/>
    </row>
    <row r="122" spans="8:12" s="4" customFormat="1" ht="12.75">
      <c r="H122" s="144"/>
      <c r="J122" s="144"/>
      <c r="L122" s="144"/>
    </row>
    <row r="123" spans="8:12" s="4" customFormat="1" ht="12.75">
      <c r="H123" s="144"/>
      <c r="J123" s="144"/>
      <c r="L123" s="144"/>
    </row>
    <row r="124" spans="8:12" s="4" customFormat="1" ht="12.75">
      <c r="H124" s="144"/>
      <c r="J124" s="144"/>
      <c r="L124" s="144"/>
    </row>
    <row r="125" spans="8:12" s="4" customFormat="1" ht="12.75">
      <c r="H125" s="144"/>
      <c r="J125" s="144"/>
      <c r="L125" s="144"/>
    </row>
    <row r="126" spans="8:12" s="4" customFormat="1" ht="12.75">
      <c r="H126" s="144"/>
      <c r="J126" s="144"/>
      <c r="L126" s="144"/>
    </row>
    <row r="127" spans="8:12" s="4" customFormat="1" ht="22.5" customHeight="1">
      <c r="H127" s="144"/>
      <c r="J127" s="144"/>
      <c r="L127" s="144"/>
    </row>
    <row r="128" spans="8:12" s="4" customFormat="1" ht="22.5" customHeight="1">
      <c r="H128" s="144"/>
      <c r="J128" s="144"/>
      <c r="L128" s="144"/>
    </row>
    <row r="129" spans="4:12" s="4" customFormat="1" ht="12.75">
      <c r="D129" s="31"/>
      <c r="H129" s="144"/>
      <c r="J129" s="144"/>
      <c r="L129" s="144"/>
    </row>
    <row r="130" spans="4:12" s="4" customFormat="1" ht="12.75">
      <c r="D130" s="31"/>
      <c r="H130" s="144"/>
      <c r="J130" s="144"/>
      <c r="L130" s="144"/>
    </row>
    <row r="131" spans="4:12" s="4" customFormat="1" ht="12.75">
      <c r="D131" s="31"/>
      <c r="H131" s="144"/>
      <c r="J131" s="144"/>
      <c r="L131" s="144"/>
    </row>
    <row r="132" spans="4:12" s="4" customFormat="1" ht="12.75">
      <c r="D132" s="31"/>
      <c r="H132" s="144"/>
      <c r="J132" s="144"/>
      <c r="L132" s="144"/>
    </row>
    <row r="133" spans="4:12" s="4" customFormat="1" ht="12.75">
      <c r="D133" s="31"/>
      <c r="H133" s="144"/>
      <c r="J133" s="144"/>
      <c r="L133" s="144"/>
    </row>
    <row r="134" spans="4:12" s="4" customFormat="1" ht="12.75">
      <c r="D134" s="31"/>
      <c r="H134" s="144"/>
      <c r="J134" s="144"/>
      <c r="L134" s="144"/>
    </row>
    <row r="135" spans="4:12" s="4" customFormat="1" ht="12.75">
      <c r="D135" s="31"/>
      <c r="H135" s="144"/>
      <c r="J135" s="144"/>
      <c r="L135" s="144"/>
    </row>
    <row r="136" spans="4:12" s="4" customFormat="1" ht="12.75">
      <c r="D136" s="31"/>
      <c r="H136" s="144"/>
      <c r="J136" s="144"/>
      <c r="L136" s="144"/>
    </row>
    <row r="137" spans="4:12" s="4" customFormat="1" ht="12.75">
      <c r="D137" s="31"/>
      <c r="H137" s="144"/>
      <c r="J137" s="144"/>
      <c r="L137" s="144"/>
    </row>
    <row r="138" spans="4:12" s="4" customFormat="1" ht="12.75">
      <c r="D138" s="31"/>
      <c r="H138" s="144"/>
      <c r="J138" s="144"/>
      <c r="L138" s="144"/>
    </row>
    <row r="139" spans="4:12" s="4" customFormat="1" ht="12.75">
      <c r="D139" s="31"/>
      <c r="H139" s="144"/>
      <c r="J139" s="144"/>
      <c r="L139" s="144"/>
    </row>
    <row r="140" spans="4:12" s="4" customFormat="1" ht="12.75">
      <c r="D140" s="31"/>
      <c r="H140" s="144"/>
      <c r="J140" s="144"/>
      <c r="L140" s="144"/>
    </row>
    <row r="141" spans="4:12" s="4" customFormat="1" ht="12.75">
      <c r="D141" s="31"/>
      <c r="H141" s="144"/>
      <c r="J141" s="144"/>
      <c r="L141" s="144"/>
    </row>
    <row r="142" spans="4:12" s="4" customFormat="1" ht="12.75">
      <c r="D142" s="31"/>
      <c r="H142" s="144"/>
      <c r="J142" s="144"/>
      <c r="L142" s="144"/>
    </row>
    <row r="143" spans="4:12" s="4" customFormat="1" ht="12.75">
      <c r="D143" s="31"/>
      <c r="H143" s="144"/>
      <c r="J143" s="144"/>
      <c r="L143" s="144"/>
    </row>
    <row r="144" spans="4:12" s="4" customFormat="1" ht="12.75">
      <c r="D144" s="31"/>
      <c r="H144" s="144"/>
      <c r="J144" s="144"/>
      <c r="L144" s="144"/>
    </row>
    <row r="145" spans="4:12" s="4" customFormat="1" ht="12.75">
      <c r="D145" s="31"/>
      <c r="H145" s="144"/>
      <c r="J145" s="144"/>
      <c r="L145" s="144"/>
    </row>
    <row r="146" spans="4:12" s="4" customFormat="1" ht="12.75">
      <c r="D146" s="31"/>
      <c r="H146" s="144"/>
      <c r="J146" s="144"/>
      <c r="L146" s="144"/>
    </row>
    <row r="147" spans="4:12" s="4" customFormat="1" ht="12.75">
      <c r="D147" s="31"/>
      <c r="H147" s="144"/>
      <c r="J147" s="144"/>
      <c r="L147" s="144"/>
    </row>
    <row r="148" spans="4:12" s="4" customFormat="1" ht="12.75">
      <c r="D148" s="31"/>
      <c r="H148" s="144"/>
      <c r="J148" s="144"/>
      <c r="L148" s="144"/>
    </row>
    <row r="149" spans="4:12" s="4" customFormat="1" ht="12.75">
      <c r="D149" s="31"/>
      <c r="H149" s="144"/>
      <c r="J149" s="144"/>
      <c r="L149" s="144"/>
    </row>
    <row r="150" spans="4:12" s="4" customFormat="1" ht="12.75">
      <c r="D150" s="31"/>
      <c r="H150" s="144"/>
      <c r="J150" s="144"/>
      <c r="L150" s="144"/>
    </row>
    <row r="151" spans="4:12" s="4" customFormat="1" ht="12.75">
      <c r="D151" s="31"/>
      <c r="H151" s="144"/>
      <c r="J151" s="144"/>
      <c r="L151" s="144"/>
    </row>
    <row r="152" spans="4:12" s="4" customFormat="1" ht="12.75">
      <c r="D152" s="31"/>
      <c r="H152" s="144"/>
      <c r="J152" s="144"/>
      <c r="L152" s="144"/>
    </row>
    <row r="153" spans="4:12" s="4" customFormat="1" ht="12.75">
      <c r="D153" s="31"/>
      <c r="H153" s="144"/>
      <c r="J153" s="144"/>
      <c r="L153" s="144"/>
    </row>
    <row r="154" spans="4:12" s="4" customFormat="1" ht="12.75">
      <c r="D154" s="31"/>
      <c r="H154" s="144"/>
      <c r="J154" s="144"/>
      <c r="L154" s="144"/>
    </row>
    <row r="155" spans="4:12" s="4" customFormat="1" ht="12.75">
      <c r="D155" s="31"/>
      <c r="H155" s="144"/>
      <c r="J155" s="144"/>
      <c r="L155" s="144"/>
    </row>
    <row r="156" spans="4:12" s="4" customFormat="1" ht="12.75">
      <c r="D156" s="31"/>
      <c r="H156" s="144"/>
      <c r="J156" s="144"/>
      <c r="L156" s="144"/>
    </row>
    <row r="157" spans="4:12" s="4" customFormat="1" ht="12.75">
      <c r="D157" s="31"/>
      <c r="H157" s="144"/>
      <c r="J157" s="144"/>
      <c r="L157" s="144"/>
    </row>
    <row r="158" spans="4:12" s="4" customFormat="1" ht="12.75">
      <c r="D158" s="31"/>
      <c r="H158" s="144"/>
      <c r="J158" s="144"/>
      <c r="L158" s="144"/>
    </row>
    <row r="159" spans="4:12" s="4" customFormat="1" ht="12.75">
      <c r="D159" s="31"/>
      <c r="H159" s="144"/>
      <c r="J159" s="144"/>
      <c r="L159" s="144"/>
    </row>
    <row r="160" spans="4:12" s="4" customFormat="1" ht="12.75">
      <c r="D160" s="31"/>
      <c r="H160" s="144"/>
      <c r="J160" s="144"/>
      <c r="L160" s="144"/>
    </row>
    <row r="161" spans="4:12" s="4" customFormat="1" ht="12.75">
      <c r="D161" s="31"/>
      <c r="H161" s="144"/>
      <c r="J161" s="144"/>
      <c r="L161" s="144"/>
    </row>
    <row r="162" spans="4:12" s="4" customFormat="1" ht="12.75">
      <c r="D162" s="31"/>
      <c r="H162" s="144"/>
      <c r="J162" s="144"/>
      <c r="L162" s="144"/>
    </row>
    <row r="163" spans="4:12" s="4" customFormat="1" ht="12.75">
      <c r="D163" s="31"/>
      <c r="H163" s="144"/>
      <c r="J163" s="144"/>
      <c r="L163" s="144"/>
    </row>
    <row r="164" spans="4:12" s="4" customFormat="1" ht="12.75">
      <c r="D164" s="31"/>
      <c r="H164" s="144"/>
      <c r="J164" s="144"/>
      <c r="L164" s="144"/>
    </row>
    <row r="165" spans="4:12" s="4" customFormat="1" ht="12.75">
      <c r="D165" s="31"/>
      <c r="H165" s="144"/>
      <c r="J165" s="144"/>
      <c r="L165" s="144"/>
    </row>
    <row r="166" spans="4:12" s="4" customFormat="1" ht="12.75">
      <c r="D166" s="31"/>
      <c r="H166" s="144"/>
      <c r="J166" s="144"/>
      <c r="L166" s="144"/>
    </row>
    <row r="167" spans="4:12" s="4" customFormat="1" ht="12.75">
      <c r="D167" s="31"/>
      <c r="H167" s="144"/>
      <c r="J167" s="144"/>
      <c r="L167" s="144"/>
    </row>
    <row r="168" spans="4:12" s="4" customFormat="1" ht="12.75">
      <c r="D168" s="31"/>
      <c r="H168" s="144"/>
      <c r="J168" s="144"/>
      <c r="L168" s="144"/>
    </row>
    <row r="169" spans="4:12" s="4" customFormat="1" ht="12.75">
      <c r="D169" s="31"/>
      <c r="H169" s="144"/>
      <c r="J169" s="144"/>
      <c r="L169" s="144"/>
    </row>
    <row r="170" spans="4:12" s="4" customFormat="1" ht="12.75">
      <c r="D170" s="31"/>
      <c r="H170" s="144"/>
      <c r="J170" s="144"/>
      <c r="L170" s="144"/>
    </row>
    <row r="171" spans="4:12" s="4" customFormat="1" ht="12.75">
      <c r="D171" s="31"/>
      <c r="H171" s="144"/>
      <c r="J171" s="144"/>
      <c r="L171" s="144"/>
    </row>
    <row r="172" spans="4:12" s="4" customFormat="1" ht="12.75">
      <c r="D172" s="31"/>
      <c r="H172" s="144"/>
      <c r="J172" s="144"/>
      <c r="L172" s="144"/>
    </row>
    <row r="173" spans="4:12" s="4" customFormat="1" ht="12.75">
      <c r="D173" s="31"/>
      <c r="H173" s="144"/>
      <c r="J173" s="144"/>
      <c r="L173" s="144"/>
    </row>
    <row r="174" spans="4:12" s="4" customFormat="1" ht="12.75">
      <c r="D174" s="31"/>
      <c r="H174" s="144"/>
      <c r="J174" s="144"/>
      <c r="L174" s="144"/>
    </row>
    <row r="175" spans="4:12" s="4" customFormat="1" ht="12.75">
      <c r="D175" s="31"/>
      <c r="H175" s="144"/>
      <c r="J175" s="144"/>
      <c r="L175" s="144"/>
    </row>
    <row r="176" spans="4:12" s="4" customFormat="1" ht="12.75">
      <c r="D176" s="31"/>
      <c r="H176" s="144"/>
      <c r="J176" s="144"/>
      <c r="L176" s="144"/>
    </row>
    <row r="177" spans="4:12" s="4" customFormat="1" ht="12.75">
      <c r="D177" s="31"/>
      <c r="H177" s="144"/>
      <c r="J177" s="144"/>
      <c r="L177" s="144"/>
    </row>
    <row r="178" spans="4:12" s="4" customFormat="1" ht="12.75">
      <c r="D178" s="31"/>
      <c r="H178" s="144"/>
      <c r="J178" s="144"/>
      <c r="L178" s="144"/>
    </row>
    <row r="179" spans="4:12" s="4" customFormat="1" ht="12.75">
      <c r="D179" s="31"/>
      <c r="H179" s="144"/>
      <c r="J179" s="144"/>
      <c r="L179" s="144"/>
    </row>
    <row r="180" spans="4:12" s="4" customFormat="1" ht="12.75">
      <c r="D180" s="31"/>
      <c r="H180" s="144"/>
      <c r="J180" s="144"/>
      <c r="L180" s="144"/>
    </row>
    <row r="181" spans="4:12" s="4" customFormat="1" ht="12.75">
      <c r="D181" s="31"/>
      <c r="H181" s="144"/>
      <c r="J181" s="144"/>
      <c r="L181" s="144"/>
    </row>
    <row r="182" spans="4:12" s="4" customFormat="1" ht="12.75">
      <c r="D182" s="31"/>
      <c r="H182" s="144"/>
      <c r="J182" s="144"/>
      <c r="L182" s="144"/>
    </row>
    <row r="183" spans="4:12" s="4" customFormat="1" ht="12.75">
      <c r="D183" s="31"/>
      <c r="H183" s="144"/>
      <c r="J183" s="144"/>
      <c r="L183" s="144"/>
    </row>
    <row r="184" spans="4:12" s="4" customFormat="1" ht="12.75">
      <c r="D184" s="31"/>
      <c r="H184" s="144"/>
      <c r="J184" s="144"/>
      <c r="L184" s="144"/>
    </row>
    <row r="185" spans="4:12" s="4" customFormat="1" ht="12.75">
      <c r="D185" s="31"/>
      <c r="H185" s="144"/>
      <c r="J185" s="144"/>
      <c r="L185" s="144"/>
    </row>
    <row r="186" spans="4:12" s="4" customFormat="1" ht="12.75">
      <c r="D186" s="31"/>
      <c r="H186" s="144"/>
      <c r="J186" s="144"/>
      <c r="L186" s="144"/>
    </row>
    <row r="187" spans="4:12" s="4" customFormat="1" ht="12.75">
      <c r="D187" s="31"/>
      <c r="H187" s="144"/>
      <c r="J187" s="144"/>
      <c r="L187" s="144"/>
    </row>
    <row r="188" spans="4:12" s="4" customFormat="1" ht="12.75">
      <c r="D188" s="31"/>
      <c r="H188" s="144"/>
      <c r="J188" s="144"/>
      <c r="L188" s="144"/>
    </row>
    <row r="189" spans="4:12" s="4" customFormat="1" ht="12.75">
      <c r="D189" s="31"/>
      <c r="H189" s="144"/>
      <c r="J189" s="144"/>
      <c r="L189" s="144"/>
    </row>
    <row r="190" spans="4:12" s="4" customFormat="1" ht="12.75">
      <c r="D190" s="31"/>
      <c r="H190" s="144"/>
      <c r="J190" s="144"/>
      <c r="L190" s="144"/>
    </row>
    <row r="191" spans="4:12" s="4" customFormat="1" ht="12.75">
      <c r="D191" s="31"/>
      <c r="H191" s="144"/>
      <c r="J191" s="144"/>
      <c r="L191" s="144"/>
    </row>
    <row r="192" spans="4:12" s="4" customFormat="1" ht="12.75">
      <c r="D192" s="31"/>
      <c r="H192" s="144"/>
      <c r="J192" s="144"/>
      <c r="L192" s="144"/>
    </row>
    <row r="193" spans="4:12" s="4" customFormat="1" ht="12.75">
      <c r="D193" s="31"/>
      <c r="H193" s="144"/>
      <c r="J193" s="144"/>
      <c r="L193" s="144"/>
    </row>
    <row r="194" spans="4:12" s="4" customFormat="1" ht="12.75">
      <c r="D194" s="31"/>
      <c r="H194" s="144"/>
      <c r="J194" s="144"/>
      <c r="L194" s="144"/>
    </row>
    <row r="195" spans="4:12" s="4" customFormat="1" ht="12.75">
      <c r="D195" s="31"/>
      <c r="H195" s="144"/>
      <c r="J195" s="144"/>
      <c r="L195" s="144"/>
    </row>
    <row r="196" spans="4:12" s="4" customFormat="1" ht="12.75">
      <c r="D196" s="31"/>
      <c r="H196" s="144"/>
      <c r="J196" s="144"/>
      <c r="L196" s="144"/>
    </row>
    <row r="197" spans="4:12" s="4" customFormat="1" ht="12.75">
      <c r="D197" s="31"/>
      <c r="H197" s="144"/>
      <c r="J197" s="144"/>
      <c r="L197" s="144"/>
    </row>
    <row r="198" spans="4:12" s="4" customFormat="1" ht="12.75">
      <c r="D198" s="31"/>
      <c r="H198" s="144"/>
      <c r="J198" s="144"/>
      <c r="L198" s="144"/>
    </row>
    <row r="199" spans="4:12" s="4" customFormat="1" ht="12.75">
      <c r="D199" s="31"/>
      <c r="H199" s="144"/>
      <c r="J199" s="144"/>
      <c r="L199" s="144"/>
    </row>
    <row r="200" spans="4:12" s="4" customFormat="1" ht="12.75">
      <c r="D200" s="31"/>
      <c r="H200" s="144"/>
      <c r="J200" s="144"/>
      <c r="L200" s="144"/>
    </row>
    <row r="201" spans="4:12" s="4" customFormat="1" ht="12.75">
      <c r="D201" s="31"/>
      <c r="H201" s="144"/>
      <c r="J201" s="144"/>
      <c r="L201" s="144"/>
    </row>
    <row r="202" spans="4:12" s="4" customFormat="1" ht="12.75">
      <c r="D202" s="31"/>
      <c r="H202" s="144"/>
      <c r="J202" s="144"/>
      <c r="L202" s="144"/>
    </row>
    <row r="203" spans="4:12" s="4" customFormat="1" ht="12.75">
      <c r="D203" s="31"/>
      <c r="H203" s="144"/>
      <c r="J203" s="144"/>
      <c r="L203" s="144"/>
    </row>
    <row r="204" spans="4:12" s="4" customFormat="1" ht="12.75">
      <c r="D204" s="31"/>
      <c r="H204" s="144"/>
      <c r="J204" s="144"/>
      <c r="L204" s="144"/>
    </row>
    <row r="205" spans="4:12" s="4" customFormat="1" ht="12.75">
      <c r="D205" s="31"/>
      <c r="H205" s="144"/>
      <c r="J205" s="144"/>
      <c r="L205" s="144"/>
    </row>
    <row r="206" spans="4:12" s="4" customFormat="1" ht="12.75">
      <c r="D206" s="31"/>
      <c r="H206" s="144"/>
      <c r="J206" s="144"/>
      <c r="L206" s="144"/>
    </row>
    <row r="207" spans="4:12" s="4" customFormat="1" ht="12.75">
      <c r="D207" s="31"/>
      <c r="H207" s="144"/>
      <c r="J207" s="144"/>
      <c r="L207" s="144"/>
    </row>
    <row r="208" spans="4:12" s="4" customFormat="1" ht="12.75">
      <c r="D208" s="31"/>
      <c r="H208" s="144"/>
      <c r="J208" s="144"/>
      <c r="L208" s="144"/>
    </row>
    <row r="209" spans="4:12" s="4" customFormat="1" ht="12.75">
      <c r="D209" s="31"/>
      <c r="H209" s="144"/>
      <c r="J209" s="144"/>
      <c r="L209" s="144"/>
    </row>
    <row r="210" spans="4:12" s="4" customFormat="1" ht="12.75">
      <c r="D210" s="31"/>
      <c r="H210" s="144"/>
      <c r="J210" s="144"/>
      <c r="L210" s="144"/>
    </row>
    <row r="211" spans="4:12" s="4" customFormat="1" ht="12.75">
      <c r="D211" s="31"/>
      <c r="H211" s="144"/>
      <c r="J211" s="144"/>
      <c r="L211" s="144"/>
    </row>
    <row r="212" spans="4:12" s="4" customFormat="1" ht="12.75">
      <c r="D212" s="31"/>
      <c r="H212" s="144"/>
      <c r="J212" s="144"/>
      <c r="L212" s="144"/>
    </row>
    <row r="213" spans="4:12" s="4" customFormat="1" ht="12.75">
      <c r="D213" s="31"/>
      <c r="H213" s="144"/>
      <c r="J213" s="144"/>
      <c r="L213" s="144"/>
    </row>
    <row r="214" spans="4:12" s="4" customFormat="1" ht="12.75">
      <c r="D214" s="31"/>
      <c r="H214" s="144"/>
      <c r="J214" s="144"/>
      <c r="L214" s="144"/>
    </row>
    <row r="215" spans="4:12" s="4" customFormat="1" ht="12.75">
      <c r="D215" s="31"/>
      <c r="H215" s="144"/>
      <c r="J215" s="144"/>
      <c r="L215" s="144"/>
    </row>
    <row r="216" spans="4:12" s="4" customFormat="1" ht="12.75">
      <c r="D216" s="31"/>
      <c r="H216" s="144"/>
      <c r="J216" s="144"/>
      <c r="L216" s="144"/>
    </row>
    <row r="217" spans="4:12" s="4" customFormat="1" ht="12.75">
      <c r="D217" s="31"/>
      <c r="H217" s="144"/>
      <c r="J217" s="144"/>
      <c r="L217" s="144"/>
    </row>
    <row r="218" spans="4:12" s="4" customFormat="1" ht="12.75">
      <c r="D218" s="31"/>
      <c r="H218" s="144"/>
      <c r="J218" s="144"/>
      <c r="L218" s="144"/>
    </row>
    <row r="219" spans="4:12" s="4" customFormat="1" ht="12.75">
      <c r="D219" s="31"/>
      <c r="H219" s="144"/>
      <c r="J219" s="144"/>
      <c r="L219" s="144"/>
    </row>
    <row r="220" spans="4:12" s="4" customFormat="1" ht="12.75">
      <c r="D220" s="31"/>
      <c r="H220" s="144"/>
      <c r="J220" s="144"/>
      <c r="L220" s="144"/>
    </row>
    <row r="221" spans="4:12" s="4" customFormat="1" ht="12.75">
      <c r="D221" s="31"/>
      <c r="H221" s="144"/>
      <c r="J221" s="144"/>
      <c r="L221" s="144"/>
    </row>
    <row r="222" spans="4:12" s="4" customFormat="1" ht="12.75">
      <c r="D222" s="31"/>
      <c r="H222" s="144"/>
      <c r="J222" s="144"/>
      <c r="L222" s="144"/>
    </row>
    <row r="223" spans="4:12" s="4" customFormat="1" ht="12.75">
      <c r="D223" s="31"/>
      <c r="H223" s="144"/>
      <c r="J223" s="144"/>
      <c r="L223" s="144"/>
    </row>
    <row r="224" spans="4:12" s="4" customFormat="1" ht="12.75">
      <c r="D224" s="31"/>
      <c r="H224" s="144"/>
      <c r="J224" s="144"/>
      <c r="L224" s="144"/>
    </row>
    <row r="225" spans="4:12" s="4" customFormat="1" ht="12.75">
      <c r="D225" s="31"/>
      <c r="H225" s="144"/>
      <c r="J225" s="144"/>
      <c r="L225" s="144"/>
    </row>
    <row r="226" spans="4:12" s="4" customFormat="1" ht="12.75">
      <c r="D226" s="31"/>
      <c r="H226" s="144"/>
      <c r="J226" s="144"/>
      <c r="L226" s="144"/>
    </row>
    <row r="227" spans="4:12" s="4" customFormat="1" ht="12.75">
      <c r="D227" s="31"/>
      <c r="H227" s="144"/>
      <c r="J227" s="144"/>
      <c r="L227" s="144"/>
    </row>
    <row r="228" spans="4:12" s="4" customFormat="1" ht="12.75">
      <c r="D228" s="31"/>
      <c r="H228" s="144"/>
      <c r="J228" s="144"/>
      <c r="L228" s="144"/>
    </row>
    <row r="229" spans="4:12" s="4" customFormat="1" ht="12.75">
      <c r="D229" s="31"/>
      <c r="H229" s="144"/>
      <c r="J229" s="144"/>
      <c r="L229" s="144"/>
    </row>
    <row r="230" spans="4:12" s="4" customFormat="1" ht="12.75">
      <c r="D230" s="31"/>
      <c r="H230" s="144"/>
      <c r="J230" s="144"/>
      <c r="L230" s="144"/>
    </row>
    <row r="231" spans="4:12" s="4" customFormat="1" ht="12.75">
      <c r="D231" s="31"/>
      <c r="H231" s="144"/>
      <c r="J231" s="144"/>
      <c r="L231" s="144"/>
    </row>
    <row r="232" spans="4:12" s="4" customFormat="1" ht="12.75">
      <c r="D232" s="31"/>
      <c r="H232" s="144"/>
      <c r="J232" s="144"/>
      <c r="L232" s="144"/>
    </row>
    <row r="233" spans="4:12" s="4" customFormat="1" ht="12.75">
      <c r="D233" s="31"/>
      <c r="H233" s="144"/>
      <c r="J233" s="144"/>
      <c r="L233" s="144"/>
    </row>
    <row r="234" spans="4:12" s="4" customFormat="1" ht="12.75">
      <c r="D234" s="31"/>
      <c r="H234" s="144"/>
      <c r="J234" s="144"/>
      <c r="L234" s="144"/>
    </row>
    <row r="235" spans="4:12" s="4" customFormat="1" ht="12.75">
      <c r="D235" s="31"/>
      <c r="H235" s="144"/>
      <c r="J235" s="144"/>
      <c r="L235" s="144"/>
    </row>
    <row r="236" spans="4:12" s="4" customFormat="1" ht="12.75">
      <c r="D236" s="31"/>
      <c r="H236" s="144"/>
      <c r="J236" s="144"/>
      <c r="L236" s="144"/>
    </row>
    <row r="237" spans="4:12" s="4" customFormat="1" ht="12.75">
      <c r="D237" s="31"/>
      <c r="H237" s="144"/>
      <c r="J237" s="144"/>
      <c r="L237" s="144"/>
    </row>
    <row r="238" spans="4:12" s="4" customFormat="1" ht="12.75">
      <c r="D238" s="31"/>
      <c r="H238" s="144"/>
      <c r="J238" s="144"/>
      <c r="L238" s="144"/>
    </row>
    <row r="239" spans="4:12" s="4" customFormat="1" ht="12.75">
      <c r="D239" s="31"/>
      <c r="H239" s="144"/>
      <c r="J239" s="144"/>
      <c r="L239" s="144"/>
    </row>
    <row r="240" spans="4:12" s="4" customFormat="1" ht="12.75">
      <c r="D240" s="31"/>
      <c r="H240" s="144"/>
      <c r="J240" s="144"/>
      <c r="L240" s="144"/>
    </row>
    <row r="241" spans="4:12" s="4" customFormat="1" ht="12.75">
      <c r="D241" s="31"/>
      <c r="H241" s="144"/>
      <c r="J241" s="144"/>
      <c r="L241" s="144"/>
    </row>
    <row r="242" spans="4:12" s="4" customFormat="1" ht="12.75">
      <c r="D242" s="31"/>
      <c r="H242" s="144"/>
      <c r="J242" s="144"/>
      <c r="L242" s="144"/>
    </row>
    <row r="243" spans="4:12" s="4" customFormat="1" ht="12.75">
      <c r="D243" s="31"/>
      <c r="H243" s="144"/>
      <c r="J243" s="144"/>
      <c r="L243" s="144"/>
    </row>
    <row r="244" spans="4:12" s="4" customFormat="1" ht="12.75">
      <c r="D244" s="31"/>
      <c r="H244" s="144"/>
      <c r="J244" s="144"/>
      <c r="L244" s="144"/>
    </row>
    <row r="245" spans="4:12" s="4" customFormat="1" ht="12.75">
      <c r="D245" s="31"/>
      <c r="H245" s="144"/>
      <c r="J245" s="144"/>
      <c r="L245" s="144"/>
    </row>
    <row r="246" spans="4:12" s="4" customFormat="1" ht="12.75">
      <c r="D246" s="31"/>
      <c r="H246" s="144"/>
      <c r="J246" s="144"/>
      <c r="L246" s="144"/>
    </row>
    <row r="247" spans="4:12" s="4" customFormat="1" ht="12.75">
      <c r="D247" s="31"/>
      <c r="H247" s="144"/>
      <c r="J247" s="144"/>
      <c r="L247" s="144"/>
    </row>
    <row r="248" spans="4:12" s="4" customFormat="1" ht="12.75">
      <c r="D248" s="31"/>
      <c r="H248" s="144"/>
      <c r="J248" s="144"/>
      <c r="L248" s="144"/>
    </row>
    <row r="249" spans="4:12" s="4" customFormat="1" ht="12.75">
      <c r="D249" s="31"/>
      <c r="H249" s="144"/>
      <c r="J249" s="144"/>
      <c r="L249" s="144"/>
    </row>
    <row r="250" spans="4:12" s="4" customFormat="1" ht="12.75">
      <c r="D250" s="31"/>
      <c r="H250" s="144"/>
      <c r="J250" s="144"/>
      <c r="L250" s="144"/>
    </row>
    <row r="251" spans="4:12" s="4" customFormat="1" ht="12.75">
      <c r="D251" s="31"/>
      <c r="H251" s="144"/>
      <c r="J251" s="144"/>
      <c r="L251" s="144"/>
    </row>
    <row r="252" spans="4:12" s="4" customFormat="1" ht="12.75">
      <c r="D252" s="31"/>
      <c r="H252" s="144"/>
      <c r="J252" s="144"/>
      <c r="L252" s="144"/>
    </row>
    <row r="253" spans="4:12" s="4" customFormat="1" ht="12.75">
      <c r="D253" s="31"/>
      <c r="H253" s="144"/>
      <c r="J253" s="144"/>
      <c r="L253" s="144"/>
    </row>
    <row r="254" spans="4:12" s="4" customFormat="1" ht="12.75">
      <c r="D254" s="31"/>
      <c r="H254" s="144"/>
      <c r="J254" s="144"/>
      <c r="L254" s="144"/>
    </row>
    <row r="255" spans="4:12" s="4" customFormat="1" ht="12.75">
      <c r="D255" s="31"/>
      <c r="H255" s="144"/>
      <c r="J255" s="144"/>
      <c r="L255" s="144"/>
    </row>
    <row r="256" spans="4:12" s="4" customFormat="1" ht="12.75">
      <c r="D256" s="31"/>
      <c r="H256" s="144"/>
      <c r="J256" s="144"/>
      <c r="L256" s="144"/>
    </row>
    <row r="257" spans="4:12" s="4" customFormat="1" ht="12.75">
      <c r="D257" s="31"/>
      <c r="H257" s="144"/>
      <c r="J257" s="144"/>
      <c r="L257" s="144"/>
    </row>
    <row r="258" spans="4:12" s="4" customFormat="1" ht="12.75">
      <c r="D258" s="31"/>
      <c r="H258" s="144"/>
      <c r="J258" s="144"/>
      <c r="L258" s="144"/>
    </row>
    <row r="259" spans="4:12" s="4" customFormat="1" ht="12.75">
      <c r="D259" s="31"/>
      <c r="H259" s="144"/>
      <c r="J259" s="144"/>
      <c r="L259" s="144"/>
    </row>
    <row r="260" spans="4:12" s="4" customFormat="1" ht="12.75">
      <c r="D260" s="31"/>
      <c r="H260" s="144"/>
      <c r="J260" s="144"/>
      <c r="L260" s="144"/>
    </row>
    <row r="261" spans="4:12" s="4" customFormat="1" ht="12.75">
      <c r="D261" s="31"/>
      <c r="H261" s="144"/>
      <c r="J261" s="144"/>
      <c r="L261" s="144"/>
    </row>
    <row r="262" spans="4:12" s="4" customFormat="1" ht="12.75">
      <c r="D262" s="31"/>
      <c r="H262" s="144"/>
      <c r="J262" s="144"/>
      <c r="L262" s="144"/>
    </row>
    <row r="263" spans="4:12" s="4" customFormat="1" ht="12.75">
      <c r="D263" s="31"/>
      <c r="H263" s="144"/>
      <c r="J263" s="144"/>
      <c r="L263" s="144"/>
    </row>
    <row r="264" spans="4:12" s="4" customFormat="1" ht="12.75">
      <c r="D264" s="31"/>
      <c r="H264" s="144"/>
      <c r="J264" s="144"/>
      <c r="L264" s="144"/>
    </row>
    <row r="265" spans="4:12" s="4" customFormat="1" ht="12.75">
      <c r="D265" s="31"/>
      <c r="H265" s="144"/>
      <c r="J265" s="144"/>
      <c r="L265" s="144"/>
    </row>
    <row r="266" spans="4:12" s="4" customFormat="1" ht="12.75">
      <c r="D266" s="31"/>
      <c r="H266" s="144"/>
      <c r="J266" s="144"/>
      <c r="L266" s="144"/>
    </row>
    <row r="267" spans="4:12" s="4" customFormat="1" ht="12.75">
      <c r="D267" s="31"/>
      <c r="H267" s="144"/>
      <c r="J267" s="144"/>
      <c r="L267" s="144"/>
    </row>
    <row r="268" spans="4:12" s="4" customFormat="1" ht="12.75">
      <c r="D268" s="31"/>
      <c r="H268" s="144"/>
      <c r="J268" s="144"/>
      <c r="L268" s="144"/>
    </row>
    <row r="269" spans="4:12" s="4" customFormat="1" ht="12.75">
      <c r="D269" s="31"/>
      <c r="H269" s="144"/>
      <c r="J269" s="144"/>
      <c r="L269" s="144"/>
    </row>
    <row r="270" spans="4:12" s="4" customFormat="1" ht="12.75">
      <c r="D270" s="31"/>
      <c r="H270" s="144"/>
      <c r="J270" s="144"/>
      <c r="L270" s="144"/>
    </row>
    <row r="271" spans="4:12" s="4" customFormat="1" ht="12.75">
      <c r="D271" s="31"/>
      <c r="H271" s="144"/>
      <c r="J271" s="144"/>
      <c r="L271" s="144"/>
    </row>
    <row r="272" spans="4:12" s="4" customFormat="1" ht="12.75">
      <c r="D272" s="31"/>
      <c r="H272" s="144"/>
      <c r="J272" s="144"/>
      <c r="L272" s="144"/>
    </row>
    <row r="273" spans="4:12" s="4" customFormat="1" ht="12.75">
      <c r="D273" s="31"/>
      <c r="H273" s="144"/>
      <c r="J273" s="144"/>
      <c r="L273" s="144"/>
    </row>
    <row r="274" spans="4:12" s="4" customFormat="1" ht="12.75">
      <c r="D274" s="31"/>
      <c r="H274" s="144"/>
      <c r="J274" s="144"/>
      <c r="L274" s="144"/>
    </row>
    <row r="275" spans="4:12" s="4" customFormat="1" ht="12.75">
      <c r="D275" s="31"/>
      <c r="H275" s="144"/>
      <c r="J275" s="144"/>
      <c r="L275" s="144"/>
    </row>
    <row r="276" spans="4:12" s="4" customFormat="1" ht="12.75">
      <c r="D276" s="31"/>
      <c r="H276" s="144"/>
      <c r="J276" s="144"/>
      <c r="L276" s="144"/>
    </row>
    <row r="277" spans="4:12" s="4" customFormat="1" ht="12.75">
      <c r="D277" s="31"/>
      <c r="H277" s="144"/>
      <c r="J277" s="144"/>
      <c r="L277" s="144"/>
    </row>
    <row r="278" spans="4:12" s="4" customFormat="1" ht="12.75">
      <c r="D278" s="31"/>
      <c r="H278" s="144"/>
      <c r="J278" s="144"/>
      <c r="L278" s="144"/>
    </row>
    <row r="279" spans="4:12" s="4" customFormat="1" ht="12.75">
      <c r="D279" s="31"/>
      <c r="H279" s="144"/>
      <c r="J279" s="144"/>
      <c r="L279" s="144"/>
    </row>
    <row r="280" spans="4:12" s="4" customFormat="1" ht="12.75">
      <c r="D280" s="31"/>
      <c r="H280" s="144"/>
      <c r="J280" s="144"/>
      <c r="L280" s="144"/>
    </row>
    <row r="281" spans="4:12" s="4" customFormat="1" ht="12.75">
      <c r="D281" s="31"/>
      <c r="H281" s="144"/>
      <c r="J281" s="144"/>
      <c r="L281" s="144"/>
    </row>
    <row r="282" spans="4:12" s="4" customFormat="1" ht="12.75">
      <c r="D282" s="31"/>
      <c r="H282" s="144"/>
      <c r="J282" s="144"/>
      <c r="L282" s="144"/>
    </row>
    <row r="283" spans="4:12" s="4" customFormat="1" ht="12.75">
      <c r="D283" s="31"/>
      <c r="H283" s="144"/>
      <c r="J283" s="144"/>
      <c r="L283" s="144"/>
    </row>
    <row r="284" spans="4:12" s="4" customFormat="1" ht="12.75">
      <c r="D284" s="31"/>
      <c r="H284" s="144"/>
      <c r="J284" s="144"/>
      <c r="L284" s="144"/>
    </row>
    <row r="285" spans="4:12" s="4" customFormat="1" ht="12.75">
      <c r="D285" s="31"/>
      <c r="H285" s="144"/>
      <c r="J285" s="144"/>
      <c r="L285" s="144"/>
    </row>
    <row r="286" spans="4:12" s="4" customFormat="1" ht="12.75">
      <c r="D286" s="31"/>
      <c r="H286" s="144"/>
      <c r="J286" s="144"/>
      <c r="L286" s="144"/>
    </row>
    <row r="287" spans="4:12" s="4" customFormat="1" ht="12.75">
      <c r="D287" s="31"/>
      <c r="H287" s="144"/>
      <c r="J287" s="144"/>
      <c r="L287" s="144"/>
    </row>
    <row r="288" spans="4:12" s="4" customFormat="1" ht="12.75">
      <c r="D288" s="31"/>
      <c r="H288" s="144"/>
      <c r="J288" s="144"/>
      <c r="L288" s="144"/>
    </row>
    <row r="289" spans="4:12" s="4" customFormat="1" ht="12.75">
      <c r="D289" s="31"/>
      <c r="H289" s="144"/>
      <c r="J289" s="144"/>
      <c r="L289" s="144"/>
    </row>
    <row r="290" spans="4:12" s="4" customFormat="1" ht="12.75">
      <c r="D290" s="31"/>
      <c r="H290" s="144"/>
      <c r="J290" s="144"/>
      <c r="L290" s="144"/>
    </row>
    <row r="291" spans="4:12" s="4" customFormat="1" ht="12.75">
      <c r="D291" s="31"/>
      <c r="H291" s="144"/>
      <c r="J291" s="144"/>
      <c r="L291" s="144"/>
    </row>
    <row r="292" spans="4:12" s="4" customFormat="1" ht="12.75">
      <c r="D292" s="31"/>
      <c r="H292" s="144"/>
      <c r="J292" s="144"/>
      <c r="L292" s="144"/>
    </row>
    <row r="293" spans="4:12" s="4" customFormat="1" ht="12.75">
      <c r="D293" s="31"/>
      <c r="H293" s="144"/>
      <c r="J293" s="144"/>
      <c r="L293" s="144"/>
    </row>
    <row r="294" spans="4:12" s="4" customFormat="1" ht="12.75">
      <c r="D294" s="31"/>
      <c r="H294" s="144"/>
      <c r="J294" s="144"/>
      <c r="L294" s="144"/>
    </row>
    <row r="295" spans="4:12" s="4" customFormat="1" ht="12.75">
      <c r="D295" s="31"/>
      <c r="H295" s="144"/>
      <c r="J295" s="144"/>
      <c r="L295" s="144"/>
    </row>
    <row r="296" spans="4:12" s="4" customFormat="1" ht="12.75">
      <c r="D296" s="31"/>
      <c r="H296" s="144"/>
      <c r="J296" s="144"/>
      <c r="L296" s="144"/>
    </row>
    <row r="297" spans="4:12" s="4" customFormat="1" ht="12.75">
      <c r="D297" s="31"/>
      <c r="H297" s="144"/>
      <c r="J297" s="144"/>
      <c r="L297" s="144"/>
    </row>
    <row r="298" spans="4:12" s="4" customFormat="1" ht="12.75">
      <c r="D298" s="31"/>
      <c r="H298" s="144"/>
      <c r="J298" s="144"/>
      <c r="L298" s="144"/>
    </row>
    <row r="299" spans="4:12" s="4" customFormat="1" ht="12.75">
      <c r="D299" s="31"/>
      <c r="H299" s="144"/>
      <c r="J299" s="144"/>
      <c r="L299" s="144"/>
    </row>
    <row r="300" spans="4:12" s="4" customFormat="1" ht="12.75">
      <c r="D300" s="31"/>
      <c r="H300" s="144"/>
      <c r="J300" s="144"/>
      <c r="L300" s="144"/>
    </row>
    <row r="301" spans="4:12" s="4" customFormat="1" ht="12.75">
      <c r="D301" s="31"/>
      <c r="H301" s="144"/>
      <c r="J301" s="144"/>
      <c r="L301" s="144"/>
    </row>
    <row r="302" spans="4:12" s="4" customFormat="1" ht="12.75">
      <c r="D302" s="31"/>
      <c r="H302" s="144"/>
      <c r="J302" s="144"/>
      <c r="L302" s="144"/>
    </row>
    <row r="303" spans="4:12" s="4" customFormat="1" ht="12.75">
      <c r="D303" s="31"/>
      <c r="H303" s="144"/>
      <c r="J303" s="144"/>
      <c r="L303" s="144"/>
    </row>
    <row r="304" spans="4:12" s="4" customFormat="1" ht="12.75">
      <c r="D304" s="31"/>
      <c r="H304" s="144"/>
      <c r="J304" s="144"/>
      <c r="L304" s="144"/>
    </row>
    <row r="305" spans="4:12" s="4" customFormat="1" ht="12.75">
      <c r="D305" s="31"/>
      <c r="H305" s="144"/>
      <c r="J305" s="144"/>
      <c r="L305" s="144"/>
    </row>
    <row r="306" spans="4:12" s="4" customFormat="1" ht="12.75">
      <c r="D306" s="31"/>
      <c r="H306" s="144"/>
      <c r="J306" s="144"/>
      <c r="L306" s="144"/>
    </row>
    <row r="307" spans="4:12" s="4" customFormat="1" ht="12.75">
      <c r="D307" s="31"/>
      <c r="H307" s="144"/>
      <c r="J307" s="144"/>
      <c r="L307" s="144"/>
    </row>
    <row r="308" spans="4:12" s="4" customFormat="1" ht="12.75">
      <c r="D308" s="31"/>
      <c r="H308" s="144"/>
      <c r="J308" s="144"/>
      <c r="L308" s="144"/>
    </row>
    <row r="309" spans="4:12" s="4" customFormat="1" ht="12.75">
      <c r="D309" s="31"/>
      <c r="H309" s="144"/>
      <c r="J309" s="144"/>
      <c r="L309" s="144"/>
    </row>
    <row r="310" spans="4:12" s="4" customFormat="1" ht="12.75">
      <c r="D310" s="31"/>
      <c r="H310" s="144"/>
      <c r="J310" s="144"/>
      <c r="L310" s="144"/>
    </row>
    <row r="311" spans="4:12" s="4" customFormat="1" ht="12.75">
      <c r="D311" s="31"/>
      <c r="H311" s="144"/>
      <c r="J311" s="144"/>
      <c r="L311" s="144"/>
    </row>
    <row r="312" spans="4:12" s="4" customFormat="1" ht="12.75">
      <c r="D312" s="31"/>
      <c r="H312" s="144"/>
      <c r="J312" s="144"/>
      <c r="L312" s="144"/>
    </row>
    <row r="313" spans="4:12" s="4" customFormat="1" ht="12.75">
      <c r="D313" s="31"/>
      <c r="H313" s="144"/>
      <c r="J313" s="144"/>
      <c r="L313" s="144"/>
    </row>
    <row r="314" spans="4:12" s="4" customFormat="1" ht="12.75">
      <c r="D314" s="31"/>
      <c r="H314" s="144"/>
      <c r="J314" s="144"/>
      <c r="L314" s="144"/>
    </row>
    <row r="315" spans="4:12" s="4" customFormat="1" ht="12.75">
      <c r="D315" s="31"/>
      <c r="H315" s="144"/>
      <c r="J315" s="144"/>
      <c r="L315" s="144"/>
    </row>
    <row r="316" spans="4:12" s="4" customFormat="1" ht="12.75">
      <c r="D316" s="31"/>
      <c r="H316" s="144"/>
      <c r="J316" s="144"/>
      <c r="L316" s="144"/>
    </row>
    <row r="317" spans="4:12" s="4" customFormat="1" ht="12.75">
      <c r="D317" s="31"/>
      <c r="H317" s="144"/>
      <c r="J317" s="144"/>
      <c r="L317" s="144"/>
    </row>
    <row r="318" spans="4:12" s="4" customFormat="1" ht="12.75">
      <c r="D318" s="31"/>
      <c r="H318" s="144"/>
      <c r="J318" s="144"/>
      <c r="L318" s="144"/>
    </row>
    <row r="319" spans="4:12" s="4" customFormat="1" ht="12.75">
      <c r="D319" s="31"/>
      <c r="H319" s="144"/>
      <c r="J319" s="144"/>
      <c r="L319" s="144"/>
    </row>
    <row r="320" spans="4:12" s="4" customFormat="1" ht="12.75">
      <c r="D320" s="31"/>
      <c r="H320" s="144"/>
      <c r="J320" s="144"/>
      <c r="L320" s="144"/>
    </row>
    <row r="321" spans="4:12" s="4" customFormat="1" ht="12.75">
      <c r="D321" s="31"/>
      <c r="H321" s="144"/>
      <c r="J321" s="144"/>
      <c r="L321" s="144"/>
    </row>
    <row r="322" spans="4:12" s="4" customFormat="1" ht="12.75">
      <c r="D322" s="31"/>
      <c r="H322" s="144"/>
      <c r="J322" s="144"/>
      <c r="L322" s="144"/>
    </row>
    <row r="323" spans="4:12" s="4" customFormat="1" ht="12.75">
      <c r="D323" s="31"/>
      <c r="H323" s="144"/>
      <c r="J323" s="144"/>
      <c r="L323" s="144"/>
    </row>
    <row r="324" spans="4:12" s="4" customFormat="1" ht="12.75">
      <c r="D324" s="31"/>
      <c r="H324" s="144"/>
      <c r="J324" s="144"/>
      <c r="L324" s="144"/>
    </row>
    <row r="325" spans="4:12" s="4" customFormat="1" ht="12.75">
      <c r="D325" s="31"/>
      <c r="H325" s="144"/>
      <c r="J325" s="144"/>
      <c r="L325" s="144"/>
    </row>
    <row r="326" spans="4:12" s="4" customFormat="1" ht="12.75">
      <c r="D326" s="31"/>
      <c r="H326" s="144"/>
      <c r="J326" s="144"/>
      <c r="L326" s="144"/>
    </row>
    <row r="327" spans="4:12" s="4" customFormat="1" ht="12.75">
      <c r="D327" s="31"/>
      <c r="H327" s="144"/>
      <c r="J327" s="144"/>
      <c r="L327" s="144"/>
    </row>
    <row r="328" spans="4:12" s="4" customFormat="1" ht="12.75">
      <c r="D328" s="31"/>
      <c r="H328" s="144"/>
      <c r="J328" s="144"/>
      <c r="L328" s="144"/>
    </row>
    <row r="329" spans="4:12" s="4" customFormat="1" ht="12.75">
      <c r="D329" s="31"/>
      <c r="H329" s="144"/>
      <c r="J329" s="144"/>
      <c r="L329" s="144"/>
    </row>
    <row r="330" spans="4:12" s="4" customFormat="1" ht="12.75">
      <c r="D330" s="31"/>
      <c r="H330" s="144"/>
      <c r="J330" s="144"/>
      <c r="L330" s="144"/>
    </row>
    <row r="331" spans="4:12" s="4" customFormat="1" ht="12.75">
      <c r="D331" s="31"/>
      <c r="H331" s="144"/>
      <c r="J331" s="144"/>
      <c r="L331" s="144"/>
    </row>
    <row r="332" spans="4:12" s="4" customFormat="1" ht="12.75">
      <c r="D332" s="31"/>
      <c r="H332" s="144"/>
      <c r="J332" s="144"/>
      <c r="L332" s="144"/>
    </row>
    <row r="333" spans="4:12" s="4" customFormat="1" ht="12.75">
      <c r="D333" s="31"/>
      <c r="H333" s="144"/>
      <c r="J333" s="144"/>
      <c r="L333" s="144"/>
    </row>
    <row r="334" spans="4:12" s="4" customFormat="1" ht="12.75">
      <c r="D334" s="31"/>
      <c r="H334" s="144"/>
      <c r="J334" s="144"/>
      <c r="L334" s="144"/>
    </row>
    <row r="335" spans="4:12" s="4" customFormat="1" ht="12.75">
      <c r="D335" s="31"/>
      <c r="H335" s="144"/>
      <c r="J335" s="144"/>
      <c r="L335" s="144"/>
    </row>
    <row r="336" spans="4:12" s="4" customFormat="1" ht="12.75">
      <c r="D336" s="31"/>
      <c r="H336" s="144"/>
      <c r="J336" s="144"/>
      <c r="L336" s="144"/>
    </row>
    <row r="337" spans="4:12" s="4" customFormat="1" ht="12.75">
      <c r="D337" s="31"/>
      <c r="H337" s="144"/>
      <c r="J337" s="144"/>
      <c r="L337" s="144"/>
    </row>
    <row r="338" spans="4:12" s="4" customFormat="1" ht="12.75">
      <c r="D338" s="31"/>
      <c r="H338" s="144"/>
      <c r="J338" s="144"/>
      <c r="L338" s="144"/>
    </row>
    <row r="339" spans="4:12" s="4" customFormat="1" ht="12.75">
      <c r="D339" s="31"/>
      <c r="H339" s="144"/>
      <c r="J339" s="144"/>
      <c r="L339" s="144"/>
    </row>
    <row r="340" spans="4:12" s="4" customFormat="1" ht="12.75">
      <c r="D340" s="31"/>
      <c r="H340" s="144"/>
      <c r="J340" s="144"/>
      <c r="L340" s="144"/>
    </row>
    <row r="341" spans="4:12" s="4" customFormat="1" ht="12.75">
      <c r="D341" s="31"/>
      <c r="H341" s="144"/>
      <c r="J341" s="144"/>
      <c r="L341" s="144"/>
    </row>
    <row r="342" spans="4:12" s="4" customFormat="1" ht="12.75">
      <c r="D342" s="31"/>
      <c r="H342" s="144"/>
      <c r="J342" s="144"/>
      <c r="L342" s="144"/>
    </row>
    <row r="343" spans="4:12" s="4" customFormat="1" ht="12.75">
      <c r="D343" s="31"/>
      <c r="H343" s="144"/>
      <c r="J343" s="144"/>
      <c r="L343" s="144"/>
    </row>
    <row r="344" spans="4:12" s="4" customFormat="1" ht="12.75">
      <c r="D344" s="31"/>
      <c r="H344" s="144"/>
      <c r="J344" s="144"/>
      <c r="L344" s="144"/>
    </row>
    <row r="345" spans="4:12" s="4" customFormat="1" ht="12.75">
      <c r="D345" s="31"/>
      <c r="H345" s="144"/>
      <c r="J345" s="144"/>
      <c r="L345" s="144"/>
    </row>
    <row r="346" spans="4:12" s="4" customFormat="1" ht="12.75">
      <c r="D346" s="31"/>
      <c r="H346" s="144"/>
      <c r="J346" s="144"/>
      <c r="L346" s="144"/>
    </row>
    <row r="347" spans="4:12" s="4" customFormat="1" ht="12.75">
      <c r="D347" s="31"/>
      <c r="H347" s="144"/>
      <c r="J347" s="144"/>
      <c r="L347" s="144"/>
    </row>
    <row r="348" spans="4:12" s="4" customFormat="1" ht="12.75">
      <c r="D348" s="31"/>
      <c r="H348" s="144"/>
      <c r="J348" s="144"/>
      <c r="L348" s="144"/>
    </row>
    <row r="349" spans="4:12" s="4" customFormat="1" ht="12.75">
      <c r="D349" s="31"/>
      <c r="H349" s="144"/>
      <c r="J349" s="144"/>
      <c r="L349" s="144"/>
    </row>
    <row r="350" spans="4:12" s="4" customFormat="1" ht="12.75">
      <c r="D350" s="31"/>
      <c r="H350" s="144"/>
      <c r="J350" s="144"/>
      <c r="L350" s="144"/>
    </row>
    <row r="351" spans="4:12" s="4" customFormat="1" ht="12.75">
      <c r="D351" s="31"/>
      <c r="H351" s="144"/>
      <c r="J351" s="144"/>
      <c r="L351" s="144"/>
    </row>
    <row r="352" spans="4:12" s="4" customFormat="1" ht="12.75">
      <c r="D352" s="31"/>
      <c r="H352" s="144"/>
      <c r="J352" s="144"/>
      <c r="L352" s="144"/>
    </row>
    <row r="353" spans="4:12" s="4" customFormat="1" ht="12.75">
      <c r="D353" s="31"/>
      <c r="H353" s="144"/>
      <c r="J353" s="144"/>
      <c r="L353" s="144"/>
    </row>
    <row r="354" spans="4:12" s="4" customFormat="1" ht="12.75">
      <c r="D354" s="31"/>
      <c r="H354" s="144"/>
      <c r="J354" s="144"/>
      <c r="L354" s="144"/>
    </row>
  </sheetData>
  <mergeCells count="2">
    <mergeCell ref="A2:L2"/>
    <mergeCell ref="A1:L1"/>
  </mergeCells>
  <printOptions horizontalCentered="1"/>
  <pageMargins left="0.2362204724409449" right="0.2362204724409449" top="0.4330708661417323" bottom="0.5905511811023623" header="0.5118110236220472" footer="0.31496062992125984"/>
  <pageSetup firstPageNumber="2" useFirstPageNumber="1" horizontalDpi="300" verticalDpi="300" orientation="portrait" paperSize="9" scale="90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40"/>
  <sheetViews>
    <sheetView workbookViewId="0" topLeftCell="A1">
      <selection activeCell="G2" sqref="G2"/>
    </sheetView>
  </sheetViews>
  <sheetFormatPr defaultColWidth="9.140625" defaultRowHeight="12.75"/>
  <cols>
    <col min="1" max="2" width="4.28125" style="69" customWidth="1"/>
    <col min="3" max="3" width="5.57421875" style="69" customWidth="1"/>
    <col min="4" max="4" width="5.28125" style="75" hidden="1" customWidth="1"/>
    <col min="5" max="5" width="48.57421875" style="0" customWidth="1"/>
    <col min="6" max="6" width="12.8515625" style="0" hidden="1" customWidth="1"/>
    <col min="7" max="7" width="12.8515625" style="0" customWidth="1"/>
    <col min="8" max="8" width="7.8515625" style="146" hidden="1" customWidth="1"/>
    <col min="9" max="9" width="12.8515625" style="0" customWidth="1"/>
    <col min="10" max="10" width="7.8515625" style="146" hidden="1" customWidth="1"/>
    <col min="11" max="11" width="12.8515625" style="0" customWidth="1"/>
    <col min="12" max="12" width="7.8515625" style="146" hidden="1" customWidth="1"/>
    <col min="13" max="16384" width="11.421875" style="0" customWidth="1"/>
  </cols>
  <sheetData>
    <row r="1" spans="1:12" s="4" customFormat="1" ht="28.5" customHeight="1">
      <c r="A1" s="207" t="s">
        <v>98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</row>
    <row r="2" spans="1:12" s="4" customFormat="1" ht="28.5" customHeight="1">
      <c r="A2" s="22" t="s">
        <v>3</v>
      </c>
      <c r="B2" s="22" t="s">
        <v>2</v>
      </c>
      <c r="C2" s="22" t="s">
        <v>1</v>
      </c>
      <c r="D2" s="26" t="s">
        <v>4</v>
      </c>
      <c r="E2" s="53" t="s">
        <v>37</v>
      </c>
      <c r="F2" s="122" t="s">
        <v>115</v>
      </c>
      <c r="G2" s="124" t="s">
        <v>138</v>
      </c>
      <c r="H2" s="125" t="s">
        <v>116</v>
      </c>
      <c r="I2" s="123" t="s">
        <v>117</v>
      </c>
      <c r="J2" s="125" t="s">
        <v>118</v>
      </c>
      <c r="K2" s="123" t="s">
        <v>119</v>
      </c>
      <c r="L2" s="125" t="s">
        <v>120</v>
      </c>
    </row>
    <row r="3" spans="1:12" s="4" customFormat="1" ht="22.5" customHeight="1">
      <c r="A3" s="103">
        <v>3</v>
      </c>
      <c r="B3" s="104"/>
      <c r="C3" s="104"/>
      <c r="D3" s="105"/>
      <c r="E3" s="106" t="s">
        <v>85</v>
      </c>
      <c r="F3" s="166">
        <f>F4+F13+F37+F43+F47</f>
        <v>253323000</v>
      </c>
      <c r="G3" s="166">
        <f>G4+G13+G37+G43+G47</f>
        <v>42693000</v>
      </c>
      <c r="H3" s="145">
        <f aca="true" t="shared" si="0" ref="H3:H11">G3/F3*100</f>
        <v>16.853187432645278</v>
      </c>
      <c r="I3" s="166">
        <f>I4+I13+I37+I43+I47</f>
        <v>18970000</v>
      </c>
      <c r="J3" s="145">
        <f>I3/G3*100</f>
        <v>44.433513690768976</v>
      </c>
      <c r="K3" s="166">
        <f>K4+K13+K37+K43+K47</f>
        <v>18756000</v>
      </c>
      <c r="L3" s="145">
        <f>K3/I3*100</f>
        <v>98.87190300474433</v>
      </c>
    </row>
    <row r="4" spans="1:12" s="4" customFormat="1" ht="13.5" customHeight="1">
      <c r="A4" s="103"/>
      <c r="B4" s="107">
        <v>31</v>
      </c>
      <c r="C4" s="107"/>
      <c r="D4" s="118"/>
      <c r="E4" s="115" t="s">
        <v>45</v>
      </c>
      <c r="F4" s="166">
        <f>F5+F7+F9</f>
        <v>7435000</v>
      </c>
      <c r="G4" s="166">
        <f>G5+G7+G9</f>
        <v>7450000</v>
      </c>
      <c r="H4" s="145">
        <f t="shared" si="0"/>
        <v>100.20174848688634</v>
      </c>
      <c r="I4" s="166">
        <f>I5+I7+I9</f>
        <v>7597000</v>
      </c>
      <c r="J4" s="145">
        <f aca="true" t="shared" si="1" ref="J4:J61">I4/G4*100</f>
        <v>101.9731543624161</v>
      </c>
      <c r="K4" s="166">
        <f>K5+K7+K9</f>
        <v>7838000</v>
      </c>
      <c r="L4" s="145">
        <f aca="true" t="shared" si="2" ref="L4:L61">K4/I4*100</f>
        <v>103.17230485718048</v>
      </c>
    </row>
    <row r="5" spans="1:12" s="62" customFormat="1" ht="12.75">
      <c r="A5" s="93"/>
      <c r="B5" s="93"/>
      <c r="C5" s="93">
        <v>311</v>
      </c>
      <c r="D5" s="112"/>
      <c r="E5" s="116" t="s">
        <v>46</v>
      </c>
      <c r="F5" s="167">
        <f>F6</f>
        <v>6020000</v>
      </c>
      <c r="G5" s="167">
        <f>G6</f>
        <v>5850000</v>
      </c>
      <c r="H5" s="135">
        <f t="shared" si="0"/>
        <v>97.17607973421927</v>
      </c>
      <c r="I5" s="187">
        <f>I6</f>
        <v>6050000</v>
      </c>
      <c r="J5" s="175">
        <f t="shared" si="1"/>
        <v>103.41880341880344</v>
      </c>
      <c r="K5" s="187">
        <f>K6</f>
        <v>6250000</v>
      </c>
      <c r="L5" s="175">
        <f t="shared" si="2"/>
        <v>103.30578512396693</v>
      </c>
    </row>
    <row r="6" spans="1:12" s="62" customFormat="1" ht="12.75" hidden="1">
      <c r="A6" s="93"/>
      <c r="B6" s="93"/>
      <c r="C6" s="93"/>
      <c r="D6" s="112">
        <v>3111</v>
      </c>
      <c r="E6" s="116" t="s">
        <v>47</v>
      </c>
      <c r="F6" s="167">
        <f>'posebni dio'!C12+'posebni dio'!C69</f>
        <v>6020000</v>
      </c>
      <c r="G6" s="167">
        <f>'posebni dio'!D12+'posebni dio'!D69</f>
        <v>5850000</v>
      </c>
      <c r="H6" s="135">
        <f t="shared" si="0"/>
        <v>97.17607973421927</v>
      </c>
      <c r="I6" s="187">
        <f>'posebni dio'!F12+'posebni dio'!F69</f>
        <v>6050000</v>
      </c>
      <c r="J6" s="175">
        <f t="shared" si="1"/>
        <v>103.41880341880344</v>
      </c>
      <c r="K6" s="187">
        <f>'posebni dio'!H12+'posebni dio'!H69</f>
        <v>6250000</v>
      </c>
      <c r="L6" s="175">
        <f t="shared" si="2"/>
        <v>103.30578512396693</v>
      </c>
    </row>
    <row r="7" spans="1:12" s="62" customFormat="1" ht="12.75">
      <c r="A7" s="93"/>
      <c r="B7" s="93"/>
      <c r="C7" s="93">
        <v>312</v>
      </c>
      <c r="D7" s="112"/>
      <c r="E7" s="116" t="s">
        <v>48</v>
      </c>
      <c r="F7" s="167">
        <f>F8</f>
        <v>305000</v>
      </c>
      <c r="G7" s="167">
        <f>G8</f>
        <v>594000</v>
      </c>
      <c r="H7" s="135">
        <f t="shared" si="0"/>
        <v>194.75409836065575</v>
      </c>
      <c r="I7" s="187">
        <f>I8</f>
        <v>505000</v>
      </c>
      <c r="J7" s="175">
        <f t="shared" si="1"/>
        <v>85.01683501683502</v>
      </c>
      <c r="K7" s="187">
        <f>K8</f>
        <v>510000</v>
      </c>
      <c r="L7" s="175">
        <f t="shared" si="2"/>
        <v>100.99009900990099</v>
      </c>
    </row>
    <row r="8" spans="1:12" s="62" customFormat="1" ht="12.75" hidden="1">
      <c r="A8" s="93"/>
      <c r="B8" s="93"/>
      <c r="C8" s="93"/>
      <c r="D8" s="112">
        <v>3121</v>
      </c>
      <c r="E8" s="116" t="s">
        <v>48</v>
      </c>
      <c r="F8" s="167">
        <f>'posebni dio'!C14+'posebni dio'!C71</f>
        <v>305000</v>
      </c>
      <c r="G8" s="167">
        <f>'posebni dio'!D14+'posebni dio'!D71</f>
        <v>594000</v>
      </c>
      <c r="H8" s="135">
        <f t="shared" si="0"/>
        <v>194.75409836065575</v>
      </c>
      <c r="I8" s="187">
        <f>'posebni dio'!F14+'posebni dio'!F71</f>
        <v>505000</v>
      </c>
      <c r="J8" s="175">
        <f t="shared" si="1"/>
        <v>85.01683501683502</v>
      </c>
      <c r="K8" s="187">
        <f>'posebni dio'!H14+'posebni dio'!H71</f>
        <v>510000</v>
      </c>
      <c r="L8" s="175">
        <f t="shared" si="2"/>
        <v>100.99009900990099</v>
      </c>
    </row>
    <row r="9" spans="1:12" s="62" customFormat="1" ht="12.75">
      <c r="A9" s="93"/>
      <c r="B9" s="93"/>
      <c r="C9" s="93">
        <v>313</v>
      </c>
      <c r="D9" s="112"/>
      <c r="E9" s="116" t="s">
        <v>49</v>
      </c>
      <c r="F9" s="167">
        <f>F10+F11</f>
        <v>1110000</v>
      </c>
      <c r="G9" s="167">
        <f>G10+G11</f>
        <v>1006000</v>
      </c>
      <c r="H9" s="135">
        <f t="shared" si="0"/>
        <v>90.63063063063062</v>
      </c>
      <c r="I9" s="187">
        <f>I10+I11</f>
        <v>1042000</v>
      </c>
      <c r="J9" s="175">
        <f t="shared" si="1"/>
        <v>103.57852882703777</v>
      </c>
      <c r="K9" s="187">
        <f>K10+K11</f>
        <v>1078000</v>
      </c>
      <c r="L9" s="175">
        <f t="shared" si="2"/>
        <v>103.45489443378119</v>
      </c>
    </row>
    <row r="10" spans="1:12" s="4" customFormat="1" ht="12.75" hidden="1">
      <c r="A10" s="103"/>
      <c r="B10" s="104"/>
      <c r="C10" s="104"/>
      <c r="D10" s="112">
        <v>3132</v>
      </c>
      <c r="E10" s="116" t="s">
        <v>50</v>
      </c>
      <c r="F10" s="167">
        <f>'posebni dio'!C16+'posebni dio'!C73</f>
        <v>1000000</v>
      </c>
      <c r="G10" s="167">
        <f>'posebni dio'!D16+'posebni dio'!D73</f>
        <v>905000</v>
      </c>
      <c r="H10" s="135">
        <f t="shared" si="0"/>
        <v>90.5</v>
      </c>
      <c r="I10" s="167">
        <f>'posebni dio'!F16+'posebni dio'!F73</f>
        <v>937000</v>
      </c>
      <c r="J10" s="135">
        <f t="shared" si="1"/>
        <v>103.53591160220994</v>
      </c>
      <c r="K10" s="167">
        <f>'posebni dio'!H16+'posebni dio'!H73</f>
        <v>970000</v>
      </c>
      <c r="L10" s="135">
        <f t="shared" si="2"/>
        <v>103.52187833511206</v>
      </c>
    </row>
    <row r="11" spans="1:12" s="4" customFormat="1" ht="12.75" hidden="1">
      <c r="A11" s="103"/>
      <c r="B11" s="104"/>
      <c r="C11" s="104"/>
      <c r="D11" s="112">
        <v>3133</v>
      </c>
      <c r="E11" s="116" t="s">
        <v>51</v>
      </c>
      <c r="F11" s="167">
        <f>'posebni dio'!C17+'posebni dio'!C74</f>
        <v>110000</v>
      </c>
      <c r="G11" s="167">
        <f>'posebni dio'!D17+'posebni dio'!D74</f>
        <v>101000</v>
      </c>
      <c r="H11" s="135">
        <f t="shared" si="0"/>
        <v>91.81818181818183</v>
      </c>
      <c r="I11" s="167">
        <f>'posebni dio'!F17+'posebni dio'!F74</f>
        <v>105000</v>
      </c>
      <c r="J11" s="135">
        <f t="shared" si="1"/>
        <v>103.96039603960396</v>
      </c>
      <c r="K11" s="167">
        <f>'posebni dio'!H17+'posebni dio'!H74</f>
        <v>108000</v>
      </c>
      <c r="L11" s="135">
        <f t="shared" si="2"/>
        <v>102.85714285714285</v>
      </c>
    </row>
    <row r="12" spans="1:12" s="4" customFormat="1" ht="12.75">
      <c r="A12" s="68"/>
      <c r="B12" s="69"/>
      <c r="C12" s="69"/>
      <c r="D12" s="71"/>
      <c r="E12" s="55"/>
      <c r="F12" s="166"/>
      <c r="G12" s="168"/>
      <c r="H12" s="144"/>
      <c r="I12" s="168"/>
      <c r="J12" s="144"/>
      <c r="K12" s="168"/>
      <c r="L12" s="144"/>
    </row>
    <row r="13" spans="1:12" s="4" customFormat="1" ht="13.5" customHeight="1">
      <c r="A13" s="68"/>
      <c r="B13" s="103">
        <v>32</v>
      </c>
      <c r="C13" s="104"/>
      <c r="D13" s="105"/>
      <c r="E13" s="84" t="s">
        <v>5</v>
      </c>
      <c r="F13" s="166">
        <f>F14+F18+F22+F32</f>
        <v>7998000</v>
      </c>
      <c r="G13" s="166">
        <f>G14+G18+G22+G32</f>
        <v>11308000</v>
      </c>
      <c r="H13" s="145">
        <f aca="true" t="shared" si="3" ref="H13:H35">G13/F13*100</f>
        <v>141.38534633658415</v>
      </c>
      <c r="I13" s="166">
        <f>I14+I18+I22+I32</f>
        <v>7528000</v>
      </c>
      <c r="J13" s="145">
        <f t="shared" si="1"/>
        <v>66.5723381676689</v>
      </c>
      <c r="K13" s="166">
        <f>K14+K18+K22+K32</f>
        <v>7068000</v>
      </c>
      <c r="L13" s="145">
        <f t="shared" si="2"/>
        <v>93.8894792773645</v>
      </c>
    </row>
    <row r="14" spans="1:12" s="62" customFormat="1" ht="12.75">
      <c r="A14" s="74"/>
      <c r="B14" s="93"/>
      <c r="C14" s="93">
        <v>321</v>
      </c>
      <c r="D14" s="112"/>
      <c r="E14" s="113" t="s">
        <v>9</v>
      </c>
      <c r="F14" s="167">
        <f>F15+F16+F17</f>
        <v>330000</v>
      </c>
      <c r="G14" s="167">
        <f>G15+G16+G17</f>
        <v>330000</v>
      </c>
      <c r="H14" s="135">
        <f t="shared" si="3"/>
        <v>100</v>
      </c>
      <c r="I14" s="187">
        <f>I15+I16+I17</f>
        <v>350000</v>
      </c>
      <c r="J14" s="175">
        <f t="shared" si="1"/>
        <v>106.06060606060606</v>
      </c>
      <c r="K14" s="187">
        <f>K15+K16+K17</f>
        <v>360000</v>
      </c>
      <c r="L14" s="175">
        <f t="shared" si="2"/>
        <v>102.85714285714285</v>
      </c>
    </row>
    <row r="15" spans="1:12" s="62" customFormat="1" ht="12.75" hidden="1">
      <c r="A15" s="74"/>
      <c r="B15" s="93"/>
      <c r="C15" s="93"/>
      <c r="D15" s="112">
        <v>3211</v>
      </c>
      <c r="E15" s="113" t="s">
        <v>52</v>
      </c>
      <c r="F15" s="167">
        <f>'posebni dio'!C20+'posebni dio'!C77</f>
        <v>110000</v>
      </c>
      <c r="G15" s="167">
        <f>'posebni dio'!D20+'posebni dio'!D77</f>
        <v>120000</v>
      </c>
      <c r="H15" s="135">
        <f t="shared" si="3"/>
        <v>109.09090909090908</v>
      </c>
      <c r="I15" s="187">
        <f>'posebni dio'!F20+'posebni dio'!F77</f>
        <v>130000</v>
      </c>
      <c r="J15" s="175">
        <f t="shared" si="1"/>
        <v>108.33333333333333</v>
      </c>
      <c r="K15" s="187">
        <f>'posebni dio'!H20+'posebni dio'!H77</f>
        <v>135000</v>
      </c>
      <c r="L15" s="175">
        <f t="shared" si="2"/>
        <v>103.84615384615385</v>
      </c>
    </row>
    <row r="16" spans="1:12" s="62" customFormat="1" ht="12.75" hidden="1">
      <c r="A16" s="74"/>
      <c r="B16" s="93"/>
      <c r="C16" s="93"/>
      <c r="D16" s="112">
        <v>3212</v>
      </c>
      <c r="E16" s="113" t="s">
        <v>53</v>
      </c>
      <c r="F16" s="167">
        <f>'posebni dio'!C21+'posebni dio'!C78</f>
        <v>120000</v>
      </c>
      <c r="G16" s="167">
        <f>'posebni dio'!D21+'posebni dio'!D78</f>
        <v>120000</v>
      </c>
      <c r="H16" s="135">
        <f t="shared" si="3"/>
        <v>100</v>
      </c>
      <c r="I16" s="187">
        <f>'posebni dio'!F21+'posebni dio'!F78</f>
        <v>125000</v>
      </c>
      <c r="J16" s="175">
        <f t="shared" si="1"/>
        <v>104.16666666666667</v>
      </c>
      <c r="K16" s="187">
        <f>'posebni dio'!H21+'posebni dio'!H78</f>
        <v>130000</v>
      </c>
      <c r="L16" s="175">
        <f t="shared" si="2"/>
        <v>104</v>
      </c>
    </row>
    <row r="17" spans="1:12" s="62" customFormat="1" ht="12.75" hidden="1">
      <c r="A17" s="74"/>
      <c r="B17" s="93"/>
      <c r="C17" s="93"/>
      <c r="D17" s="178" t="s">
        <v>7</v>
      </c>
      <c r="E17" s="113" t="s">
        <v>8</v>
      </c>
      <c r="F17" s="167">
        <f>'posebni dio'!C22+'posebni dio'!C79</f>
        <v>100000</v>
      </c>
      <c r="G17" s="167">
        <f>'posebni dio'!D22+'posebni dio'!D79</f>
        <v>90000</v>
      </c>
      <c r="H17" s="135">
        <f t="shared" si="3"/>
        <v>90</v>
      </c>
      <c r="I17" s="187">
        <f>'posebni dio'!F22+'posebni dio'!F79</f>
        <v>95000</v>
      </c>
      <c r="J17" s="175">
        <f t="shared" si="1"/>
        <v>105.55555555555556</v>
      </c>
      <c r="K17" s="187">
        <f>'posebni dio'!H22+'posebni dio'!H79</f>
        <v>95000</v>
      </c>
      <c r="L17" s="175">
        <f t="shared" si="2"/>
        <v>100</v>
      </c>
    </row>
    <row r="18" spans="1:12" s="62" customFormat="1" ht="12.75">
      <c r="A18" s="74"/>
      <c r="B18" s="93"/>
      <c r="C18" s="93">
        <v>322</v>
      </c>
      <c r="D18" s="178"/>
      <c r="E18" s="179" t="s">
        <v>54</v>
      </c>
      <c r="F18" s="167">
        <f>SUM(F19:F21)</f>
        <v>308000</v>
      </c>
      <c r="G18" s="167">
        <f>SUM(G19:G21)</f>
        <v>288000</v>
      </c>
      <c r="H18" s="135">
        <f t="shared" si="3"/>
        <v>93.5064935064935</v>
      </c>
      <c r="I18" s="187">
        <f>SUM(I19:I21)</f>
        <v>303000</v>
      </c>
      <c r="J18" s="175">
        <f t="shared" si="1"/>
        <v>105.20833333333333</v>
      </c>
      <c r="K18" s="187">
        <f>SUM(K19:K21)</f>
        <v>313000</v>
      </c>
      <c r="L18" s="175">
        <f t="shared" si="2"/>
        <v>103.30033003300329</v>
      </c>
    </row>
    <row r="19" spans="1:12" s="62" customFormat="1" ht="12.75" hidden="1">
      <c r="A19" s="74"/>
      <c r="B19" s="93"/>
      <c r="C19" s="93"/>
      <c r="D19" s="178">
        <v>3221</v>
      </c>
      <c r="E19" s="116" t="s">
        <v>55</v>
      </c>
      <c r="F19" s="167">
        <f>'posebni dio'!C81</f>
        <v>150000</v>
      </c>
      <c r="G19" s="167">
        <f>'posebni dio'!D81</f>
        <v>130000</v>
      </c>
      <c r="H19" s="135">
        <f t="shared" si="3"/>
        <v>86.66666666666667</v>
      </c>
      <c r="I19" s="187">
        <f>'posebni dio'!F81</f>
        <v>140000</v>
      </c>
      <c r="J19" s="175">
        <f t="shared" si="1"/>
        <v>107.6923076923077</v>
      </c>
      <c r="K19" s="187">
        <f>'posebni dio'!H81</f>
        <v>145000</v>
      </c>
      <c r="L19" s="175">
        <f t="shared" si="2"/>
        <v>103.57142857142858</v>
      </c>
    </row>
    <row r="20" spans="1:12" s="62" customFormat="1" ht="12.75" hidden="1">
      <c r="A20" s="74"/>
      <c r="B20" s="93"/>
      <c r="C20" s="93"/>
      <c r="D20" s="178">
        <v>3223</v>
      </c>
      <c r="E20" s="116" t="s">
        <v>56</v>
      </c>
      <c r="F20" s="167">
        <f>'posebni dio'!C24+'posebni dio'!C82</f>
        <v>135000</v>
      </c>
      <c r="G20" s="167">
        <f>'posebni dio'!D24+'posebni dio'!D82</f>
        <v>135000</v>
      </c>
      <c r="H20" s="135">
        <f t="shared" si="3"/>
        <v>100</v>
      </c>
      <c r="I20" s="187">
        <f>'posebni dio'!F24+'posebni dio'!F82</f>
        <v>140000</v>
      </c>
      <c r="J20" s="175">
        <f t="shared" si="1"/>
        <v>103.7037037037037</v>
      </c>
      <c r="K20" s="187">
        <f>'posebni dio'!H24+'posebni dio'!H82</f>
        <v>145000</v>
      </c>
      <c r="L20" s="175">
        <f t="shared" si="2"/>
        <v>103.57142857142858</v>
      </c>
    </row>
    <row r="21" spans="1:12" s="62" customFormat="1" ht="12.75" hidden="1">
      <c r="A21" s="74"/>
      <c r="B21" s="93"/>
      <c r="C21" s="93"/>
      <c r="D21" s="178" t="s">
        <v>10</v>
      </c>
      <c r="E21" s="179" t="s">
        <v>11</v>
      </c>
      <c r="F21" s="169">
        <f>'posebni dio'!C25+'posebni dio'!C83</f>
        <v>23000</v>
      </c>
      <c r="G21" s="169">
        <f>'posebni dio'!D25+'posebni dio'!D83</f>
        <v>23000</v>
      </c>
      <c r="H21" s="170">
        <f t="shared" si="3"/>
        <v>100</v>
      </c>
      <c r="I21" s="188">
        <f>'posebni dio'!F25+'posebni dio'!F83</f>
        <v>23000</v>
      </c>
      <c r="J21" s="189">
        <f t="shared" si="1"/>
        <v>100</v>
      </c>
      <c r="K21" s="188">
        <f>'posebni dio'!H25+'posebni dio'!H83</f>
        <v>23000</v>
      </c>
      <c r="L21" s="189">
        <f t="shared" si="2"/>
        <v>100</v>
      </c>
    </row>
    <row r="22" spans="1:12" s="62" customFormat="1" ht="12.75">
      <c r="A22" s="74"/>
      <c r="B22" s="93"/>
      <c r="C22" s="93">
        <v>323</v>
      </c>
      <c r="D22" s="180"/>
      <c r="E22" s="179" t="s">
        <v>12</v>
      </c>
      <c r="F22" s="167">
        <f>SUM(F23:F31)</f>
        <v>7245000</v>
      </c>
      <c r="G22" s="167">
        <f>SUM(G23:G31)</f>
        <v>10575000</v>
      </c>
      <c r="H22" s="135">
        <f t="shared" si="3"/>
        <v>145.96273291925465</v>
      </c>
      <c r="I22" s="187">
        <f>SUM(I23:I31)</f>
        <v>6760000</v>
      </c>
      <c r="J22" s="175">
        <f t="shared" si="1"/>
        <v>63.924349881796694</v>
      </c>
      <c r="K22" s="187">
        <f>SUM(K23:K31)</f>
        <v>6280000</v>
      </c>
      <c r="L22" s="175">
        <f t="shared" si="2"/>
        <v>92.89940828402366</v>
      </c>
    </row>
    <row r="23" spans="1:12" s="62" customFormat="1" ht="12.75" hidden="1">
      <c r="A23" s="74"/>
      <c r="B23" s="93"/>
      <c r="C23" s="93"/>
      <c r="D23" s="112">
        <v>3231</v>
      </c>
      <c r="E23" s="116" t="s">
        <v>57</v>
      </c>
      <c r="F23" s="167">
        <f>'posebni dio'!C85</f>
        <v>150000</v>
      </c>
      <c r="G23" s="167">
        <f>'posebni dio'!D85</f>
        <v>150000</v>
      </c>
      <c r="H23" s="135">
        <f t="shared" si="3"/>
        <v>100</v>
      </c>
      <c r="I23" s="187">
        <f>'posebni dio'!F85</f>
        <v>150000</v>
      </c>
      <c r="J23" s="175">
        <f t="shared" si="1"/>
        <v>100</v>
      </c>
      <c r="K23" s="187">
        <f>'posebni dio'!H85</f>
        <v>150000</v>
      </c>
      <c r="L23" s="175">
        <f t="shared" si="2"/>
        <v>100</v>
      </c>
    </row>
    <row r="24" spans="1:12" s="62" customFormat="1" ht="12.75" hidden="1">
      <c r="A24" s="74"/>
      <c r="B24" s="93"/>
      <c r="C24" s="93"/>
      <c r="D24" s="112">
        <v>3232</v>
      </c>
      <c r="E24" s="179" t="s">
        <v>13</v>
      </c>
      <c r="F24" s="167">
        <f>'posebni dio'!C27+'posebni dio'!C86</f>
        <v>160000</v>
      </c>
      <c r="G24" s="167">
        <f>'posebni dio'!D27+'posebni dio'!D86</f>
        <v>2855000</v>
      </c>
      <c r="H24" s="135">
        <f t="shared" si="3"/>
        <v>1784.375</v>
      </c>
      <c r="I24" s="187">
        <f>'posebni dio'!F27+'posebni dio'!F86</f>
        <v>105000</v>
      </c>
      <c r="J24" s="175">
        <f t="shared" si="1"/>
        <v>3.677758318739054</v>
      </c>
      <c r="K24" s="187">
        <f>'posebni dio'!H27+'posebni dio'!H86</f>
        <v>105000</v>
      </c>
      <c r="L24" s="175">
        <f t="shared" si="2"/>
        <v>100</v>
      </c>
    </row>
    <row r="25" spans="1:12" s="62" customFormat="1" ht="12.75" hidden="1">
      <c r="A25" s="74"/>
      <c r="B25" s="93"/>
      <c r="C25" s="93"/>
      <c r="D25" s="112">
        <v>3233</v>
      </c>
      <c r="E25" s="116" t="s">
        <v>110</v>
      </c>
      <c r="F25" s="167">
        <f>'posebni dio'!C28+'posebni dio'!C87</f>
        <v>40000</v>
      </c>
      <c r="G25" s="167">
        <f>'posebni dio'!D28+'posebni dio'!D87</f>
        <v>30000</v>
      </c>
      <c r="H25" s="135">
        <f t="shared" si="3"/>
        <v>75</v>
      </c>
      <c r="I25" s="187">
        <f>'posebni dio'!F28+'posebni dio'!F87</f>
        <v>30000</v>
      </c>
      <c r="J25" s="175">
        <f t="shared" si="1"/>
        <v>100</v>
      </c>
      <c r="K25" s="187">
        <f>'posebni dio'!H28+'posebni dio'!H87</f>
        <v>30000</v>
      </c>
      <c r="L25" s="175">
        <f t="shared" si="2"/>
        <v>100</v>
      </c>
    </row>
    <row r="26" spans="1:12" s="62" customFormat="1" ht="12.75" hidden="1">
      <c r="A26" s="74"/>
      <c r="B26" s="93"/>
      <c r="C26" s="93"/>
      <c r="D26" s="112">
        <v>3234</v>
      </c>
      <c r="E26" s="116" t="s">
        <v>58</v>
      </c>
      <c r="F26" s="167">
        <f>'posebni dio'!C29+'posebni dio'!C88</f>
        <v>310000</v>
      </c>
      <c r="G26" s="167">
        <f>'posebni dio'!D29+'posebni dio'!D88</f>
        <v>150000</v>
      </c>
      <c r="H26" s="135">
        <f t="shared" si="3"/>
        <v>48.38709677419355</v>
      </c>
      <c r="I26" s="187">
        <f>'posebni dio'!F29+'posebni dio'!F88</f>
        <v>160000</v>
      </c>
      <c r="J26" s="175">
        <f t="shared" si="1"/>
        <v>106.66666666666667</v>
      </c>
      <c r="K26" s="187">
        <f>'posebni dio'!H29+'posebni dio'!H88</f>
        <v>170000</v>
      </c>
      <c r="L26" s="175">
        <f t="shared" si="2"/>
        <v>106.25</v>
      </c>
    </row>
    <row r="27" spans="1:12" s="62" customFormat="1" ht="12" customHeight="1" hidden="1">
      <c r="A27" s="74"/>
      <c r="B27" s="93"/>
      <c r="C27" s="93"/>
      <c r="D27" s="112">
        <v>3235</v>
      </c>
      <c r="E27" s="113" t="s">
        <v>59</v>
      </c>
      <c r="F27" s="167">
        <f>'posebni dio'!C89</f>
        <v>90000</v>
      </c>
      <c r="G27" s="167">
        <f>'posebni dio'!D89</f>
        <v>90000</v>
      </c>
      <c r="H27" s="135">
        <f t="shared" si="3"/>
        <v>100</v>
      </c>
      <c r="I27" s="187">
        <f>'posebni dio'!F89</f>
        <v>90000</v>
      </c>
      <c r="J27" s="175">
        <f t="shared" si="1"/>
        <v>100</v>
      </c>
      <c r="K27" s="187">
        <f>'posebni dio'!H89</f>
        <v>90000</v>
      </c>
      <c r="L27" s="175">
        <f t="shared" si="2"/>
        <v>100</v>
      </c>
    </row>
    <row r="28" spans="1:12" s="62" customFormat="1" ht="12.75" hidden="1">
      <c r="A28" s="74"/>
      <c r="B28" s="93"/>
      <c r="C28" s="93"/>
      <c r="D28" s="112">
        <v>3236</v>
      </c>
      <c r="E28" s="113" t="s">
        <v>107</v>
      </c>
      <c r="F28" s="167">
        <f>'posebni dio'!C30+'posebni dio'!C90</f>
        <v>60000</v>
      </c>
      <c r="G28" s="167">
        <f>'posebni dio'!D30+'posebni dio'!D90</f>
        <v>60000</v>
      </c>
      <c r="H28" s="135">
        <f t="shared" si="3"/>
        <v>100</v>
      </c>
      <c r="I28" s="187">
        <f>'posebni dio'!F30+'posebni dio'!F90</f>
        <v>65000</v>
      </c>
      <c r="J28" s="175">
        <f t="shared" si="1"/>
        <v>108.33333333333333</v>
      </c>
      <c r="K28" s="187">
        <f>'posebni dio'!H30+'posebni dio'!H90</f>
        <v>65000</v>
      </c>
      <c r="L28" s="175">
        <f t="shared" si="2"/>
        <v>100</v>
      </c>
    </row>
    <row r="29" spans="1:12" s="62" customFormat="1" ht="12.75" hidden="1">
      <c r="A29" s="74"/>
      <c r="B29" s="93"/>
      <c r="C29" s="93"/>
      <c r="D29" s="112">
        <v>3237</v>
      </c>
      <c r="E29" s="179" t="s">
        <v>14</v>
      </c>
      <c r="F29" s="167">
        <f>'posebni dio'!C31+'posebni dio'!C91</f>
        <v>5500000</v>
      </c>
      <c r="G29" s="167">
        <f>'posebni dio'!D31+'posebni dio'!D91</f>
        <v>6300000</v>
      </c>
      <c r="H29" s="135">
        <f t="shared" si="3"/>
        <v>114.54545454545455</v>
      </c>
      <c r="I29" s="187">
        <f>'posebni dio'!F31+'posebni dio'!F91</f>
        <v>5200000</v>
      </c>
      <c r="J29" s="175">
        <f t="shared" si="1"/>
        <v>82.53968253968253</v>
      </c>
      <c r="K29" s="187">
        <f>'posebni dio'!H31+'posebni dio'!H91</f>
        <v>4700000</v>
      </c>
      <c r="L29" s="175">
        <f t="shared" si="2"/>
        <v>90.38461538461539</v>
      </c>
    </row>
    <row r="30" spans="1:12" s="62" customFormat="1" ht="12.75" hidden="1">
      <c r="A30" s="74"/>
      <c r="B30" s="93"/>
      <c r="C30" s="93"/>
      <c r="D30" s="112">
        <v>3238</v>
      </c>
      <c r="E30" s="116" t="s">
        <v>15</v>
      </c>
      <c r="F30" s="167">
        <f>'posebni dio'!C32+'posebni dio'!C92</f>
        <v>135000</v>
      </c>
      <c r="G30" s="167">
        <f>'posebni dio'!D32+'posebni dio'!D92</f>
        <v>140000</v>
      </c>
      <c r="H30" s="135">
        <f t="shared" si="3"/>
        <v>103.7037037037037</v>
      </c>
      <c r="I30" s="187">
        <f>'posebni dio'!F32+'posebni dio'!F92</f>
        <v>150000</v>
      </c>
      <c r="J30" s="175">
        <f t="shared" si="1"/>
        <v>107.14285714285714</v>
      </c>
      <c r="K30" s="187">
        <f>'posebni dio'!H32+'posebni dio'!H92</f>
        <v>150000</v>
      </c>
      <c r="L30" s="175">
        <f t="shared" si="2"/>
        <v>100</v>
      </c>
    </row>
    <row r="31" spans="1:12" s="62" customFormat="1" ht="13.5" customHeight="1" hidden="1">
      <c r="A31" s="74"/>
      <c r="B31" s="93"/>
      <c r="C31" s="93"/>
      <c r="D31" s="112">
        <v>3239</v>
      </c>
      <c r="E31" s="179" t="s">
        <v>60</v>
      </c>
      <c r="F31" s="167">
        <f>'posebni dio'!C93</f>
        <v>800000</v>
      </c>
      <c r="G31" s="167">
        <f>'posebni dio'!D93</f>
        <v>800000</v>
      </c>
      <c r="H31" s="135">
        <f t="shared" si="3"/>
        <v>100</v>
      </c>
      <c r="I31" s="187">
        <f>'posebni dio'!F93</f>
        <v>810000</v>
      </c>
      <c r="J31" s="175">
        <f t="shared" si="1"/>
        <v>101.25</v>
      </c>
      <c r="K31" s="187">
        <f>'posebni dio'!H93</f>
        <v>820000</v>
      </c>
      <c r="L31" s="175">
        <f t="shared" si="2"/>
        <v>101.23456790123457</v>
      </c>
    </row>
    <row r="32" spans="1:12" s="62" customFormat="1" ht="13.5" customHeight="1">
      <c r="A32" s="74"/>
      <c r="B32" s="93"/>
      <c r="C32" s="93">
        <v>329</v>
      </c>
      <c r="D32" s="112"/>
      <c r="E32" s="116" t="s">
        <v>61</v>
      </c>
      <c r="F32" s="167">
        <f>SUM(F33:F35)</f>
        <v>115000</v>
      </c>
      <c r="G32" s="167">
        <f>SUM(G33:G35)</f>
        <v>115000</v>
      </c>
      <c r="H32" s="135">
        <f t="shared" si="3"/>
        <v>100</v>
      </c>
      <c r="I32" s="187">
        <f>SUM(I33:I35)</f>
        <v>115000</v>
      </c>
      <c r="J32" s="175">
        <f t="shared" si="1"/>
        <v>100</v>
      </c>
      <c r="K32" s="187">
        <f>SUM(K33:K35)</f>
        <v>115000</v>
      </c>
      <c r="L32" s="175">
        <f t="shared" si="2"/>
        <v>100</v>
      </c>
    </row>
    <row r="33" spans="1:12" s="4" customFormat="1" ht="13.5" customHeight="1" hidden="1">
      <c r="A33" s="69"/>
      <c r="B33" s="104"/>
      <c r="C33" s="104"/>
      <c r="D33" s="114">
        <v>3292</v>
      </c>
      <c r="E33" s="117" t="s">
        <v>62</v>
      </c>
      <c r="F33" s="168">
        <f>'posebni dio'!C34+'posebni dio'!C95</f>
        <v>55000</v>
      </c>
      <c r="G33" s="168">
        <f>'posebni dio'!D34+'posebni dio'!D95</f>
        <v>55000</v>
      </c>
      <c r="H33" s="144">
        <f t="shared" si="3"/>
        <v>100</v>
      </c>
      <c r="I33" s="168">
        <f>'posebni dio'!F34+'posebni dio'!F95</f>
        <v>55000</v>
      </c>
      <c r="J33" s="144">
        <f t="shared" si="1"/>
        <v>100</v>
      </c>
      <c r="K33" s="168">
        <f>'posebni dio'!H34+'posebni dio'!H95</f>
        <v>55000</v>
      </c>
      <c r="L33" s="144">
        <f t="shared" si="2"/>
        <v>100</v>
      </c>
    </row>
    <row r="34" spans="1:12" s="4" customFormat="1" ht="13.5" customHeight="1" hidden="1">
      <c r="A34" s="69"/>
      <c r="B34" s="104"/>
      <c r="C34" s="104"/>
      <c r="D34" s="114">
        <v>3293</v>
      </c>
      <c r="E34" s="117" t="s">
        <v>63</v>
      </c>
      <c r="F34" s="168">
        <f>'posebni dio'!C96</f>
        <v>50000</v>
      </c>
      <c r="G34" s="168">
        <f>'posebni dio'!D96</f>
        <v>50000</v>
      </c>
      <c r="H34" s="144">
        <f t="shared" si="3"/>
        <v>100</v>
      </c>
      <c r="I34" s="168">
        <f>'posebni dio'!F96</f>
        <v>50000</v>
      </c>
      <c r="J34" s="144">
        <f t="shared" si="1"/>
        <v>100</v>
      </c>
      <c r="K34" s="168">
        <f>'posebni dio'!H96</f>
        <v>50000</v>
      </c>
      <c r="L34" s="144">
        <f t="shared" si="2"/>
        <v>100</v>
      </c>
    </row>
    <row r="35" spans="1:12" s="4" customFormat="1" ht="13.5" customHeight="1" hidden="1">
      <c r="A35" s="69"/>
      <c r="B35" s="104"/>
      <c r="C35" s="104"/>
      <c r="D35" s="114">
        <v>3299</v>
      </c>
      <c r="E35" s="116" t="s">
        <v>61</v>
      </c>
      <c r="F35" s="168">
        <f>'posebni dio'!C97</f>
        <v>10000</v>
      </c>
      <c r="G35" s="168">
        <f>'posebni dio'!D97</f>
        <v>10000</v>
      </c>
      <c r="H35" s="144">
        <f t="shared" si="3"/>
        <v>100</v>
      </c>
      <c r="I35" s="168">
        <f>'posebni dio'!F97</f>
        <v>10000</v>
      </c>
      <c r="J35" s="144">
        <f t="shared" si="1"/>
        <v>100</v>
      </c>
      <c r="K35" s="168">
        <f>'posebni dio'!H97</f>
        <v>10000</v>
      </c>
      <c r="L35" s="144">
        <f t="shared" si="2"/>
        <v>100</v>
      </c>
    </row>
    <row r="36" spans="1:12" s="4" customFormat="1" ht="12.75" customHeight="1">
      <c r="A36" s="69"/>
      <c r="B36" s="69"/>
      <c r="C36" s="69"/>
      <c r="D36" s="73"/>
      <c r="E36" s="55"/>
      <c r="F36" s="168"/>
      <c r="G36" s="168"/>
      <c r="H36" s="144"/>
      <c r="I36" s="168"/>
      <c r="J36" s="144"/>
      <c r="K36" s="168"/>
      <c r="L36" s="144"/>
    </row>
    <row r="37" spans="1:12" s="4" customFormat="1" ht="13.5" customHeight="1">
      <c r="A37" s="69"/>
      <c r="B37" s="103">
        <v>34</v>
      </c>
      <c r="C37" s="104"/>
      <c r="D37" s="111"/>
      <c r="E37" s="84" t="s">
        <v>16</v>
      </c>
      <c r="F37" s="166">
        <f>F38</f>
        <v>825000</v>
      </c>
      <c r="G37" s="166">
        <f>G38</f>
        <v>270000</v>
      </c>
      <c r="H37" s="145">
        <f>G37/F37*100</f>
        <v>32.72727272727273</v>
      </c>
      <c r="I37" s="166">
        <f>I38</f>
        <v>280000</v>
      </c>
      <c r="J37" s="145">
        <f t="shared" si="1"/>
        <v>103.7037037037037</v>
      </c>
      <c r="K37" s="166">
        <f>K38</f>
        <v>285000</v>
      </c>
      <c r="L37" s="145">
        <f t="shared" si="2"/>
        <v>101.78571428571428</v>
      </c>
    </row>
    <row r="38" spans="1:12" s="62" customFormat="1" ht="13.5" customHeight="1">
      <c r="A38" s="74"/>
      <c r="B38" s="93"/>
      <c r="C38" s="93">
        <v>343</v>
      </c>
      <c r="D38" s="112"/>
      <c r="E38" s="116" t="s">
        <v>68</v>
      </c>
      <c r="F38" s="167">
        <f>SUM(F39:F41)</f>
        <v>825000</v>
      </c>
      <c r="G38" s="167">
        <f>SUM(G39:G41)</f>
        <v>270000</v>
      </c>
      <c r="H38" s="135">
        <f>G38/F38*100</f>
        <v>32.72727272727273</v>
      </c>
      <c r="I38" s="187">
        <f>SUM(I39:I41)</f>
        <v>280000</v>
      </c>
      <c r="J38" s="175">
        <f t="shared" si="1"/>
        <v>103.7037037037037</v>
      </c>
      <c r="K38" s="187">
        <f>SUM(K39:K41)</f>
        <v>285000</v>
      </c>
      <c r="L38" s="175">
        <f t="shared" si="2"/>
        <v>101.78571428571428</v>
      </c>
    </row>
    <row r="39" spans="1:12" s="4" customFormat="1" ht="13.5" customHeight="1" hidden="1">
      <c r="A39" s="69"/>
      <c r="B39" s="104"/>
      <c r="C39" s="104"/>
      <c r="D39" s="93">
        <v>3431</v>
      </c>
      <c r="E39" s="109" t="s">
        <v>69</v>
      </c>
      <c r="F39" s="168">
        <f>'posebni dio'!C37+'posebni dio'!C100</f>
        <v>75000</v>
      </c>
      <c r="G39" s="168">
        <f>'posebni dio'!D37+'posebni dio'!D100</f>
        <v>60000</v>
      </c>
      <c r="H39" s="144">
        <f>G39/F39*100</f>
        <v>80</v>
      </c>
      <c r="I39" s="168">
        <f>'posebni dio'!F37+'posebni dio'!F100</f>
        <v>70000</v>
      </c>
      <c r="J39" s="144">
        <f t="shared" si="1"/>
        <v>116.66666666666667</v>
      </c>
      <c r="K39" s="168">
        <f>'posebni dio'!H37+'posebni dio'!H100</f>
        <v>75000</v>
      </c>
      <c r="L39" s="144">
        <f t="shared" si="2"/>
        <v>107.14285714285714</v>
      </c>
    </row>
    <row r="40" spans="1:12" s="4" customFormat="1" ht="13.5" customHeight="1" hidden="1">
      <c r="A40" s="69"/>
      <c r="B40" s="104"/>
      <c r="C40" s="104"/>
      <c r="D40" s="93">
        <v>3432</v>
      </c>
      <c r="E40" s="109" t="s">
        <v>70</v>
      </c>
      <c r="F40" s="168">
        <f>'posebni dio'!C101</f>
        <v>10000</v>
      </c>
      <c r="G40" s="168">
        <f>'posebni dio'!D101</f>
        <v>10000</v>
      </c>
      <c r="H40" s="144">
        <f>G40/F40*100</f>
        <v>100</v>
      </c>
      <c r="I40" s="168">
        <f>'posebni dio'!F101</f>
        <v>10000</v>
      </c>
      <c r="J40" s="144">
        <f t="shared" si="1"/>
        <v>100</v>
      </c>
      <c r="K40" s="168">
        <f>'posebni dio'!H101</f>
        <v>10000</v>
      </c>
      <c r="L40" s="144">
        <f t="shared" si="2"/>
        <v>100</v>
      </c>
    </row>
    <row r="41" spans="1:12" s="4" customFormat="1" ht="13.5" customHeight="1" hidden="1">
      <c r="A41" s="69"/>
      <c r="B41" s="104"/>
      <c r="C41" s="104"/>
      <c r="D41" s="93">
        <v>3433</v>
      </c>
      <c r="E41" s="109" t="s">
        <v>71</v>
      </c>
      <c r="F41" s="168">
        <f>'posebni dio'!C38+'posebni dio'!C102</f>
        <v>740000</v>
      </c>
      <c r="G41" s="168">
        <f>'posebni dio'!D38+'posebni dio'!D102</f>
        <v>200000</v>
      </c>
      <c r="H41" s="144">
        <f>G41/F41*100</f>
        <v>27.027027027027028</v>
      </c>
      <c r="I41" s="168">
        <f>'posebni dio'!F38+'posebni dio'!F102</f>
        <v>200000</v>
      </c>
      <c r="J41" s="144">
        <f t="shared" si="1"/>
        <v>100</v>
      </c>
      <c r="K41" s="168">
        <f>'posebni dio'!H38+'posebni dio'!H102</f>
        <v>200000</v>
      </c>
      <c r="L41" s="144">
        <f t="shared" si="2"/>
        <v>100</v>
      </c>
    </row>
    <row r="42" spans="1:12" s="4" customFormat="1" ht="12.75" customHeight="1">
      <c r="A42" s="69"/>
      <c r="B42" s="69"/>
      <c r="C42" s="69"/>
      <c r="D42" s="74"/>
      <c r="E42" s="59"/>
      <c r="F42" s="168"/>
      <c r="G42" s="168"/>
      <c r="H42" s="144"/>
      <c r="I42" s="168"/>
      <c r="J42" s="144"/>
      <c r="K42" s="168"/>
      <c r="L42" s="144"/>
    </row>
    <row r="43" spans="1:12" s="57" customFormat="1" ht="24" customHeight="1">
      <c r="A43" s="70"/>
      <c r="B43" s="70">
        <v>37</v>
      </c>
      <c r="C43" s="70"/>
      <c r="D43" s="70"/>
      <c r="E43" s="78" t="s">
        <v>86</v>
      </c>
      <c r="F43" s="164">
        <f>F44</f>
        <v>2000000</v>
      </c>
      <c r="G43" s="164">
        <f>G44</f>
        <v>2000000</v>
      </c>
      <c r="H43" s="134">
        <f>G43/F43*100</f>
        <v>100</v>
      </c>
      <c r="I43" s="164">
        <f>I44</f>
        <v>2000000</v>
      </c>
      <c r="J43" s="134">
        <f t="shared" si="1"/>
        <v>100</v>
      </c>
      <c r="K43" s="164">
        <f>K44</f>
        <v>2000000</v>
      </c>
      <c r="L43" s="134">
        <f t="shared" si="2"/>
        <v>100</v>
      </c>
    </row>
    <row r="44" spans="1:12" s="62" customFormat="1" ht="13.5" customHeight="1">
      <c r="A44" s="74"/>
      <c r="B44" s="74"/>
      <c r="C44" s="93">
        <v>371</v>
      </c>
      <c r="D44" s="93"/>
      <c r="E44" s="110" t="s">
        <v>87</v>
      </c>
      <c r="F44" s="167">
        <f>F45</f>
        <v>2000000</v>
      </c>
      <c r="G44" s="167">
        <f>G45</f>
        <v>2000000</v>
      </c>
      <c r="H44" s="135">
        <f>G44/F44*100</f>
        <v>100</v>
      </c>
      <c r="I44" s="187">
        <f>I45</f>
        <v>2000000</v>
      </c>
      <c r="J44" s="175">
        <f t="shared" si="1"/>
        <v>100</v>
      </c>
      <c r="K44" s="187">
        <f>K45</f>
        <v>2000000</v>
      </c>
      <c r="L44" s="175">
        <f t="shared" si="2"/>
        <v>100</v>
      </c>
    </row>
    <row r="45" spans="1:12" s="4" customFormat="1" ht="13.5" customHeight="1" hidden="1">
      <c r="A45" s="69"/>
      <c r="B45" s="69"/>
      <c r="C45" s="104"/>
      <c r="D45" s="93">
        <v>3711</v>
      </c>
      <c r="E45" s="109" t="s">
        <v>64</v>
      </c>
      <c r="F45" s="168">
        <f>'posebni dio'!C61</f>
        <v>2000000</v>
      </c>
      <c r="G45" s="168">
        <f>'posebni dio'!D61</f>
        <v>2000000</v>
      </c>
      <c r="H45" s="144">
        <f>G45/F45*100</f>
        <v>100</v>
      </c>
      <c r="I45" s="168">
        <f>'posebni dio'!F61</f>
        <v>2000000</v>
      </c>
      <c r="J45" s="144">
        <f t="shared" si="1"/>
        <v>100</v>
      </c>
      <c r="K45" s="168">
        <f>'posebni dio'!H61</f>
        <v>2000000</v>
      </c>
      <c r="L45" s="144">
        <f t="shared" si="2"/>
        <v>100</v>
      </c>
    </row>
    <row r="46" spans="1:12" s="4" customFormat="1" ht="11.25" customHeight="1">
      <c r="A46" s="69"/>
      <c r="B46" s="69"/>
      <c r="C46" s="69"/>
      <c r="D46" s="74"/>
      <c r="E46" s="59"/>
      <c r="F46" s="168"/>
      <c r="G46" s="168"/>
      <c r="H46" s="144"/>
      <c r="I46" s="168"/>
      <c r="J46" s="144"/>
      <c r="K46" s="168"/>
      <c r="L46" s="144"/>
    </row>
    <row r="47" spans="1:12" s="57" customFormat="1" ht="13.5" customHeight="1">
      <c r="A47" s="70"/>
      <c r="B47" s="107">
        <v>38</v>
      </c>
      <c r="C47" s="107"/>
      <c r="D47" s="107"/>
      <c r="E47" s="108" t="s">
        <v>103</v>
      </c>
      <c r="F47" s="164">
        <f>F48+F50</f>
        <v>235065000</v>
      </c>
      <c r="G47" s="164">
        <f>G48+G50</f>
        <v>21665000</v>
      </c>
      <c r="H47" s="134">
        <f aca="true" t="shared" si="4" ref="H47:H55">G47/F47*100</f>
        <v>9.216599663922745</v>
      </c>
      <c r="I47" s="164">
        <f>I48+I50</f>
        <v>1565000</v>
      </c>
      <c r="J47" s="134">
        <f t="shared" si="1"/>
        <v>7.223632587122086</v>
      </c>
      <c r="K47" s="164">
        <f>K48+K50</f>
        <v>1565000</v>
      </c>
      <c r="L47" s="134">
        <f t="shared" si="2"/>
        <v>100</v>
      </c>
    </row>
    <row r="48" spans="1:12" s="62" customFormat="1" ht="13.5" customHeight="1">
      <c r="A48" s="74"/>
      <c r="B48" s="93"/>
      <c r="C48" s="93">
        <v>381</v>
      </c>
      <c r="D48" s="93"/>
      <c r="E48" s="110" t="s">
        <v>109</v>
      </c>
      <c r="F48" s="167">
        <f>F49</f>
        <v>65000</v>
      </c>
      <c r="G48" s="167">
        <f>G49</f>
        <v>65000</v>
      </c>
      <c r="H48" s="135">
        <f t="shared" si="4"/>
        <v>100</v>
      </c>
      <c r="I48" s="187">
        <f>I49</f>
        <v>65000</v>
      </c>
      <c r="J48" s="175">
        <f t="shared" si="1"/>
        <v>100</v>
      </c>
      <c r="K48" s="187">
        <f>K49</f>
        <v>65000</v>
      </c>
      <c r="L48" s="175">
        <f t="shared" si="2"/>
        <v>100</v>
      </c>
    </row>
    <row r="49" spans="1:12" s="62" customFormat="1" ht="13.5" customHeight="1" hidden="1">
      <c r="A49" s="74"/>
      <c r="B49" s="93"/>
      <c r="C49" s="93"/>
      <c r="D49" s="93">
        <v>3811</v>
      </c>
      <c r="E49" s="110" t="s">
        <v>108</v>
      </c>
      <c r="F49" s="167">
        <f>'posebni dio'!C105</f>
        <v>65000</v>
      </c>
      <c r="G49" s="167">
        <f>'posebni dio'!D105</f>
        <v>65000</v>
      </c>
      <c r="H49" s="135">
        <f t="shared" si="4"/>
        <v>100</v>
      </c>
      <c r="I49" s="187">
        <f>'posebni dio'!F105</f>
        <v>65000</v>
      </c>
      <c r="J49" s="175">
        <f t="shared" si="1"/>
        <v>100</v>
      </c>
      <c r="K49" s="187">
        <f>'posebni dio'!H105</f>
        <v>65000</v>
      </c>
      <c r="L49" s="175">
        <f t="shared" si="2"/>
        <v>100</v>
      </c>
    </row>
    <row r="50" spans="1:12" s="62" customFormat="1" ht="13.5" customHeight="1">
      <c r="A50" s="74"/>
      <c r="B50" s="93"/>
      <c r="C50" s="93">
        <v>385</v>
      </c>
      <c r="D50" s="93"/>
      <c r="E50" s="110" t="s">
        <v>102</v>
      </c>
      <c r="F50" s="167">
        <f>F51</f>
        <v>235000000</v>
      </c>
      <c r="G50" s="167">
        <f>G51</f>
        <v>21600000</v>
      </c>
      <c r="H50" s="135">
        <f t="shared" si="4"/>
        <v>9.191489361702128</v>
      </c>
      <c r="I50" s="187">
        <f>I51</f>
        <v>1500000</v>
      </c>
      <c r="J50" s="175">
        <f t="shared" si="1"/>
        <v>6.944444444444445</v>
      </c>
      <c r="K50" s="187">
        <f>K51</f>
        <v>1500000</v>
      </c>
      <c r="L50" s="175">
        <f t="shared" si="2"/>
        <v>100</v>
      </c>
    </row>
    <row r="51" spans="1:12" s="4" customFormat="1" ht="13.5" customHeight="1" hidden="1">
      <c r="A51" s="69"/>
      <c r="B51" s="104"/>
      <c r="C51" s="104"/>
      <c r="D51" s="93">
        <v>3859</v>
      </c>
      <c r="E51" s="109" t="s">
        <v>101</v>
      </c>
      <c r="F51" s="168">
        <f>'posebni dio'!C41+'posebni dio'!C108+'posebni dio'!C107</f>
        <v>235000000</v>
      </c>
      <c r="G51" s="168">
        <f>'posebni dio'!D41+'posebni dio'!D108+'posebni dio'!D107</f>
        <v>21600000</v>
      </c>
      <c r="H51" s="144">
        <f t="shared" si="4"/>
        <v>9.191489361702128</v>
      </c>
      <c r="I51" s="168">
        <f>'posebni dio'!F41+'posebni dio'!F108+'posebni dio'!F107</f>
        <v>1500000</v>
      </c>
      <c r="J51" s="144">
        <f t="shared" si="1"/>
        <v>6.944444444444445</v>
      </c>
      <c r="K51" s="168">
        <f>'posebni dio'!H41+'posebni dio'!H108+'posebni dio'!H107</f>
        <v>1500000</v>
      </c>
      <c r="L51" s="144">
        <f t="shared" si="2"/>
        <v>100</v>
      </c>
    </row>
    <row r="52" spans="1:12" s="4" customFormat="1" ht="24" customHeight="1">
      <c r="A52" s="3">
        <v>4</v>
      </c>
      <c r="D52" s="84"/>
      <c r="E52" s="86" t="s">
        <v>97</v>
      </c>
      <c r="F52" s="166">
        <f>F53+F63</f>
        <v>273000</v>
      </c>
      <c r="G52" s="166">
        <f>G53+G63</f>
        <v>1012000</v>
      </c>
      <c r="H52" s="145">
        <f t="shared" si="4"/>
        <v>370.6959706959707</v>
      </c>
      <c r="I52" s="166">
        <f>I53+I63</f>
        <v>80000</v>
      </c>
      <c r="J52" s="145">
        <f t="shared" si="1"/>
        <v>7.905138339920949</v>
      </c>
      <c r="K52" s="166">
        <f>K53+K63</f>
        <v>87500</v>
      </c>
      <c r="L52" s="145">
        <f t="shared" si="2"/>
        <v>109.375</v>
      </c>
    </row>
    <row r="53" spans="1:12" s="4" customFormat="1" ht="12.75">
      <c r="A53" s="69"/>
      <c r="B53" s="68">
        <v>42</v>
      </c>
      <c r="C53" s="69"/>
      <c r="D53" s="72"/>
      <c r="E53" s="15" t="s">
        <v>17</v>
      </c>
      <c r="F53" s="166">
        <f>F54+F58+F60</f>
        <v>143000</v>
      </c>
      <c r="G53" s="166">
        <f>G54+G58+G60</f>
        <v>1012000</v>
      </c>
      <c r="H53" s="145">
        <f t="shared" si="4"/>
        <v>707.6923076923076</v>
      </c>
      <c r="I53" s="166">
        <f>I54+I58+I60</f>
        <v>80000</v>
      </c>
      <c r="J53" s="145">
        <f t="shared" si="1"/>
        <v>7.905138339920949</v>
      </c>
      <c r="K53" s="166">
        <f>K54+K58+K60</f>
        <v>87500</v>
      </c>
      <c r="L53" s="145">
        <f t="shared" si="2"/>
        <v>109.375</v>
      </c>
    </row>
    <row r="54" spans="1:12" s="62" customFormat="1" ht="12.75">
      <c r="A54" s="74"/>
      <c r="B54" s="74"/>
      <c r="C54" s="74">
        <v>422</v>
      </c>
      <c r="D54" s="181"/>
      <c r="E54" s="56" t="s">
        <v>20</v>
      </c>
      <c r="F54" s="167">
        <f>SUM(F55:F57)</f>
        <v>115000</v>
      </c>
      <c r="G54" s="167">
        <f>SUM(G55:G57)</f>
        <v>981000</v>
      </c>
      <c r="H54" s="135">
        <f t="shared" si="4"/>
        <v>853.0434782608696</v>
      </c>
      <c r="I54" s="187">
        <f>SUM(I55:I57)</f>
        <v>77000</v>
      </c>
      <c r="J54" s="175">
        <f t="shared" si="1"/>
        <v>7.8491335372069315</v>
      </c>
      <c r="K54" s="187">
        <f>SUM(K55:K57)</f>
        <v>84500</v>
      </c>
      <c r="L54" s="175">
        <f t="shared" si="2"/>
        <v>109.74025974025975</v>
      </c>
    </row>
    <row r="55" spans="1:12" s="62" customFormat="1" ht="12.75" hidden="1">
      <c r="A55" s="74"/>
      <c r="B55" s="74"/>
      <c r="C55" s="74"/>
      <c r="D55" s="182" t="s">
        <v>18</v>
      </c>
      <c r="E55" s="183" t="s">
        <v>19</v>
      </c>
      <c r="F55" s="167">
        <f>'posebni dio'!C47+'posebni dio'!C114</f>
        <v>100000</v>
      </c>
      <c r="G55" s="167">
        <f>'posebni dio'!D47+'posebni dio'!D114</f>
        <v>381000</v>
      </c>
      <c r="H55" s="135">
        <f t="shared" si="4"/>
        <v>381</v>
      </c>
      <c r="I55" s="187">
        <f>'posebni dio'!F47+'posebni dio'!F114</f>
        <v>72000</v>
      </c>
      <c r="J55" s="175">
        <f t="shared" si="1"/>
        <v>18.89763779527559</v>
      </c>
      <c r="K55" s="187">
        <f>'posebni dio'!H47+'posebni dio'!H114</f>
        <v>79500</v>
      </c>
      <c r="L55" s="175">
        <f t="shared" si="2"/>
        <v>110.41666666666667</v>
      </c>
    </row>
    <row r="56" spans="1:12" s="62" customFormat="1" ht="12.75" hidden="1">
      <c r="A56" s="74"/>
      <c r="B56" s="74"/>
      <c r="C56" s="74"/>
      <c r="D56" s="184" t="s">
        <v>125</v>
      </c>
      <c r="E56" s="185" t="s">
        <v>126</v>
      </c>
      <c r="F56" s="167">
        <f>'posebni dio'!C115</f>
        <v>0</v>
      </c>
      <c r="G56" s="167">
        <f>'posebni dio'!D115</f>
        <v>90000</v>
      </c>
      <c r="H56" s="135" t="s">
        <v>131</v>
      </c>
      <c r="I56" s="187">
        <f>'posebni dio'!F115</f>
        <v>5000</v>
      </c>
      <c r="J56" s="175">
        <f t="shared" si="1"/>
        <v>5.555555555555555</v>
      </c>
      <c r="K56" s="187">
        <f>'posebni dio'!H115</f>
        <v>5000</v>
      </c>
      <c r="L56" s="175">
        <f t="shared" si="2"/>
        <v>100</v>
      </c>
    </row>
    <row r="57" spans="1:12" s="62" customFormat="1" ht="12.75" hidden="1">
      <c r="A57" s="74"/>
      <c r="B57" s="74"/>
      <c r="C57" s="74"/>
      <c r="D57" s="71">
        <v>4223</v>
      </c>
      <c r="E57" s="56" t="s">
        <v>44</v>
      </c>
      <c r="F57" s="167">
        <f>'posebni dio'!C116</f>
        <v>15000</v>
      </c>
      <c r="G57" s="167">
        <f>'posebni dio'!D116</f>
        <v>510000</v>
      </c>
      <c r="H57" s="135">
        <f>G57/F57*100</f>
        <v>3400</v>
      </c>
      <c r="I57" s="187">
        <f>'posebni dio'!F116</f>
        <v>0</v>
      </c>
      <c r="J57" s="175">
        <f t="shared" si="1"/>
        <v>0</v>
      </c>
      <c r="K57" s="187">
        <f>'posebni dio'!H116</f>
        <v>0</v>
      </c>
      <c r="L57" s="175" t="s">
        <v>131</v>
      </c>
    </row>
    <row r="58" spans="1:12" s="62" customFormat="1" ht="12.75" hidden="1">
      <c r="A58" s="74"/>
      <c r="B58" s="74"/>
      <c r="C58" s="74">
        <v>423</v>
      </c>
      <c r="D58" s="181"/>
      <c r="E58" s="56" t="s">
        <v>134</v>
      </c>
      <c r="F58" s="167">
        <f>F59</f>
        <v>0</v>
      </c>
      <c r="G58" s="167">
        <f>G59</f>
        <v>0</v>
      </c>
      <c r="H58" s="135" t="s">
        <v>131</v>
      </c>
      <c r="I58" s="187">
        <f>I59</f>
        <v>0</v>
      </c>
      <c r="J58" s="175" t="e">
        <f t="shared" si="1"/>
        <v>#DIV/0!</v>
      </c>
      <c r="K58" s="187">
        <f>K59</f>
        <v>0</v>
      </c>
      <c r="L58" s="175" t="s">
        <v>131</v>
      </c>
    </row>
    <row r="59" spans="1:12" s="62" customFormat="1" ht="12.75" hidden="1">
      <c r="A59" s="74"/>
      <c r="B59" s="74"/>
      <c r="C59" s="74"/>
      <c r="D59" s="71">
        <v>4231</v>
      </c>
      <c r="E59" s="56" t="s">
        <v>135</v>
      </c>
      <c r="F59" s="167">
        <f>'posebni dio'!C128</f>
        <v>0</v>
      </c>
      <c r="G59" s="167">
        <f>'posebni dio'!D128</f>
        <v>0</v>
      </c>
      <c r="H59" s="135" t="s">
        <v>131</v>
      </c>
      <c r="I59" s="187">
        <f>'posebni dio'!F128</f>
        <v>0</v>
      </c>
      <c r="J59" s="175" t="e">
        <f t="shared" si="1"/>
        <v>#DIV/0!</v>
      </c>
      <c r="K59" s="187">
        <f>'posebni dio'!H128</f>
        <v>0</v>
      </c>
      <c r="L59" s="175" t="s">
        <v>131</v>
      </c>
    </row>
    <row r="60" spans="1:12" s="62" customFormat="1" ht="12.75">
      <c r="A60" s="74"/>
      <c r="B60" s="74"/>
      <c r="C60" s="74">
        <v>426</v>
      </c>
      <c r="D60" s="71"/>
      <c r="E60" s="56" t="s">
        <v>21</v>
      </c>
      <c r="F60" s="167">
        <f>F61</f>
        <v>28000</v>
      </c>
      <c r="G60" s="167">
        <f>G61</f>
        <v>31000</v>
      </c>
      <c r="H60" s="135">
        <f>G60/F60*100</f>
        <v>110.71428571428572</v>
      </c>
      <c r="I60" s="187">
        <f>I61</f>
        <v>3000</v>
      </c>
      <c r="J60" s="175">
        <f t="shared" si="1"/>
        <v>9.67741935483871</v>
      </c>
      <c r="K60" s="187">
        <f>K61</f>
        <v>3000</v>
      </c>
      <c r="L60" s="175">
        <f t="shared" si="2"/>
        <v>100</v>
      </c>
    </row>
    <row r="61" spans="1:12" s="4" customFormat="1" ht="12.75" hidden="1">
      <c r="A61" s="69"/>
      <c r="B61" s="69"/>
      <c r="C61" s="69"/>
      <c r="D61" s="71">
        <v>4262</v>
      </c>
      <c r="E61" s="56" t="s">
        <v>0</v>
      </c>
      <c r="F61" s="168">
        <f>'posebni dio'!C122</f>
        <v>28000</v>
      </c>
      <c r="G61" s="168">
        <f>'posebni dio'!D122</f>
        <v>31000</v>
      </c>
      <c r="H61" s="144">
        <f>G61/F61*100</f>
        <v>110.71428571428572</v>
      </c>
      <c r="I61" s="168">
        <f>'posebni dio'!F122</f>
        <v>3000</v>
      </c>
      <c r="J61" s="144">
        <f t="shared" si="1"/>
        <v>9.67741935483871</v>
      </c>
      <c r="K61" s="168">
        <f>'posebni dio'!H122</f>
        <v>3000</v>
      </c>
      <c r="L61" s="144">
        <f t="shared" si="2"/>
        <v>100</v>
      </c>
    </row>
    <row r="62" spans="1:12" s="4" customFormat="1" ht="12.75">
      <c r="A62" s="69"/>
      <c r="B62" s="69"/>
      <c r="C62" s="69"/>
      <c r="D62" s="71"/>
      <c r="E62" s="56"/>
      <c r="F62" s="168"/>
      <c r="G62" s="168"/>
      <c r="H62" s="144"/>
      <c r="I62" s="168"/>
      <c r="J62" s="144"/>
      <c r="K62" s="168"/>
      <c r="L62" s="144"/>
    </row>
    <row r="63" spans="1:12" s="4" customFormat="1" ht="12.75" hidden="1">
      <c r="A63" s="69"/>
      <c r="B63" s="68">
        <v>45</v>
      </c>
      <c r="C63" s="69"/>
      <c r="D63" s="143"/>
      <c r="E63" s="2" t="s">
        <v>132</v>
      </c>
      <c r="F63" s="164">
        <f>F64</f>
        <v>130000</v>
      </c>
      <c r="G63" s="164">
        <f>G64</f>
        <v>0</v>
      </c>
      <c r="H63" s="134">
        <f>G63/F63*100</f>
        <v>0</v>
      </c>
      <c r="I63" s="164">
        <f>I64</f>
        <v>0</v>
      </c>
      <c r="J63" s="134" t="s">
        <v>131</v>
      </c>
      <c r="K63" s="164">
        <f>K64</f>
        <v>0</v>
      </c>
      <c r="L63" s="134" t="s">
        <v>131</v>
      </c>
    </row>
    <row r="64" spans="1:12" s="62" customFormat="1" ht="12.75" hidden="1">
      <c r="A64" s="74"/>
      <c r="B64" s="74"/>
      <c r="C64" s="74">
        <v>451</v>
      </c>
      <c r="D64" s="186"/>
      <c r="E64" s="56" t="s">
        <v>133</v>
      </c>
      <c r="F64" s="167">
        <f>F65</f>
        <v>130000</v>
      </c>
      <c r="G64" s="167">
        <f>G65</f>
        <v>0</v>
      </c>
      <c r="H64" s="135">
        <f>G64/F64*100</f>
        <v>0</v>
      </c>
      <c r="I64" s="187">
        <f>I65</f>
        <v>0</v>
      </c>
      <c r="J64" s="175" t="s">
        <v>131</v>
      </c>
      <c r="K64" s="187">
        <f>K65</f>
        <v>0</v>
      </c>
      <c r="L64" s="175" t="s">
        <v>131</v>
      </c>
    </row>
    <row r="65" spans="1:12" s="4" customFormat="1" ht="12.75" hidden="1">
      <c r="A65" s="69"/>
      <c r="B65" s="69"/>
      <c r="C65" s="69"/>
      <c r="D65" s="69">
        <v>4511</v>
      </c>
      <c r="E65" s="4" t="s">
        <v>123</v>
      </c>
      <c r="F65" s="168">
        <f>'posebni dio'!C53</f>
        <v>130000</v>
      </c>
      <c r="G65" s="168">
        <f>'posebni dio'!D53</f>
        <v>0</v>
      </c>
      <c r="H65" s="144">
        <f>G65/F65*100</f>
        <v>0</v>
      </c>
      <c r="I65" s="168">
        <f>'posebni dio'!F53</f>
        <v>0</v>
      </c>
      <c r="J65" s="144" t="s">
        <v>131</v>
      </c>
      <c r="K65" s="168">
        <f>'posebni dio'!H53</f>
        <v>0</v>
      </c>
      <c r="L65" s="144" t="s">
        <v>131</v>
      </c>
    </row>
    <row r="66" spans="1:12" s="4" customFormat="1" ht="12.75">
      <c r="A66" s="69"/>
      <c r="B66" s="69"/>
      <c r="C66" s="69"/>
      <c r="D66" s="69"/>
      <c r="F66" s="5"/>
      <c r="G66" s="5"/>
      <c r="H66" s="144"/>
      <c r="J66" s="144"/>
      <c r="L66" s="144"/>
    </row>
    <row r="67" spans="1:12" s="4" customFormat="1" ht="12.75">
      <c r="A67" s="69"/>
      <c r="B67" s="69"/>
      <c r="C67" s="69"/>
      <c r="D67" s="69"/>
      <c r="H67" s="144"/>
      <c r="J67" s="144"/>
      <c r="L67" s="144"/>
    </row>
    <row r="68" spans="1:12" s="4" customFormat="1" ht="12.75">
      <c r="A68" s="69"/>
      <c r="B68" s="69"/>
      <c r="C68" s="69"/>
      <c r="D68" s="69"/>
      <c r="H68" s="144"/>
      <c r="J68" s="144"/>
      <c r="L68" s="144"/>
    </row>
    <row r="69" spans="1:12" s="4" customFormat="1" ht="12.75">
      <c r="A69" s="69"/>
      <c r="B69" s="69"/>
      <c r="C69" s="69"/>
      <c r="D69" s="69"/>
      <c r="H69" s="144"/>
      <c r="J69" s="144"/>
      <c r="L69" s="144"/>
    </row>
    <row r="70" spans="1:12" s="4" customFormat="1" ht="12.75">
      <c r="A70" s="69"/>
      <c r="B70" s="69"/>
      <c r="C70" s="69"/>
      <c r="D70" s="69"/>
      <c r="H70" s="144"/>
      <c r="J70" s="144"/>
      <c r="L70" s="144"/>
    </row>
    <row r="71" spans="1:12" s="4" customFormat="1" ht="12.75">
      <c r="A71" s="69"/>
      <c r="B71" s="69"/>
      <c r="C71" s="69"/>
      <c r="D71" s="69"/>
      <c r="H71" s="144"/>
      <c r="J71" s="144"/>
      <c r="L71" s="144"/>
    </row>
    <row r="72" spans="1:12" s="4" customFormat="1" ht="12.75">
      <c r="A72" s="69"/>
      <c r="B72" s="69"/>
      <c r="C72" s="69"/>
      <c r="D72" s="69"/>
      <c r="H72" s="144"/>
      <c r="J72" s="144"/>
      <c r="L72" s="144"/>
    </row>
    <row r="73" spans="1:12" s="4" customFormat="1" ht="12.75">
      <c r="A73" s="69"/>
      <c r="B73" s="69"/>
      <c r="C73" s="69"/>
      <c r="D73" s="69"/>
      <c r="H73" s="144"/>
      <c r="J73" s="144"/>
      <c r="L73" s="144"/>
    </row>
    <row r="74" spans="1:12" s="4" customFormat="1" ht="12.75">
      <c r="A74" s="69"/>
      <c r="B74" s="69"/>
      <c r="C74" s="69"/>
      <c r="D74" s="69"/>
      <c r="H74" s="144"/>
      <c r="J74" s="144"/>
      <c r="L74" s="144"/>
    </row>
    <row r="75" spans="1:12" s="4" customFormat="1" ht="12.75">
      <c r="A75" s="69"/>
      <c r="B75" s="69"/>
      <c r="C75" s="69"/>
      <c r="D75" s="69"/>
      <c r="H75" s="144"/>
      <c r="J75" s="144"/>
      <c r="L75" s="144"/>
    </row>
    <row r="76" spans="1:12" s="4" customFormat="1" ht="12.75">
      <c r="A76" s="69"/>
      <c r="B76" s="69"/>
      <c r="C76" s="69"/>
      <c r="D76" s="69"/>
      <c r="H76" s="144"/>
      <c r="J76" s="144"/>
      <c r="L76" s="144"/>
    </row>
    <row r="77" spans="1:12" s="4" customFormat="1" ht="12.75">
      <c r="A77" s="69"/>
      <c r="B77" s="69"/>
      <c r="C77" s="69"/>
      <c r="D77" s="69"/>
      <c r="H77" s="144"/>
      <c r="J77" s="144"/>
      <c r="L77" s="144"/>
    </row>
    <row r="78" spans="1:12" s="4" customFormat="1" ht="12.75">
      <c r="A78" s="69"/>
      <c r="B78" s="69"/>
      <c r="C78" s="69"/>
      <c r="D78" s="69"/>
      <c r="H78" s="144"/>
      <c r="J78" s="144"/>
      <c r="L78" s="144"/>
    </row>
    <row r="79" spans="1:12" s="4" customFormat="1" ht="12.75">
      <c r="A79" s="69"/>
      <c r="B79" s="69"/>
      <c r="C79" s="69"/>
      <c r="D79" s="69"/>
      <c r="H79" s="144"/>
      <c r="J79" s="144"/>
      <c r="L79" s="144"/>
    </row>
    <row r="80" spans="1:12" s="4" customFormat="1" ht="12.75">
      <c r="A80" s="69"/>
      <c r="B80" s="69"/>
      <c r="C80" s="69"/>
      <c r="D80" s="69"/>
      <c r="H80" s="144"/>
      <c r="J80" s="144"/>
      <c r="L80" s="144"/>
    </row>
    <row r="81" spans="1:12" s="4" customFormat="1" ht="12.75">
      <c r="A81" s="69"/>
      <c r="B81" s="69"/>
      <c r="C81" s="69"/>
      <c r="D81" s="69"/>
      <c r="H81" s="144"/>
      <c r="J81" s="144"/>
      <c r="L81" s="144"/>
    </row>
    <row r="82" spans="1:12" s="4" customFormat="1" ht="12.75">
      <c r="A82" s="69"/>
      <c r="B82" s="69"/>
      <c r="C82" s="69"/>
      <c r="D82" s="69"/>
      <c r="H82" s="144"/>
      <c r="J82" s="144"/>
      <c r="L82" s="144"/>
    </row>
    <row r="83" spans="1:12" s="4" customFormat="1" ht="12.75">
      <c r="A83" s="69"/>
      <c r="B83" s="69"/>
      <c r="C83" s="69"/>
      <c r="D83" s="69"/>
      <c r="H83" s="144"/>
      <c r="J83" s="144"/>
      <c r="L83" s="144"/>
    </row>
    <row r="84" spans="1:12" s="4" customFormat="1" ht="12.75">
      <c r="A84" s="69"/>
      <c r="B84" s="69"/>
      <c r="C84" s="69"/>
      <c r="D84" s="69"/>
      <c r="H84" s="144"/>
      <c r="J84" s="144"/>
      <c r="L84" s="144"/>
    </row>
    <row r="85" spans="1:12" s="4" customFormat="1" ht="12.75">
      <c r="A85" s="69"/>
      <c r="B85" s="69"/>
      <c r="C85" s="69"/>
      <c r="D85" s="69"/>
      <c r="H85" s="144"/>
      <c r="J85" s="144"/>
      <c r="L85" s="144"/>
    </row>
    <row r="86" spans="1:12" s="4" customFormat="1" ht="12.75">
      <c r="A86" s="69"/>
      <c r="B86" s="69"/>
      <c r="C86" s="69"/>
      <c r="D86" s="69"/>
      <c r="H86" s="144"/>
      <c r="J86" s="144"/>
      <c r="L86" s="144"/>
    </row>
    <row r="87" spans="1:12" s="4" customFormat="1" ht="12.75">
      <c r="A87" s="69"/>
      <c r="B87" s="69"/>
      <c r="C87" s="69"/>
      <c r="D87" s="69"/>
      <c r="H87" s="144"/>
      <c r="J87" s="144"/>
      <c r="L87" s="144"/>
    </row>
    <row r="88" spans="1:12" s="4" customFormat="1" ht="12.75">
      <c r="A88" s="69"/>
      <c r="B88" s="69"/>
      <c r="C88" s="69"/>
      <c r="D88" s="69"/>
      <c r="H88" s="144"/>
      <c r="J88" s="144"/>
      <c r="L88" s="144"/>
    </row>
    <row r="89" spans="1:12" s="4" customFormat="1" ht="12.75">
      <c r="A89" s="69"/>
      <c r="B89" s="69"/>
      <c r="C89" s="69"/>
      <c r="D89" s="69"/>
      <c r="H89" s="144"/>
      <c r="J89" s="144"/>
      <c r="L89" s="144"/>
    </row>
    <row r="90" spans="1:12" s="4" customFormat="1" ht="12.75">
      <c r="A90" s="69"/>
      <c r="B90" s="69"/>
      <c r="C90" s="69"/>
      <c r="D90" s="69"/>
      <c r="H90" s="144"/>
      <c r="J90" s="144"/>
      <c r="L90" s="144"/>
    </row>
    <row r="91" spans="1:12" s="4" customFormat="1" ht="12.75">
      <c r="A91" s="69"/>
      <c r="B91" s="69"/>
      <c r="C91" s="69"/>
      <c r="D91" s="69"/>
      <c r="H91" s="144"/>
      <c r="J91" s="144"/>
      <c r="L91" s="144"/>
    </row>
    <row r="92" spans="1:12" s="4" customFormat="1" ht="12.75">
      <c r="A92" s="69"/>
      <c r="B92" s="69"/>
      <c r="C92" s="69"/>
      <c r="D92" s="69"/>
      <c r="H92" s="144"/>
      <c r="J92" s="144"/>
      <c r="L92" s="144"/>
    </row>
    <row r="93" spans="1:12" s="4" customFormat="1" ht="12.75">
      <c r="A93" s="69"/>
      <c r="B93" s="69"/>
      <c r="C93" s="69"/>
      <c r="D93" s="69"/>
      <c r="H93" s="144"/>
      <c r="J93" s="144"/>
      <c r="L93" s="144"/>
    </row>
    <row r="94" spans="1:12" s="4" customFormat="1" ht="12.75">
      <c r="A94" s="69"/>
      <c r="B94" s="69"/>
      <c r="C94" s="69"/>
      <c r="D94" s="69"/>
      <c r="H94" s="144"/>
      <c r="J94" s="144"/>
      <c r="L94" s="144"/>
    </row>
    <row r="95" spans="1:12" s="4" customFormat="1" ht="12.75">
      <c r="A95" s="69"/>
      <c r="B95" s="69"/>
      <c r="C95" s="69"/>
      <c r="D95" s="69"/>
      <c r="H95" s="144"/>
      <c r="J95" s="144"/>
      <c r="L95" s="144"/>
    </row>
    <row r="96" spans="1:12" s="4" customFormat="1" ht="12.75">
      <c r="A96" s="69"/>
      <c r="B96" s="69"/>
      <c r="C96" s="69"/>
      <c r="D96" s="69"/>
      <c r="H96" s="144"/>
      <c r="J96" s="144"/>
      <c r="L96" s="144"/>
    </row>
    <row r="97" spans="1:12" s="4" customFormat="1" ht="12.75">
      <c r="A97" s="69"/>
      <c r="B97" s="69"/>
      <c r="C97" s="69"/>
      <c r="D97" s="69"/>
      <c r="H97" s="144"/>
      <c r="J97" s="144"/>
      <c r="L97" s="144"/>
    </row>
    <row r="98" spans="1:12" s="4" customFormat="1" ht="12.75">
      <c r="A98" s="69"/>
      <c r="B98" s="69"/>
      <c r="C98" s="69"/>
      <c r="D98" s="69"/>
      <c r="H98" s="144"/>
      <c r="J98" s="144"/>
      <c r="L98" s="144"/>
    </row>
    <row r="99" spans="1:12" s="4" customFormat="1" ht="12.75">
      <c r="A99" s="69"/>
      <c r="B99" s="69"/>
      <c r="C99" s="69"/>
      <c r="D99" s="69"/>
      <c r="H99" s="144"/>
      <c r="J99" s="144"/>
      <c r="L99" s="144"/>
    </row>
    <row r="100" spans="1:12" s="4" customFormat="1" ht="12.75">
      <c r="A100" s="69"/>
      <c r="B100" s="69"/>
      <c r="C100" s="69"/>
      <c r="D100" s="69"/>
      <c r="H100" s="144"/>
      <c r="J100" s="144"/>
      <c r="L100" s="144"/>
    </row>
    <row r="101" spans="1:12" s="4" customFormat="1" ht="12.75">
      <c r="A101" s="69"/>
      <c r="B101" s="69"/>
      <c r="C101" s="69"/>
      <c r="D101" s="69"/>
      <c r="H101" s="144"/>
      <c r="J101" s="144"/>
      <c r="L101" s="144"/>
    </row>
    <row r="102" spans="1:12" s="4" customFormat="1" ht="12.75">
      <c r="A102" s="69"/>
      <c r="B102" s="69"/>
      <c r="C102" s="69"/>
      <c r="D102" s="69"/>
      <c r="H102" s="144"/>
      <c r="J102" s="144"/>
      <c r="L102" s="144"/>
    </row>
    <row r="103" spans="1:12" s="4" customFormat="1" ht="12.75">
      <c r="A103" s="69"/>
      <c r="B103" s="69"/>
      <c r="C103" s="69"/>
      <c r="D103" s="69"/>
      <c r="H103" s="144"/>
      <c r="J103" s="144"/>
      <c r="L103" s="144"/>
    </row>
    <row r="104" spans="1:12" s="4" customFormat="1" ht="12.75">
      <c r="A104" s="69"/>
      <c r="B104" s="69"/>
      <c r="C104" s="69"/>
      <c r="D104" s="69"/>
      <c r="H104" s="144"/>
      <c r="J104" s="144"/>
      <c r="L104" s="144"/>
    </row>
    <row r="105" spans="1:12" s="4" customFormat="1" ht="12.75">
      <c r="A105" s="69"/>
      <c r="B105" s="69"/>
      <c r="C105" s="69"/>
      <c r="D105" s="69"/>
      <c r="H105" s="144"/>
      <c r="J105" s="144"/>
      <c r="L105" s="144"/>
    </row>
    <row r="106" spans="1:12" s="4" customFormat="1" ht="12.75">
      <c r="A106" s="69"/>
      <c r="B106" s="69"/>
      <c r="C106" s="69"/>
      <c r="D106" s="69"/>
      <c r="H106" s="144"/>
      <c r="J106" s="144"/>
      <c r="L106" s="144"/>
    </row>
    <row r="107" spans="1:12" s="4" customFormat="1" ht="12.75">
      <c r="A107" s="69"/>
      <c r="B107" s="69"/>
      <c r="C107" s="69"/>
      <c r="D107" s="69"/>
      <c r="H107" s="144"/>
      <c r="J107" s="144"/>
      <c r="L107" s="144"/>
    </row>
    <row r="108" spans="1:12" s="4" customFormat="1" ht="12.75">
      <c r="A108" s="69"/>
      <c r="B108" s="69"/>
      <c r="C108" s="69"/>
      <c r="D108" s="69"/>
      <c r="H108" s="144"/>
      <c r="J108" s="144"/>
      <c r="L108" s="144"/>
    </row>
    <row r="109" spans="1:12" s="4" customFormat="1" ht="12.75">
      <c r="A109" s="69"/>
      <c r="B109" s="69"/>
      <c r="C109" s="69"/>
      <c r="D109" s="69"/>
      <c r="H109" s="144"/>
      <c r="J109" s="144"/>
      <c r="L109" s="144"/>
    </row>
    <row r="110" spans="1:12" s="4" customFormat="1" ht="12.75">
      <c r="A110" s="69"/>
      <c r="B110" s="69"/>
      <c r="C110" s="69"/>
      <c r="D110" s="69"/>
      <c r="H110" s="144"/>
      <c r="J110" s="144"/>
      <c r="L110" s="144"/>
    </row>
    <row r="111" spans="1:12" s="4" customFormat="1" ht="12.75">
      <c r="A111" s="69"/>
      <c r="B111" s="69"/>
      <c r="C111" s="69"/>
      <c r="D111" s="69"/>
      <c r="H111" s="144"/>
      <c r="J111" s="144"/>
      <c r="L111" s="144"/>
    </row>
    <row r="112" spans="1:12" s="4" customFormat="1" ht="12.75">
      <c r="A112" s="69"/>
      <c r="B112" s="69"/>
      <c r="C112" s="69"/>
      <c r="D112" s="69"/>
      <c r="H112" s="144"/>
      <c r="J112" s="144"/>
      <c r="L112" s="144"/>
    </row>
    <row r="113" spans="1:12" s="4" customFormat="1" ht="12.75">
      <c r="A113" s="69"/>
      <c r="B113" s="69"/>
      <c r="C113" s="69"/>
      <c r="D113" s="69"/>
      <c r="H113" s="144"/>
      <c r="J113" s="144"/>
      <c r="L113" s="144"/>
    </row>
    <row r="114" spans="1:12" s="4" customFormat="1" ht="12.75">
      <c r="A114" s="69"/>
      <c r="B114" s="69"/>
      <c r="C114" s="69"/>
      <c r="D114" s="69"/>
      <c r="H114" s="144"/>
      <c r="J114" s="144"/>
      <c r="L114" s="144"/>
    </row>
    <row r="115" spans="1:12" s="4" customFormat="1" ht="12.75">
      <c r="A115" s="69"/>
      <c r="B115" s="69"/>
      <c r="C115" s="69"/>
      <c r="D115" s="69"/>
      <c r="H115" s="144"/>
      <c r="J115" s="144"/>
      <c r="L115" s="144"/>
    </row>
    <row r="116" spans="1:12" s="4" customFormat="1" ht="12.75">
      <c r="A116" s="69"/>
      <c r="B116" s="69"/>
      <c r="C116" s="69"/>
      <c r="D116" s="69"/>
      <c r="H116" s="144"/>
      <c r="J116" s="144"/>
      <c r="L116" s="144"/>
    </row>
    <row r="117" spans="1:12" s="4" customFormat="1" ht="12.75">
      <c r="A117" s="69"/>
      <c r="B117" s="69"/>
      <c r="C117" s="69"/>
      <c r="D117" s="69"/>
      <c r="H117" s="144"/>
      <c r="J117" s="144"/>
      <c r="L117" s="144"/>
    </row>
    <row r="118" spans="1:12" s="4" customFormat="1" ht="12.75">
      <c r="A118" s="69"/>
      <c r="B118" s="69"/>
      <c r="C118" s="69"/>
      <c r="D118" s="69"/>
      <c r="H118" s="144"/>
      <c r="J118" s="144"/>
      <c r="L118" s="144"/>
    </row>
    <row r="119" spans="1:12" s="4" customFormat="1" ht="12.75">
      <c r="A119" s="69"/>
      <c r="B119" s="69"/>
      <c r="C119" s="69"/>
      <c r="D119" s="69"/>
      <c r="H119" s="144"/>
      <c r="J119" s="144"/>
      <c r="L119" s="144"/>
    </row>
    <row r="120" spans="1:12" s="4" customFormat="1" ht="12.75">
      <c r="A120" s="69"/>
      <c r="B120" s="69"/>
      <c r="C120" s="69"/>
      <c r="D120" s="69"/>
      <c r="H120" s="144"/>
      <c r="J120" s="144"/>
      <c r="L120" s="144"/>
    </row>
    <row r="121" spans="1:12" s="4" customFormat="1" ht="12.75">
      <c r="A121" s="69"/>
      <c r="B121" s="69"/>
      <c r="C121" s="69"/>
      <c r="D121" s="69"/>
      <c r="H121" s="144"/>
      <c r="J121" s="144"/>
      <c r="L121" s="144"/>
    </row>
    <row r="122" spans="1:12" s="4" customFormat="1" ht="12.75">
      <c r="A122" s="69"/>
      <c r="B122" s="69"/>
      <c r="C122" s="69"/>
      <c r="D122" s="69"/>
      <c r="H122" s="144"/>
      <c r="J122" s="144"/>
      <c r="L122" s="144"/>
    </row>
    <row r="123" spans="1:12" s="4" customFormat="1" ht="12.75">
      <c r="A123" s="69"/>
      <c r="B123" s="69"/>
      <c r="C123" s="69"/>
      <c r="D123" s="69"/>
      <c r="H123" s="144"/>
      <c r="J123" s="144"/>
      <c r="L123" s="144"/>
    </row>
    <row r="124" spans="1:12" s="4" customFormat="1" ht="12.75">
      <c r="A124" s="69"/>
      <c r="B124" s="69"/>
      <c r="C124" s="69"/>
      <c r="D124" s="69"/>
      <c r="H124" s="144"/>
      <c r="J124" s="144"/>
      <c r="L124" s="144"/>
    </row>
    <row r="125" spans="1:12" s="4" customFormat="1" ht="12.75">
      <c r="A125" s="69"/>
      <c r="B125" s="69"/>
      <c r="C125" s="69"/>
      <c r="D125" s="69"/>
      <c r="H125" s="144"/>
      <c r="J125" s="144"/>
      <c r="L125" s="144"/>
    </row>
    <row r="126" spans="1:12" s="4" customFormat="1" ht="12.75">
      <c r="A126" s="69"/>
      <c r="B126" s="69"/>
      <c r="C126" s="69"/>
      <c r="D126" s="69"/>
      <c r="H126" s="144"/>
      <c r="J126" s="144"/>
      <c r="L126" s="144"/>
    </row>
    <row r="127" spans="1:12" s="4" customFormat="1" ht="12.75">
      <c r="A127" s="69"/>
      <c r="B127" s="69"/>
      <c r="C127" s="69"/>
      <c r="D127" s="69"/>
      <c r="H127" s="144"/>
      <c r="J127" s="144"/>
      <c r="L127" s="144"/>
    </row>
    <row r="128" spans="1:12" s="4" customFormat="1" ht="12.75">
      <c r="A128" s="69"/>
      <c r="B128" s="69"/>
      <c r="C128" s="69"/>
      <c r="D128" s="69"/>
      <c r="H128" s="144"/>
      <c r="J128" s="144"/>
      <c r="L128" s="144"/>
    </row>
    <row r="129" spans="1:12" s="4" customFormat="1" ht="12.75">
      <c r="A129" s="69"/>
      <c r="B129" s="69"/>
      <c r="C129" s="69"/>
      <c r="D129" s="69"/>
      <c r="H129" s="144"/>
      <c r="J129" s="144"/>
      <c r="L129" s="144"/>
    </row>
    <row r="130" spans="1:12" s="4" customFormat="1" ht="12.75">
      <c r="A130" s="69"/>
      <c r="B130" s="69"/>
      <c r="C130" s="69"/>
      <c r="D130" s="69"/>
      <c r="H130" s="144"/>
      <c r="J130" s="144"/>
      <c r="L130" s="144"/>
    </row>
    <row r="131" spans="1:12" s="4" customFormat="1" ht="12.75">
      <c r="A131" s="69"/>
      <c r="B131" s="69"/>
      <c r="C131" s="69"/>
      <c r="D131" s="69"/>
      <c r="H131" s="144"/>
      <c r="J131" s="144"/>
      <c r="L131" s="144"/>
    </row>
    <row r="132" spans="1:12" s="4" customFormat="1" ht="12.75">
      <c r="A132" s="69"/>
      <c r="B132" s="69"/>
      <c r="C132" s="69"/>
      <c r="D132" s="69"/>
      <c r="H132" s="144"/>
      <c r="J132" s="144"/>
      <c r="L132" s="144"/>
    </row>
    <row r="133" spans="1:12" s="4" customFormat="1" ht="12.75">
      <c r="A133" s="69"/>
      <c r="B133" s="69"/>
      <c r="C133" s="69"/>
      <c r="D133" s="69"/>
      <c r="H133" s="144"/>
      <c r="J133" s="144"/>
      <c r="L133" s="144"/>
    </row>
    <row r="134" spans="1:12" s="4" customFormat="1" ht="12.75">
      <c r="A134" s="69"/>
      <c r="B134" s="69"/>
      <c r="C134" s="69"/>
      <c r="D134" s="69"/>
      <c r="H134" s="144"/>
      <c r="J134" s="144"/>
      <c r="L134" s="144"/>
    </row>
    <row r="135" spans="1:12" s="4" customFormat="1" ht="12.75">
      <c r="A135" s="69"/>
      <c r="B135" s="69"/>
      <c r="C135" s="69"/>
      <c r="D135" s="69"/>
      <c r="H135" s="144"/>
      <c r="J135" s="144"/>
      <c r="L135" s="144"/>
    </row>
    <row r="136" spans="1:12" s="4" customFormat="1" ht="12.75">
      <c r="A136" s="69"/>
      <c r="B136" s="69"/>
      <c r="C136" s="69"/>
      <c r="D136" s="69"/>
      <c r="H136" s="144"/>
      <c r="J136" s="144"/>
      <c r="L136" s="144"/>
    </row>
    <row r="137" spans="1:12" s="4" customFormat="1" ht="12.75">
      <c r="A137" s="69"/>
      <c r="B137" s="69"/>
      <c r="C137" s="69"/>
      <c r="D137" s="69"/>
      <c r="H137" s="144"/>
      <c r="J137" s="144"/>
      <c r="L137" s="144"/>
    </row>
    <row r="138" spans="1:12" s="4" customFormat="1" ht="12.75">
      <c r="A138" s="69"/>
      <c r="B138" s="69"/>
      <c r="C138" s="69"/>
      <c r="D138" s="69"/>
      <c r="H138" s="144"/>
      <c r="J138" s="144"/>
      <c r="L138" s="144"/>
    </row>
    <row r="139" spans="1:12" s="4" customFormat="1" ht="12.75">
      <c r="A139" s="69"/>
      <c r="B139" s="69"/>
      <c r="C139" s="69"/>
      <c r="D139" s="69"/>
      <c r="H139" s="144"/>
      <c r="J139" s="144"/>
      <c r="L139" s="144"/>
    </row>
    <row r="140" spans="1:12" s="4" customFormat="1" ht="12.75">
      <c r="A140" s="69"/>
      <c r="B140" s="69"/>
      <c r="C140" s="69"/>
      <c r="D140" s="69"/>
      <c r="H140" s="144"/>
      <c r="J140" s="144"/>
      <c r="L140" s="144"/>
    </row>
  </sheetData>
  <mergeCells count="1">
    <mergeCell ref="A1:L1"/>
  </mergeCells>
  <printOptions horizontalCentered="1"/>
  <pageMargins left="0.2362204724409449" right="0.2362204724409449" top="0.4330708661417323" bottom="0.5905511811023623" header="0.5118110236220472" footer="0.31496062992125984"/>
  <pageSetup firstPageNumber="3" useFirstPageNumber="1" horizontalDpi="300" verticalDpi="300" orientation="portrait" paperSize="9" scale="90" r:id="rId1"/>
  <headerFooter alignWithMargins="0">
    <oddFooter>&amp;R&amp;P</oddFooter>
  </headerFooter>
  <ignoredErrors>
    <ignoredError sqref="D17 D21 D55" numberStoredAsText="1"/>
    <ignoredError sqref="F6 F49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L207"/>
  <sheetViews>
    <sheetView workbookViewId="0" topLeftCell="A1">
      <selection activeCell="G2" sqref="G2"/>
    </sheetView>
  </sheetViews>
  <sheetFormatPr defaultColWidth="9.140625" defaultRowHeight="12.75"/>
  <cols>
    <col min="1" max="2" width="4.28125" style="4" customWidth="1"/>
    <col min="3" max="3" width="5.57421875" style="4" customWidth="1"/>
    <col min="4" max="4" width="5.28125" style="32" hidden="1" customWidth="1"/>
    <col min="5" max="5" width="51.28125" style="0" customWidth="1"/>
    <col min="6" max="6" width="12.8515625" style="121" hidden="1" customWidth="1"/>
    <col min="7" max="7" width="12.8515625" style="121" customWidth="1"/>
    <col min="8" max="8" width="7.8515625" style="0" hidden="1" customWidth="1"/>
    <col min="9" max="9" width="12.8515625" style="121" customWidth="1"/>
    <col min="10" max="10" width="7.8515625" style="0" hidden="1" customWidth="1"/>
    <col min="11" max="11" width="12.8515625" style="121" customWidth="1"/>
    <col min="12" max="12" width="7.8515625" style="0" hidden="1" customWidth="1"/>
    <col min="13" max="16384" width="11.421875" style="0" customWidth="1"/>
  </cols>
  <sheetData>
    <row r="1" spans="1:12" s="38" customFormat="1" ht="28.5" customHeight="1">
      <c r="A1" s="208" t="s">
        <v>38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</row>
    <row r="2" spans="1:12" s="4" customFormat="1" ht="28.5" customHeight="1">
      <c r="A2" s="22" t="s">
        <v>3</v>
      </c>
      <c r="B2" s="22" t="s">
        <v>2</v>
      </c>
      <c r="C2" s="22" t="s">
        <v>1</v>
      </c>
      <c r="D2" s="26" t="s">
        <v>4</v>
      </c>
      <c r="E2" s="53" t="s">
        <v>37</v>
      </c>
      <c r="F2" s="137" t="s">
        <v>115</v>
      </c>
      <c r="G2" s="124" t="s">
        <v>138</v>
      </c>
      <c r="H2" s="125" t="s">
        <v>116</v>
      </c>
      <c r="I2" s="123" t="s">
        <v>117</v>
      </c>
      <c r="J2" s="125" t="s">
        <v>118</v>
      </c>
      <c r="K2" s="123" t="s">
        <v>119</v>
      </c>
      <c r="L2" s="125" t="s">
        <v>120</v>
      </c>
    </row>
    <row r="3" spans="1:11" s="4" customFormat="1" ht="24" customHeight="1">
      <c r="A3" s="3"/>
      <c r="B3" s="3"/>
      <c r="C3" s="68"/>
      <c r="D3" s="68"/>
      <c r="E3" s="92" t="s">
        <v>100</v>
      </c>
      <c r="F3" s="2"/>
      <c r="G3" s="5"/>
      <c r="I3" s="5"/>
      <c r="K3" s="5"/>
    </row>
    <row r="4" spans="1:12" s="4" customFormat="1" ht="16.5" customHeight="1">
      <c r="A4" s="3">
        <v>8</v>
      </c>
      <c r="B4" s="3"/>
      <c r="C4" s="68"/>
      <c r="D4" s="68"/>
      <c r="E4" s="3" t="s">
        <v>22</v>
      </c>
      <c r="F4" s="2">
        <f aca="true" t="shared" si="0" ref="F4:L6">F5</f>
        <v>121500000</v>
      </c>
      <c r="G4" s="2">
        <f t="shared" si="0"/>
        <v>9600000</v>
      </c>
      <c r="H4" s="141">
        <f t="shared" si="0"/>
        <v>7.901234567901234</v>
      </c>
      <c r="I4" s="2">
        <f t="shared" si="0"/>
        <v>54800000</v>
      </c>
      <c r="J4" s="141">
        <f t="shared" si="0"/>
        <v>570.8333333333333</v>
      </c>
      <c r="K4" s="2">
        <f t="shared" si="0"/>
        <v>0</v>
      </c>
      <c r="L4" s="141">
        <f t="shared" si="0"/>
        <v>0</v>
      </c>
    </row>
    <row r="5" spans="1:12" s="4" customFormat="1" ht="16.5" customHeight="1">
      <c r="A5" s="3"/>
      <c r="B5" s="3">
        <v>83</v>
      </c>
      <c r="C5" s="68"/>
      <c r="D5" s="68"/>
      <c r="E5" s="3" t="s">
        <v>23</v>
      </c>
      <c r="F5" s="2">
        <f t="shared" si="0"/>
        <v>121500000</v>
      </c>
      <c r="G5" s="2">
        <f t="shared" si="0"/>
        <v>9600000</v>
      </c>
      <c r="H5" s="141">
        <f t="shared" si="0"/>
        <v>7.901234567901234</v>
      </c>
      <c r="I5" s="2">
        <f t="shared" si="0"/>
        <v>54800000</v>
      </c>
      <c r="J5" s="141">
        <f t="shared" si="0"/>
        <v>570.8333333333333</v>
      </c>
      <c r="K5" s="2">
        <f t="shared" si="0"/>
        <v>0</v>
      </c>
      <c r="L5" s="141">
        <f t="shared" si="0"/>
        <v>0</v>
      </c>
    </row>
    <row r="6" spans="3:12" s="62" customFormat="1" ht="27.75" customHeight="1">
      <c r="C6" s="74">
        <v>832</v>
      </c>
      <c r="D6" s="74"/>
      <c r="E6" s="190" t="s">
        <v>66</v>
      </c>
      <c r="F6" s="60">
        <f t="shared" si="0"/>
        <v>121500000</v>
      </c>
      <c r="G6" s="60">
        <f t="shared" si="0"/>
        <v>9600000</v>
      </c>
      <c r="H6" s="191">
        <f t="shared" si="0"/>
        <v>7.901234567901234</v>
      </c>
      <c r="I6" s="174">
        <f t="shared" si="0"/>
        <v>54800000</v>
      </c>
      <c r="J6" s="192">
        <f t="shared" si="0"/>
        <v>570.8333333333333</v>
      </c>
      <c r="K6" s="174">
        <f t="shared" si="0"/>
        <v>0</v>
      </c>
      <c r="L6" s="192">
        <f t="shared" si="0"/>
        <v>0</v>
      </c>
    </row>
    <row r="7" spans="1:12" s="4" customFormat="1" ht="12.75" hidden="1">
      <c r="A7" s="3"/>
      <c r="B7" s="3"/>
      <c r="C7" s="68"/>
      <c r="D7" s="69">
        <v>8321</v>
      </c>
      <c r="E7" s="4" t="s">
        <v>24</v>
      </c>
      <c r="F7" s="5">
        <v>121500000</v>
      </c>
      <c r="G7" s="5">
        <v>9600000</v>
      </c>
      <c r="H7" s="142">
        <v>7.901234567901234</v>
      </c>
      <c r="I7" s="5">
        <v>54800000</v>
      </c>
      <c r="J7" s="142">
        <v>570.8333333333333</v>
      </c>
      <c r="K7" s="5">
        <v>0</v>
      </c>
      <c r="L7" s="142">
        <v>0</v>
      </c>
    </row>
    <row r="8" spans="1:12" s="4" customFormat="1" ht="24" customHeight="1">
      <c r="A8" s="3"/>
      <c r="B8" s="3"/>
      <c r="C8" s="68"/>
      <c r="D8" s="68"/>
      <c r="E8" s="37" t="s">
        <v>94</v>
      </c>
      <c r="F8" s="2"/>
      <c r="G8" s="5"/>
      <c r="H8" s="142"/>
      <c r="I8" s="5"/>
      <c r="J8" s="142"/>
      <c r="K8" s="5"/>
      <c r="L8" s="142"/>
    </row>
    <row r="9" spans="1:12" s="4" customFormat="1" ht="16.5" customHeight="1">
      <c r="A9" s="3">
        <v>8</v>
      </c>
      <c r="B9" s="3"/>
      <c r="C9" s="68"/>
      <c r="D9" s="68"/>
      <c r="E9" s="3" t="s">
        <v>22</v>
      </c>
      <c r="F9" s="2">
        <f aca="true" t="shared" si="1" ref="F9:L11">F10</f>
        <v>255000000</v>
      </c>
      <c r="G9" s="2">
        <f t="shared" si="1"/>
        <v>335944500</v>
      </c>
      <c r="H9" s="141">
        <f t="shared" si="1"/>
        <v>131.7429411764706</v>
      </c>
      <c r="I9" s="2">
        <f t="shared" si="1"/>
        <v>107300000</v>
      </c>
      <c r="J9" s="141">
        <f t="shared" si="1"/>
        <v>31.939799579990147</v>
      </c>
      <c r="K9" s="2">
        <f t="shared" si="1"/>
        <v>21546000</v>
      </c>
      <c r="L9" s="141">
        <f t="shared" si="1"/>
        <v>20.080149114631872</v>
      </c>
    </row>
    <row r="10" spans="1:12" s="4" customFormat="1" ht="16.5" customHeight="1">
      <c r="A10" s="3"/>
      <c r="B10" s="3">
        <v>83</v>
      </c>
      <c r="C10" s="68"/>
      <c r="D10" s="68"/>
      <c r="E10" s="3" t="s">
        <v>23</v>
      </c>
      <c r="F10" s="2">
        <f t="shared" si="1"/>
        <v>255000000</v>
      </c>
      <c r="G10" s="2">
        <f t="shared" si="1"/>
        <v>335944500</v>
      </c>
      <c r="H10" s="141">
        <f t="shared" si="1"/>
        <v>131.7429411764706</v>
      </c>
      <c r="I10" s="2">
        <f t="shared" si="1"/>
        <v>107300000</v>
      </c>
      <c r="J10" s="141">
        <f t="shared" si="1"/>
        <v>31.939799579990147</v>
      </c>
      <c r="K10" s="2">
        <f t="shared" si="1"/>
        <v>21546000</v>
      </c>
      <c r="L10" s="141">
        <f t="shared" si="1"/>
        <v>20.080149114631872</v>
      </c>
    </row>
    <row r="11" spans="3:12" s="62" customFormat="1" ht="27.75" customHeight="1">
      <c r="C11" s="74">
        <v>832</v>
      </c>
      <c r="D11" s="74"/>
      <c r="E11" s="190" t="s">
        <v>66</v>
      </c>
      <c r="F11" s="60">
        <f t="shared" si="1"/>
        <v>255000000</v>
      </c>
      <c r="G11" s="60">
        <f t="shared" si="1"/>
        <v>335944500</v>
      </c>
      <c r="H11" s="191">
        <f t="shared" si="1"/>
        <v>131.7429411764706</v>
      </c>
      <c r="I11" s="174">
        <f t="shared" si="1"/>
        <v>107300000</v>
      </c>
      <c r="J11" s="192">
        <f t="shared" si="1"/>
        <v>31.939799579990147</v>
      </c>
      <c r="K11" s="174">
        <f t="shared" si="1"/>
        <v>21546000</v>
      </c>
      <c r="L11" s="192">
        <f t="shared" si="1"/>
        <v>20.080149114631872</v>
      </c>
    </row>
    <row r="12" spans="1:12" s="4" customFormat="1" ht="12.75" hidden="1">
      <c r="A12" s="3"/>
      <c r="B12" s="3"/>
      <c r="C12" s="68"/>
      <c r="D12" s="69">
        <v>8321</v>
      </c>
      <c r="E12" s="4" t="s">
        <v>24</v>
      </c>
      <c r="F12" s="5">
        <v>255000000</v>
      </c>
      <c r="G12" s="5">
        <v>335944500</v>
      </c>
      <c r="H12" s="142">
        <v>131.7429411764706</v>
      </c>
      <c r="I12" s="5">
        <v>107300000</v>
      </c>
      <c r="J12" s="142">
        <v>31.939799579990147</v>
      </c>
      <c r="K12" s="5">
        <v>21546000</v>
      </c>
      <c r="L12" s="142">
        <v>20.080149114631872</v>
      </c>
    </row>
    <row r="13" spans="3:11" s="4" customFormat="1" ht="12.75">
      <c r="C13" s="69"/>
      <c r="D13" s="69"/>
      <c r="F13" s="5"/>
      <c r="G13" s="5"/>
      <c r="I13" s="5"/>
      <c r="K13" s="5"/>
    </row>
    <row r="14" spans="4:11" s="4" customFormat="1" ht="12.75">
      <c r="D14" s="31"/>
      <c r="F14" s="5"/>
      <c r="G14" s="5"/>
      <c r="I14" s="5"/>
      <c r="K14" s="5"/>
    </row>
    <row r="15" spans="4:11" s="4" customFormat="1" ht="12.75">
      <c r="D15" s="31"/>
      <c r="F15" s="5"/>
      <c r="G15" s="5"/>
      <c r="I15" s="5"/>
      <c r="K15" s="5"/>
    </row>
    <row r="16" spans="4:11" s="4" customFormat="1" ht="12.75">
      <c r="D16" s="31"/>
      <c r="F16" s="5"/>
      <c r="G16" s="5"/>
      <c r="I16" s="5"/>
      <c r="K16" s="5"/>
    </row>
    <row r="17" spans="4:11" s="4" customFormat="1" ht="12.75">
      <c r="D17" s="31"/>
      <c r="F17" s="5"/>
      <c r="G17" s="5"/>
      <c r="I17" s="5"/>
      <c r="K17" s="5"/>
    </row>
    <row r="18" spans="4:11" s="4" customFormat="1" ht="12.75">
      <c r="D18" s="31"/>
      <c r="F18" s="5"/>
      <c r="G18" s="5"/>
      <c r="I18" s="5"/>
      <c r="K18" s="5"/>
    </row>
    <row r="19" spans="4:11" s="4" customFormat="1" ht="12.75">
      <c r="D19" s="31"/>
      <c r="F19" s="5"/>
      <c r="G19" s="5"/>
      <c r="I19" s="5"/>
      <c r="K19" s="5"/>
    </row>
    <row r="20" spans="4:11" s="4" customFormat="1" ht="12.75">
      <c r="D20" s="31"/>
      <c r="F20" s="5"/>
      <c r="G20" s="5"/>
      <c r="I20" s="5"/>
      <c r="K20" s="5"/>
    </row>
    <row r="21" spans="4:11" s="4" customFormat="1" ht="12.75">
      <c r="D21" s="31"/>
      <c r="F21" s="5"/>
      <c r="G21" s="5"/>
      <c r="I21" s="5"/>
      <c r="K21" s="5"/>
    </row>
    <row r="22" spans="4:11" s="4" customFormat="1" ht="12.75">
      <c r="D22" s="31"/>
      <c r="F22" s="5"/>
      <c r="G22" s="5"/>
      <c r="I22" s="5"/>
      <c r="K22" s="5"/>
    </row>
    <row r="23" spans="4:11" s="4" customFormat="1" ht="12.75">
      <c r="D23" s="31"/>
      <c r="F23" s="5"/>
      <c r="G23" s="5"/>
      <c r="I23" s="5"/>
      <c r="K23" s="5"/>
    </row>
    <row r="24" spans="4:11" s="4" customFormat="1" ht="12.75">
      <c r="D24" s="31"/>
      <c r="F24" s="5"/>
      <c r="G24" s="5"/>
      <c r="I24" s="5"/>
      <c r="K24" s="5"/>
    </row>
    <row r="25" spans="4:11" s="4" customFormat="1" ht="12.75">
      <c r="D25" s="31"/>
      <c r="F25" s="5"/>
      <c r="G25" s="5"/>
      <c r="I25" s="5"/>
      <c r="K25" s="5"/>
    </row>
    <row r="26" spans="4:11" s="4" customFormat="1" ht="12.75">
      <c r="D26" s="31"/>
      <c r="F26" s="5"/>
      <c r="G26" s="5"/>
      <c r="I26" s="5"/>
      <c r="K26" s="5"/>
    </row>
    <row r="27" spans="4:11" s="4" customFormat="1" ht="12.75">
      <c r="D27" s="31"/>
      <c r="F27" s="5"/>
      <c r="G27" s="5"/>
      <c r="I27" s="5"/>
      <c r="K27" s="5"/>
    </row>
    <row r="28" spans="4:11" s="4" customFormat="1" ht="12.75">
      <c r="D28" s="31"/>
      <c r="F28" s="5"/>
      <c r="G28" s="5"/>
      <c r="I28" s="5"/>
      <c r="K28" s="5"/>
    </row>
    <row r="29" spans="4:11" s="4" customFormat="1" ht="12.75">
      <c r="D29" s="31"/>
      <c r="F29" s="5"/>
      <c r="G29" s="5"/>
      <c r="I29" s="5"/>
      <c r="K29" s="5"/>
    </row>
    <row r="30" spans="4:11" s="4" customFormat="1" ht="12.75">
      <c r="D30" s="31"/>
      <c r="F30" s="5"/>
      <c r="G30" s="5"/>
      <c r="I30" s="5"/>
      <c r="K30" s="5"/>
    </row>
    <row r="31" spans="4:11" s="4" customFormat="1" ht="12.75">
      <c r="D31" s="31"/>
      <c r="F31" s="5"/>
      <c r="G31" s="5"/>
      <c r="I31" s="5"/>
      <c r="K31" s="5"/>
    </row>
    <row r="32" spans="4:11" s="4" customFormat="1" ht="12.75">
      <c r="D32" s="31"/>
      <c r="F32" s="5"/>
      <c r="G32" s="5"/>
      <c r="I32" s="5"/>
      <c r="K32" s="5"/>
    </row>
    <row r="33" spans="4:11" s="4" customFormat="1" ht="12.75">
      <c r="D33" s="31"/>
      <c r="F33" s="5"/>
      <c r="G33" s="5"/>
      <c r="I33" s="5"/>
      <c r="K33" s="5"/>
    </row>
    <row r="34" spans="4:11" s="4" customFormat="1" ht="12.75">
      <c r="D34" s="31"/>
      <c r="F34" s="5"/>
      <c r="G34" s="5"/>
      <c r="I34" s="5"/>
      <c r="K34" s="5"/>
    </row>
    <row r="35" spans="4:11" s="4" customFormat="1" ht="12.75">
      <c r="D35" s="31"/>
      <c r="F35" s="5"/>
      <c r="G35" s="5"/>
      <c r="I35" s="5"/>
      <c r="K35" s="5"/>
    </row>
    <row r="36" spans="4:11" s="4" customFormat="1" ht="12.75">
      <c r="D36" s="31"/>
      <c r="F36" s="5"/>
      <c r="G36" s="5"/>
      <c r="I36" s="5"/>
      <c r="K36" s="5"/>
    </row>
    <row r="37" spans="4:11" s="4" customFormat="1" ht="12.75">
      <c r="D37" s="31"/>
      <c r="F37" s="5"/>
      <c r="G37" s="5"/>
      <c r="I37" s="5"/>
      <c r="K37" s="5"/>
    </row>
    <row r="38" spans="4:11" s="4" customFormat="1" ht="12.75">
      <c r="D38" s="31"/>
      <c r="F38" s="5"/>
      <c r="G38" s="5"/>
      <c r="I38" s="5"/>
      <c r="K38" s="5"/>
    </row>
    <row r="39" spans="4:11" s="4" customFormat="1" ht="12.75">
      <c r="D39" s="31"/>
      <c r="F39" s="5"/>
      <c r="G39" s="5"/>
      <c r="I39" s="5"/>
      <c r="K39" s="5"/>
    </row>
    <row r="40" spans="4:11" s="4" customFormat="1" ht="12.75">
      <c r="D40" s="31"/>
      <c r="F40" s="5"/>
      <c r="G40" s="5"/>
      <c r="I40" s="5"/>
      <c r="K40" s="5"/>
    </row>
    <row r="41" spans="4:11" s="4" customFormat="1" ht="12.75">
      <c r="D41" s="31"/>
      <c r="F41" s="5"/>
      <c r="G41" s="5"/>
      <c r="I41" s="5"/>
      <c r="K41" s="5"/>
    </row>
    <row r="42" spans="4:11" s="4" customFormat="1" ht="12.75">
      <c r="D42" s="31"/>
      <c r="F42" s="5"/>
      <c r="G42" s="5"/>
      <c r="I42" s="5"/>
      <c r="K42" s="5"/>
    </row>
    <row r="43" spans="4:11" s="4" customFormat="1" ht="12.75">
      <c r="D43" s="31"/>
      <c r="F43" s="5"/>
      <c r="G43" s="5"/>
      <c r="I43" s="5"/>
      <c r="K43" s="5"/>
    </row>
    <row r="44" spans="4:11" s="4" customFormat="1" ht="12.75">
      <c r="D44" s="31"/>
      <c r="F44" s="5"/>
      <c r="G44" s="5"/>
      <c r="I44" s="5"/>
      <c r="K44" s="5"/>
    </row>
    <row r="45" spans="4:11" s="4" customFormat="1" ht="12.75">
      <c r="D45" s="31"/>
      <c r="F45" s="5"/>
      <c r="G45" s="5"/>
      <c r="I45" s="5"/>
      <c r="K45" s="5"/>
    </row>
    <row r="46" spans="4:11" s="4" customFormat="1" ht="12.75">
      <c r="D46" s="31"/>
      <c r="F46" s="5"/>
      <c r="G46" s="5"/>
      <c r="I46" s="5"/>
      <c r="K46" s="5"/>
    </row>
    <row r="47" spans="4:11" s="4" customFormat="1" ht="12.75">
      <c r="D47" s="31"/>
      <c r="F47" s="5"/>
      <c r="G47" s="5"/>
      <c r="I47" s="5"/>
      <c r="K47" s="5"/>
    </row>
    <row r="48" spans="4:11" s="4" customFormat="1" ht="12.75">
      <c r="D48" s="31"/>
      <c r="F48" s="5"/>
      <c r="G48" s="5"/>
      <c r="I48" s="5"/>
      <c r="K48" s="5"/>
    </row>
    <row r="49" spans="4:11" s="4" customFormat="1" ht="12.75">
      <c r="D49" s="31"/>
      <c r="F49" s="5"/>
      <c r="G49" s="5"/>
      <c r="I49" s="5"/>
      <c r="K49" s="5"/>
    </row>
    <row r="50" spans="4:11" s="4" customFormat="1" ht="12.75">
      <c r="D50" s="31"/>
      <c r="F50" s="5"/>
      <c r="G50" s="5"/>
      <c r="I50" s="5"/>
      <c r="K50" s="5"/>
    </row>
    <row r="51" spans="4:11" s="4" customFormat="1" ht="12.75">
      <c r="D51" s="31"/>
      <c r="F51" s="5"/>
      <c r="G51" s="5"/>
      <c r="I51" s="5"/>
      <c r="K51" s="5"/>
    </row>
    <row r="52" spans="4:11" s="4" customFormat="1" ht="12.75">
      <c r="D52" s="31"/>
      <c r="F52" s="5"/>
      <c r="G52" s="5"/>
      <c r="I52" s="5"/>
      <c r="K52" s="5"/>
    </row>
    <row r="53" spans="4:11" s="4" customFormat="1" ht="12.75">
      <c r="D53" s="31"/>
      <c r="F53" s="5"/>
      <c r="G53" s="5"/>
      <c r="I53" s="5"/>
      <c r="K53" s="5"/>
    </row>
    <row r="54" spans="4:11" s="4" customFormat="1" ht="12.75">
      <c r="D54" s="31"/>
      <c r="F54" s="5"/>
      <c r="G54" s="5"/>
      <c r="I54" s="5"/>
      <c r="K54" s="5"/>
    </row>
    <row r="55" spans="4:11" s="4" customFormat="1" ht="12.75">
      <c r="D55" s="31"/>
      <c r="F55" s="5"/>
      <c r="G55" s="5"/>
      <c r="I55" s="5"/>
      <c r="K55" s="5"/>
    </row>
    <row r="56" spans="4:11" s="4" customFormat="1" ht="12.75">
      <c r="D56" s="31"/>
      <c r="F56" s="5"/>
      <c r="G56" s="5"/>
      <c r="I56" s="5"/>
      <c r="K56" s="5"/>
    </row>
    <row r="57" spans="4:11" s="4" customFormat="1" ht="12.75">
      <c r="D57" s="31"/>
      <c r="F57" s="5"/>
      <c r="G57" s="5"/>
      <c r="I57" s="5"/>
      <c r="K57" s="5"/>
    </row>
    <row r="58" spans="4:11" s="4" customFormat="1" ht="12.75">
      <c r="D58" s="31"/>
      <c r="F58" s="5"/>
      <c r="G58" s="5"/>
      <c r="I58" s="5"/>
      <c r="K58" s="5"/>
    </row>
    <row r="59" spans="4:11" s="4" customFormat="1" ht="12.75">
      <c r="D59" s="31"/>
      <c r="F59" s="5"/>
      <c r="G59" s="5"/>
      <c r="I59" s="5"/>
      <c r="K59" s="5"/>
    </row>
    <row r="60" spans="4:11" s="4" customFormat="1" ht="12.75">
      <c r="D60" s="31"/>
      <c r="F60" s="5"/>
      <c r="G60" s="5"/>
      <c r="I60" s="5"/>
      <c r="K60" s="5"/>
    </row>
    <row r="61" spans="4:11" s="4" customFormat="1" ht="12.75">
      <c r="D61" s="31"/>
      <c r="F61" s="5"/>
      <c r="G61" s="5"/>
      <c r="I61" s="5"/>
      <c r="K61" s="5"/>
    </row>
    <row r="62" spans="4:11" s="4" customFormat="1" ht="12.75">
      <c r="D62" s="31"/>
      <c r="F62" s="5"/>
      <c r="G62" s="5"/>
      <c r="I62" s="5"/>
      <c r="K62" s="5"/>
    </row>
    <row r="63" spans="4:11" s="4" customFormat="1" ht="12.75">
      <c r="D63" s="31"/>
      <c r="F63" s="5"/>
      <c r="G63" s="5"/>
      <c r="I63" s="5"/>
      <c r="K63" s="5"/>
    </row>
    <row r="64" spans="4:11" s="4" customFormat="1" ht="12.75">
      <c r="D64" s="31"/>
      <c r="F64" s="5"/>
      <c r="G64" s="5"/>
      <c r="I64" s="5"/>
      <c r="K64" s="5"/>
    </row>
    <row r="65" spans="4:11" s="4" customFormat="1" ht="12.75">
      <c r="D65" s="31"/>
      <c r="F65" s="5"/>
      <c r="G65" s="5"/>
      <c r="I65" s="5"/>
      <c r="K65" s="5"/>
    </row>
    <row r="66" spans="4:11" s="4" customFormat="1" ht="12.75">
      <c r="D66" s="31"/>
      <c r="F66" s="5"/>
      <c r="G66" s="5"/>
      <c r="I66" s="5"/>
      <c r="K66" s="5"/>
    </row>
    <row r="67" spans="4:11" s="4" customFormat="1" ht="12.75">
      <c r="D67" s="31"/>
      <c r="F67" s="5"/>
      <c r="G67" s="5"/>
      <c r="I67" s="5"/>
      <c r="K67" s="5"/>
    </row>
    <row r="68" spans="4:11" s="4" customFormat="1" ht="12.75">
      <c r="D68" s="31"/>
      <c r="F68" s="5"/>
      <c r="G68" s="5"/>
      <c r="I68" s="5"/>
      <c r="K68" s="5"/>
    </row>
    <row r="69" spans="4:11" s="4" customFormat="1" ht="12.75">
      <c r="D69" s="31"/>
      <c r="F69" s="5"/>
      <c r="G69" s="5"/>
      <c r="I69" s="5"/>
      <c r="K69" s="5"/>
    </row>
    <row r="70" spans="4:11" s="4" customFormat="1" ht="12.75">
      <c r="D70" s="31"/>
      <c r="F70" s="5"/>
      <c r="G70" s="5"/>
      <c r="I70" s="5"/>
      <c r="K70" s="5"/>
    </row>
    <row r="71" spans="4:11" s="4" customFormat="1" ht="12.75">
      <c r="D71" s="31"/>
      <c r="F71" s="5"/>
      <c r="G71" s="5"/>
      <c r="I71" s="5"/>
      <c r="K71" s="5"/>
    </row>
    <row r="72" spans="4:11" s="4" customFormat="1" ht="12.75">
      <c r="D72" s="31"/>
      <c r="F72" s="5"/>
      <c r="G72" s="5"/>
      <c r="I72" s="5"/>
      <c r="K72" s="5"/>
    </row>
    <row r="73" spans="4:11" s="4" customFormat="1" ht="12.75">
      <c r="D73" s="31"/>
      <c r="F73" s="5"/>
      <c r="G73" s="5"/>
      <c r="I73" s="5"/>
      <c r="K73" s="5"/>
    </row>
    <row r="74" spans="4:11" s="4" customFormat="1" ht="12.75">
      <c r="D74" s="31"/>
      <c r="F74" s="5"/>
      <c r="G74" s="5"/>
      <c r="I74" s="5"/>
      <c r="K74" s="5"/>
    </row>
    <row r="75" spans="4:11" s="4" customFormat="1" ht="12.75">
      <c r="D75" s="31"/>
      <c r="F75" s="5"/>
      <c r="G75" s="5"/>
      <c r="I75" s="5"/>
      <c r="K75" s="5"/>
    </row>
    <row r="76" spans="4:11" s="4" customFormat="1" ht="12.75">
      <c r="D76" s="31"/>
      <c r="F76" s="5"/>
      <c r="G76" s="5"/>
      <c r="I76" s="5"/>
      <c r="K76" s="5"/>
    </row>
    <row r="77" spans="4:11" s="4" customFormat="1" ht="12.75">
      <c r="D77" s="31"/>
      <c r="F77" s="5"/>
      <c r="G77" s="5"/>
      <c r="I77" s="5"/>
      <c r="K77" s="5"/>
    </row>
    <row r="78" spans="4:11" s="4" customFormat="1" ht="12.75">
      <c r="D78" s="31"/>
      <c r="F78" s="5"/>
      <c r="G78" s="5"/>
      <c r="I78" s="5"/>
      <c r="K78" s="5"/>
    </row>
    <row r="79" spans="4:11" s="4" customFormat="1" ht="12.75">
      <c r="D79" s="31"/>
      <c r="F79" s="5"/>
      <c r="G79" s="5"/>
      <c r="I79" s="5"/>
      <c r="K79" s="5"/>
    </row>
    <row r="80" spans="4:11" s="4" customFormat="1" ht="12.75">
      <c r="D80" s="31"/>
      <c r="F80" s="5"/>
      <c r="G80" s="5"/>
      <c r="I80" s="5"/>
      <c r="K80" s="5"/>
    </row>
    <row r="81" spans="4:11" s="4" customFormat="1" ht="12.75">
      <c r="D81" s="31"/>
      <c r="F81" s="5"/>
      <c r="G81" s="5"/>
      <c r="I81" s="5"/>
      <c r="K81" s="5"/>
    </row>
    <row r="82" spans="4:11" s="4" customFormat="1" ht="12.75">
      <c r="D82" s="31"/>
      <c r="F82" s="5"/>
      <c r="G82" s="5"/>
      <c r="I82" s="5"/>
      <c r="K82" s="5"/>
    </row>
    <row r="83" spans="4:11" s="4" customFormat="1" ht="12.75">
      <c r="D83" s="31"/>
      <c r="F83" s="5"/>
      <c r="G83" s="5"/>
      <c r="I83" s="5"/>
      <c r="K83" s="5"/>
    </row>
    <row r="84" spans="4:11" s="4" customFormat="1" ht="12.75">
      <c r="D84" s="31"/>
      <c r="F84" s="5"/>
      <c r="G84" s="5"/>
      <c r="I84" s="5"/>
      <c r="K84" s="5"/>
    </row>
    <row r="85" spans="4:11" s="4" customFormat="1" ht="12.75">
      <c r="D85" s="31"/>
      <c r="F85" s="5"/>
      <c r="G85" s="5"/>
      <c r="I85" s="5"/>
      <c r="K85" s="5"/>
    </row>
    <row r="86" spans="4:11" s="4" customFormat="1" ht="12.75">
      <c r="D86" s="31"/>
      <c r="F86" s="5"/>
      <c r="G86" s="5"/>
      <c r="I86" s="5"/>
      <c r="K86" s="5"/>
    </row>
    <row r="87" spans="4:11" s="4" customFormat="1" ht="12.75">
      <c r="D87" s="31"/>
      <c r="F87" s="5"/>
      <c r="G87" s="5"/>
      <c r="I87" s="5"/>
      <c r="K87" s="5"/>
    </row>
    <row r="88" spans="4:11" s="4" customFormat="1" ht="12.75">
      <c r="D88" s="31"/>
      <c r="F88" s="5"/>
      <c r="G88" s="5"/>
      <c r="I88" s="5"/>
      <c r="K88" s="5"/>
    </row>
    <row r="89" spans="4:11" s="4" customFormat="1" ht="12.75">
      <c r="D89" s="31"/>
      <c r="F89" s="5"/>
      <c r="G89" s="5"/>
      <c r="I89" s="5"/>
      <c r="K89" s="5"/>
    </row>
    <row r="90" spans="4:11" s="4" customFormat="1" ht="12.75">
      <c r="D90" s="31"/>
      <c r="F90" s="5"/>
      <c r="G90" s="5"/>
      <c r="I90" s="5"/>
      <c r="K90" s="5"/>
    </row>
    <row r="91" spans="4:11" s="4" customFormat="1" ht="12.75">
      <c r="D91" s="31"/>
      <c r="F91" s="5"/>
      <c r="G91" s="5"/>
      <c r="I91" s="5"/>
      <c r="K91" s="5"/>
    </row>
    <row r="92" spans="4:11" s="4" customFormat="1" ht="12.75">
      <c r="D92" s="31"/>
      <c r="F92" s="5"/>
      <c r="G92" s="5"/>
      <c r="I92" s="5"/>
      <c r="K92" s="5"/>
    </row>
    <row r="93" spans="4:11" s="4" customFormat="1" ht="12.75">
      <c r="D93" s="31"/>
      <c r="F93" s="5"/>
      <c r="G93" s="5"/>
      <c r="I93" s="5"/>
      <c r="K93" s="5"/>
    </row>
    <row r="94" spans="4:11" s="4" customFormat="1" ht="12.75">
      <c r="D94" s="31"/>
      <c r="F94" s="5"/>
      <c r="G94" s="5"/>
      <c r="I94" s="5"/>
      <c r="K94" s="5"/>
    </row>
    <row r="95" spans="4:11" s="4" customFormat="1" ht="12.75">
      <c r="D95" s="31"/>
      <c r="F95" s="5"/>
      <c r="G95" s="5"/>
      <c r="I95" s="5"/>
      <c r="K95" s="5"/>
    </row>
    <row r="96" spans="4:11" s="4" customFormat="1" ht="12.75">
      <c r="D96" s="31"/>
      <c r="F96" s="5"/>
      <c r="G96" s="5"/>
      <c r="I96" s="5"/>
      <c r="K96" s="5"/>
    </row>
    <row r="97" spans="4:11" s="4" customFormat="1" ht="12.75">
      <c r="D97" s="31"/>
      <c r="F97" s="5"/>
      <c r="G97" s="5"/>
      <c r="I97" s="5"/>
      <c r="K97" s="5"/>
    </row>
    <row r="98" spans="4:11" s="4" customFormat="1" ht="12.75">
      <c r="D98" s="31"/>
      <c r="F98" s="5"/>
      <c r="G98" s="5"/>
      <c r="I98" s="5"/>
      <c r="K98" s="5"/>
    </row>
    <row r="99" spans="4:11" s="4" customFormat="1" ht="12.75">
      <c r="D99" s="31"/>
      <c r="F99" s="5"/>
      <c r="G99" s="5"/>
      <c r="I99" s="5"/>
      <c r="K99" s="5"/>
    </row>
    <row r="100" spans="4:11" s="4" customFormat="1" ht="12.75">
      <c r="D100" s="31"/>
      <c r="F100" s="5"/>
      <c r="G100" s="5"/>
      <c r="I100" s="5"/>
      <c r="K100" s="5"/>
    </row>
    <row r="101" spans="4:11" s="4" customFormat="1" ht="12.75">
      <c r="D101" s="31"/>
      <c r="F101" s="5"/>
      <c r="G101" s="5"/>
      <c r="I101" s="5"/>
      <c r="K101" s="5"/>
    </row>
    <row r="102" spans="4:11" s="4" customFormat="1" ht="12.75">
      <c r="D102" s="31"/>
      <c r="F102" s="5"/>
      <c r="G102" s="5"/>
      <c r="I102" s="5"/>
      <c r="K102" s="5"/>
    </row>
    <row r="103" spans="4:11" s="4" customFormat="1" ht="12.75">
      <c r="D103" s="31"/>
      <c r="F103" s="5"/>
      <c r="G103" s="5"/>
      <c r="I103" s="5"/>
      <c r="K103" s="5"/>
    </row>
    <row r="104" spans="4:11" s="4" customFormat="1" ht="12.75">
      <c r="D104" s="31"/>
      <c r="F104" s="5"/>
      <c r="G104" s="5"/>
      <c r="I104" s="5"/>
      <c r="K104" s="5"/>
    </row>
    <row r="105" spans="4:11" s="4" customFormat="1" ht="12.75">
      <c r="D105" s="31"/>
      <c r="F105" s="5"/>
      <c r="G105" s="5"/>
      <c r="I105" s="5"/>
      <c r="K105" s="5"/>
    </row>
    <row r="106" spans="4:11" s="4" customFormat="1" ht="12.75">
      <c r="D106" s="31"/>
      <c r="F106" s="5"/>
      <c r="G106" s="5"/>
      <c r="I106" s="5"/>
      <c r="K106" s="5"/>
    </row>
    <row r="107" spans="4:11" s="4" customFormat="1" ht="12.75">
      <c r="D107" s="31"/>
      <c r="F107" s="5"/>
      <c r="G107" s="5"/>
      <c r="I107" s="5"/>
      <c r="K107" s="5"/>
    </row>
    <row r="108" spans="4:11" s="4" customFormat="1" ht="12.75">
      <c r="D108" s="31"/>
      <c r="F108" s="5"/>
      <c r="G108" s="5"/>
      <c r="I108" s="5"/>
      <c r="K108" s="5"/>
    </row>
    <row r="109" spans="4:11" s="4" customFormat="1" ht="12.75">
      <c r="D109" s="31"/>
      <c r="F109" s="5"/>
      <c r="G109" s="5"/>
      <c r="I109" s="5"/>
      <c r="K109" s="5"/>
    </row>
    <row r="110" spans="4:11" s="4" customFormat="1" ht="12.75">
      <c r="D110" s="31"/>
      <c r="F110" s="5"/>
      <c r="G110" s="5"/>
      <c r="I110" s="5"/>
      <c r="K110" s="5"/>
    </row>
    <row r="111" spans="4:11" s="4" customFormat="1" ht="12.75">
      <c r="D111" s="31"/>
      <c r="F111" s="5"/>
      <c r="G111" s="5"/>
      <c r="I111" s="5"/>
      <c r="K111" s="5"/>
    </row>
    <row r="112" spans="4:11" s="4" customFormat="1" ht="12.75">
      <c r="D112" s="31"/>
      <c r="F112" s="5"/>
      <c r="G112" s="5"/>
      <c r="I112" s="5"/>
      <c r="K112" s="5"/>
    </row>
    <row r="113" spans="4:11" s="4" customFormat="1" ht="12.75">
      <c r="D113" s="31"/>
      <c r="F113" s="5"/>
      <c r="G113" s="5"/>
      <c r="I113" s="5"/>
      <c r="K113" s="5"/>
    </row>
    <row r="114" spans="4:11" s="4" customFormat="1" ht="12.75">
      <c r="D114" s="31"/>
      <c r="F114" s="5"/>
      <c r="G114" s="5"/>
      <c r="I114" s="5"/>
      <c r="K114" s="5"/>
    </row>
    <row r="115" spans="4:11" s="4" customFormat="1" ht="12.75">
      <c r="D115" s="31"/>
      <c r="F115" s="5"/>
      <c r="G115" s="5"/>
      <c r="I115" s="5"/>
      <c r="K115" s="5"/>
    </row>
    <row r="116" spans="4:11" s="4" customFormat="1" ht="12.75">
      <c r="D116" s="31"/>
      <c r="F116" s="5"/>
      <c r="G116" s="5"/>
      <c r="I116" s="5"/>
      <c r="K116" s="5"/>
    </row>
    <row r="117" spans="4:11" s="4" customFormat="1" ht="12.75">
      <c r="D117" s="31"/>
      <c r="F117" s="5"/>
      <c r="G117" s="5"/>
      <c r="I117" s="5"/>
      <c r="K117" s="5"/>
    </row>
    <row r="118" spans="4:11" s="4" customFormat="1" ht="12.75">
      <c r="D118" s="31"/>
      <c r="F118" s="5"/>
      <c r="G118" s="5"/>
      <c r="I118" s="5"/>
      <c r="K118" s="5"/>
    </row>
    <row r="119" spans="4:11" s="4" customFormat="1" ht="12.75">
      <c r="D119" s="31"/>
      <c r="F119" s="5"/>
      <c r="G119" s="5"/>
      <c r="I119" s="5"/>
      <c r="K119" s="5"/>
    </row>
    <row r="120" spans="4:11" s="4" customFormat="1" ht="12.75">
      <c r="D120" s="31"/>
      <c r="F120" s="5"/>
      <c r="G120" s="5"/>
      <c r="I120" s="5"/>
      <c r="K120" s="5"/>
    </row>
    <row r="121" spans="4:11" s="4" customFormat="1" ht="12.75">
      <c r="D121" s="31"/>
      <c r="F121" s="5"/>
      <c r="G121" s="5"/>
      <c r="I121" s="5"/>
      <c r="K121" s="5"/>
    </row>
    <row r="122" spans="4:11" s="4" customFormat="1" ht="12.75">
      <c r="D122" s="31"/>
      <c r="F122" s="5"/>
      <c r="G122" s="5"/>
      <c r="I122" s="5"/>
      <c r="K122" s="5"/>
    </row>
    <row r="123" spans="4:11" s="4" customFormat="1" ht="12.75">
      <c r="D123" s="31"/>
      <c r="F123" s="5"/>
      <c r="G123" s="5"/>
      <c r="I123" s="5"/>
      <c r="K123" s="5"/>
    </row>
    <row r="124" spans="4:11" s="4" customFormat="1" ht="12.75">
      <c r="D124" s="31"/>
      <c r="F124" s="5"/>
      <c r="G124" s="5"/>
      <c r="I124" s="5"/>
      <c r="K124" s="5"/>
    </row>
    <row r="125" spans="4:11" s="4" customFormat="1" ht="12.75">
      <c r="D125" s="31"/>
      <c r="F125" s="5"/>
      <c r="G125" s="5"/>
      <c r="I125" s="5"/>
      <c r="K125" s="5"/>
    </row>
    <row r="126" spans="4:11" s="4" customFormat="1" ht="12.75">
      <c r="D126" s="31"/>
      <c r="F126" s="5"/>
      <c r="G126" s="5"/>
      <c r="I126" s="5"/>
      <c r="K126" s="5"/>
    </row>
    <row r="127" spans="4:11" s="4" customFormat="1" ht="12.75">
      <c r="D127" s="31"/>
      <c r="F127" s="5"/>
      <c r="G127" s="5"/>
      <c r="I127" s="5"/>
      <c r="K127" s="5"/>
    </row>
    <row r="128" spans="4:11" s="4" customFormat="1" ht="12.75">
      <c r="D128" s="31"/>
      <c r="F128" s="5"/>
      <c r="G128" s="5"/>
      <c r="I128" s="5"/>
      <c r="K128" s="5"/>
    </row>
    <row r="129" spans="4:11" s="4" customFormat="1" ht="12.75">
      <c r="D129" s="31"/>
      <c r="F129" s="5"/>
      <c r="G129" s="5"/>
      <c r="I129" s="5"/>
      <c r="K129" s="5"/>
    </row>
    <row r="130" spans="4:11" s="4" customFormat="1" ht="12.75">
      <c r="D130" s="31"/>
      <c r="F130" s="5"/>
      <c r="G130" s="5"/>
      <c r="I130" s="5"/>
      <c r="K130" s="5"/>
    </row>
    <row r="131" spans="4:11" s="4" customFormat="1" ht="12.75">
      <c r="D131" s="31"/>
      <c r="F131" s="5"/>
      <c r="G131" s="5"/>
      <c r="I131" s="5"/>
      <c r="K131" s="5"/>
    </row>
    <row r="132" spans="4:11" s="4" customFormat="1" ht="12.75">
      <c r="D132" s="31"/>
      <c r="F132" s="5"/>
      <c r="G132" s="5"/>
      <c r="I132" s="5"/>
      <c r="K132" s="5"/>
    </row>
    <row r="133" spans="4:11" s="4" customFormat="1" ht="12.75">
      <c r="D133" s="31"/>
      <c r="F133" s="5"/>
      <c r="G133" s="5"/>
      <c r="I133" s="5"/>
      <c r="K133" s="5"/>
    </row>
    <row r="134" spans="4:11" s="4" customFormat="1" ht="12.75">
      <c r="D134" s="31"/>
      <c r="F134" s="5"/>
      <c r="G134" s="5"/>
      <c r="I134" s="5"/>
      <c r="K134" s="5"/>
    </row>
    <row r="135" spans="4:11" s="4" customFormat="1" ht="12.75">
      <c r="D135" s="31"/>
      <c r="F135" s="5"/>
      <c r="G135" s="5"/>
      <c r="I135" s="5"/>
      <c r="K135" s="5"/>
    </row>
    <row r="136" spans="4:11" s="4" customFormat="1" ht="12.75">
      <c r="D136" s="31"/>
      <c r="F136" s="5"/>
      <c r="G136" s="5"/>
      <c r="I136" s="5"/>
      <c r="K136" s="5"/>
    </row>
    <row r="137" spans="4:11" s="4" customFormat="1" ht="12.75">
      <c r="D137" s="31"/>
      <c r="F137" s="5"/>
      <c r="G137" s="5"/>
      <c r="I137" s="5"/>
      <c r="K137" s="5"/>
    </row>
    <row r="138" spans="4:11" s="4" customFormat="1" ht="12.75">
      <c r="D138" s="31"/>
      <c r="F138" s="5"/>
      <c r="G138" s="5"/>
      <c r="I138" s="5"/>
      <c r="K138" s="5"/>
    </row>
    <row r="139" spans="4:11" s="4" customFormat="1" ht="12.75">
      <c r="D139" s="31"/>
      <c r="F139" s="5"/>
      <c r="G139" s="5"/>
      <c r="I139" s="5"/>
      <c r="K139" s="5"/>
    </row>
    <row r="140" spans="4:11" s="4" customFormat="1" ht="12.75">
      <c r="D140" s="31"/>
      <c r="F140" s="5"/>
      <c r="G140" s="5"/>
      <c r="I140" s="5"/>
      <c r="K140" s="5"/>
    </row>
    <row r="141" spans="4:11" s="4" customFormat="1" ht="12.75">
      <c r="D141" s="31"/>
      <c r="F141" s="5"/>
      <c r="G141" s="5"/>
      <c r="I141" s="5"/>
      <c r="K141" s="5"/>
    </row>
    <row r="142" spans="4:11" s="4" customFormat="1" ht="12.75">
      <c r="D142" s="31"/>
      <c r="F142" s="5"/>
      <c r="G142" s="5"/>
      <c r="I142" s="5"/>
      <c r="K142" s="5"/>
    </row>
    <row r="143" spans="4:11" s="4" customFormat="1" ht="12.75">
      <c r="D143" s="31"/>
      <c r="F143" s="5"/>
      <c r="G143" s="5"/>
      <c r="I143" s="5"/>
      <c r="K143" s="5"/>
    </row>
    <row r="144" spans="4:11" s="4" customFormat="1" ht="12.75">
      <c r="D144" s="31"/>
      <c r="F144" s="5"/>
      <c r="G144" s="5"/>
      <c r="I144" s="5"/>
      <c r="K144" s="5"/>
    </row>
    <row r="145" spans="4:11" s="4" customFormat="1" ht="12.75">
      <c r="D145" s="31"/>
      <c r="F145" s="5"/>
      <c r="G145" s="5"/>
      <c r="I145" s="5"/>
      <c r="K145" s="5"/>
    </row>
    <row r="146" spans="4:11" s="4" customFormat="1" ht="12.75">
      <c r="D146" s="31"/>
      <c r="F146" s="5"/>
      <c r="G146" s="5"/>
      <c r="I146" s="5"/>
      <c r="K146" s="5"/>
    </row>
    <row r="147" spans="4:11" s="4" customFormat="1" ht="12.75">
      <c r="D147" s="31"/>
      <c r="F147" s="5"/>
      <c r="G147" s="5"/>
      <c r="I147" s="5"/>
      <c r="K147" s="5"/>
    </row>
    <row r="148" spans="4:11" s="4" customFormat="1" ht="12.75">
      <c r="D148" s="31"/>
      <c r="F148" s="5"/>
      <c r="G148" s="5"/>
      <c r="I148" s="5"/>
      <c r="K148" s="5"/>
    </row>
    <row r="149" spans="4:11" s="4" customFormat="1" ht="12.75">
      <c r="D149" s="31"/>
      <c r="F149" s="5"/>
      <c r="G149" s="5"/>
      <c r="I149" s="5"/>
      <c r="K149" s="5"/>
    </row>
    <row r="150" spans="4:11" s="4" customFormat="1" ht="12.75">
      <c r="D150" s="31"/>
      <c r="F150" s="5"/>
      <c r="G150" s="5"/>
      <c r="I150" s="5"/>
      <c r="K150" s="5"/>
    </row>
    <row r="151" spans="4:11" s="4" customFormat="1" ht="12.75">
      <c r="D151" s="31"/>
      <c r="F151" s="5"/>
      <c r="G151" s="5"/>
      <c r="I151" s="5"/>
      <c r="K151" s="5"/>
    </row>
    <row r="152" spans="4:11" s="4" customFormat="1" ht="12.75">
      <c r="D152" s="31"/>
      <c r="F152" s="5"/>
      <c r="G152" s="5"/>
      <c r="I152" s="5"/>
      <c r="K152" s="5"/>
    </row>
    <row r="153" spans="4:11" s="4" customFormat="1" ht="12.75">
      <c r="D153" s="31"/>
      <c r="F153" s="5"/>
      <c r="G153" s="5"/>
      <c r="I153" s="5"/>
      <c r="K153" s="5"/>
    </row>
    <row r="154" spans="4:11" s="4" customFormat="1" ht="12.75">
      <c r="D154" s="31"/>
      <c r="F154" s="5"/>
      <c r="G154" s="5"/>
      <c r="I154" s="5"/>
      <c r="K154" s="5"/>
    </row>
    <row r="155" spans="4:11" s="4" customFormat="1" ht="12.75">
      <c r="D155" s="31"/>
      <c r="F155" s="5"/>
      <c r="G155" s="5"/>
      <c r="I155" s="5"/>
      <c r="K155" s="5"/>
    </row>
    <row r="156" spans="4:11" s="4" customFormat="1" ht="12.75">
      <c r="D156" s="31"/>
      <c r="F156" s="5"/>
      <c r="G156" s="5"/>
      <c r="I156" s="5"/>
      <c r="K156" s="5"/>
    </row>
    <row r="157" spans="4:11" s="4" customFormat="1" ht="12.75">
      <c r="D157" s="31"/>
      <c r="F157" s="5"/>
      <c r="G157" s="5"/>
      <c r="I157" s="5"/>
      <c r="K157" s="5"/>
    </row>
    <row r="158" spans="4:11" s="4" customFormat="1" ht="12.75">
      <c r="D158" s="31"/>
      <c r="F158" s="5"/>
      <c r="G158" s="5"/>
      <c r="I158" s="5"/>
      <c r="K158" s="5"/>
    </row>
    <row r="159" spans="4:11" s="4" customFormat="1" ht="12.75">
      <c r="D159" s="31"/>
      <c r="F159" s="5"/>
      <c r="G159" s="5"/>
      <c r="I159" s="5"/>
      <c r="K159" s="5"/>
    </row>
    <row r="160" spans="4:11" s="4" customFormat="1" ht="12.75">
      <c r="D160" s="31"/>
      <c r="F160" s="5"/>
      <c r="G160" s="5"/>
      <c r="I160" s="5"/>
      <c r="K160" s="5"/>
    </row>
    <row r="161" spans="4:11" s="4" customFormat="1" ht="12.75">
      <c r="D161" s="31"/>
      <c r="F161" s="5"/>
      <c r="G161" s="5"/>
      <c r="I161" s="5"/>
      <c r="K161" s="5"/>
    </row>
    <row r="162" spans="4:11" s="4" customFormat="1" ht="12.75">
      <c r="D162" s="31"/>
      <c r="F162" s="5"/>
      <c r="G162" s="5"/>
      <c r="I162" s="5"/>
      <c r="K162" s="5"/>
    </row>
    <row r="163" spans="4:11" s="4" customFormat="1" ht="12.75">
      <c r="D163" s="31"/>
      <c r="F163" s="5"/>
      <c r="G163" s="5"/>
      <c r="I163" s="5"/>
      <c r="K163" s="5"/>
    </row>
    <row r="164" spans="4:11" s="4" customFormat="1" ht="12.75">
      <c r="D164" s="31"/>
      <c r="F164" s="5"/>
      <c r="G164" s="5"/>
      <c r="I164" s="5"/>
      <c r="K164" s="5"/>
    </row>
    <row r="165" spans="4:11" s="4" customFormat="1" ht="12.75">
      <c r="D165" s="31"/>
      <c r="F165" s="5"/>
      <c r="G165" s="5"/>
      <c r="I165" s="5"/>
      <c r="K165" s="5"/>
    </row>
    <row r="166" spans="4:11" s="4" customFormat="1" ht="12.75">
      <c r="D166" s="31"/>
      <c r="F166" s="5"/>
      <c r="G166" s="5"/>
      <c r="I166" s="5"/>
      <c r="K166" s="5"/>
    </row>
    <row r="167" spans="4:11" s="4" customFormat="1" ht="12.75">
      <c r="D167" s="31"/>
      <c r="F167" s="5"/>
      <c r="G167" s="5"/>
      <c r="I167" s="5"/>
      <c r="K167" s="5"/>
    </row>
    <row r="168" spans="4:11" s="4" customFormat="1" ht="12.75">
      <c r="D168" s="31"/>
      <c r="F168" s="5"/>
      <c r="G168" s="5"/>
      <c r="I168" s="5"/>
      <c r="K168" s="5"/>
    </row>
    <row r="169" spans="4:11" s="4" customFormat="1" ht="12.75">
      <c r="D169" s="31"/>
      <c r="F169" s="5"/>
      <c r="G169" s="5"/>
      <c r="I169" s="5"/>
      <c r="K169" s="5"/>
    </row>
    <row r="170" spans="4:11" s="4" customFormat="1" ht="12.75">
      <c r="D170" s="31"/>
      <c r="F170" s="5"/>
      <c r="G170" s="5"/>
      <c r="I170" s="5"/>
      <c r="K170" s="5"/>
    </row>
    <row r="171" spans="4:11" s="4" customFormat="1" ht="12.75">
      <c r="D171" s="31"/>
      <c r="F171" s="5"/>
      <c r="G171" s="5"/>
      <c r="I171" s="5"/>
      <c r="K171" s="5"/>
    </row>
    <row r="172" spans="4:11" s="4" customFormat="1" ht="12.75">
      <c r="D172" s="31"/>
      <c r="F172" s="5"/>
      <c r="G172" s="5"/>
      <c r="I172" s="5"/>
      <c r="K172" s="5"/>
    </row>
    <row r="173" spans="4:11" s="4" customFormat="1" ht="12.75">
      <c r="D173" s="31"/>
      <c r="F173" s="5"/>
      <c r="G173" s="5"/>
      <c r="I173" s="5"/>
      <c r="K173" s="5"/>
    </row>
    <row r="174" spans="4:11" s="4" customFormat="1" ht="12.75">
      <c r="D174" s="31"/>
      <c r="F174" s="5"/>
      <c r="G174" s="5"/>
      <c r="I174" s="5"/>
      <c r="K174" s="5"/>
    </row>
    <row r="175" spans="4:11" s="4" customFormat="1" ht="12.75">
      <c r="D175" s="31"/>
      <c r="F175" s="5"/>
      <c r="G175" s="5"/>
      <c r="I175" s="5"/>
      <c r="K175" s="5"/>
    </row>
    <row r="176" spans="4:11" s="4" customFormat="1" ht="12.75">
      <c r="D176" s="31"/>
      <c r="F176" s="5"/>
      <c r="G176" s="5"/>
      <c r="I176" s="5"/>
      <c r="K176" s="5"/>
    </row>
    <row r="177" spans="4:11" s="4" customFormat="1" ht="12.75">
      <c r="D177" s="31"/>
      <c r="F177" s="5"/>
      <c r="G177" s="5"/>
      <c r="I177" s="5"/>
      <c r="K177" s="5"/>
    </row>
    <row r="178" spans="4:11" s="4" customFormat="1" ht="12.75">
      <c r="D178" s="31"/>
      <c r="F178" s="5"/>
      <c r="G178" s="5"/>
      <c r="I178" s="5"/>
      <c r="K178" s="5"/>
    </row>
    <row r="179" spans="4:11" s="4" customFormat="1" ht="12.75">
      <c r="D179" s="31"/>
      <c r="F179" s="5"/>
      <c r="G179" s="5"/>
      <c r="I179" s="5"/>
      <c r="K179" s="5"/>
    </row>
    <row r="180" spans="4:11" s="4" customFormat="1" ht="12.75">
      <c r="D180" s="31"/>
      <c r="F180" s="5"/>
      <c r="G180" s="5"/>
      <c r="I180" s="5"/>
      <c r="K180" s="5"/>
    </row>
    <row r="181" spans="4:11" s="4" customFormat="1" ht="12.75">
      <c r="D181" s="31"/>
      <c r="F181" s="5"/>
      <c r="G181" s="5"/>
      <c r="I181" s="5"/>
      <c r="K181" s="5"/>
    </row>
    <row r="182" spans="4:11" s="4" customFormat="1" ht="12.75">
      <c r="D182" s="31"/>
      <c r="F182" s="5"/>
      <c r="G182" s="5"/>
      <c r="I182" s="5"/>
      <c r="K182" s="5"/>
    </row>
    <row r="183" spans="4:11" s="4" customFormat="1" ht="12.75">
      <c r="D183" s="31"/>
      <c r="F183" s="5"/>
      <c r="G183" s="5"/>
      <c r="I183" s="5"/>
      <c r="K183" s="5"/>
    </row>
    <row r="184" spans="4:11" s="4" customFormat="1" ht="12.75">
      <c r="D184" s="31"/>
      <c r="F184" s="5"/>
      <c r="G184" s="5"/>
      <c r="I184" s="5"/>
      <c r="K184" s="5"/>
    </row>
    <row r="185" spans="4:11" s="4" customFormat="1" ht="12.75">
      <c r="D185" s="31"/>
      <c r="F185" s="5"/>
      <c r="G185" s="5"/>
      <c r="I185" s="5"/>
      <c r="K185" s="5"/>
    </row>
    <row r="186" spans="4:11" s="4" customFormat="1" ht="12.75">
      <c r="D186" s="31"/>
      <c r="F186" s="5"/>
      <c r="G186" s="5"/>
      <c r="I186" s="5"/>
      <c r="K186" s="5"/>
    </row>
    <row r="187" spans="4:11" s="4" customFormat="1" ht="12.75">
      <c r="D187" s="31"/>
      <c r="F187" s="5"/>
      <c r="G187" s="5"/>
      <c r="I187" s="5"/>
      <c r="K187" s="5"/>
    </row>
    <row r="188" spans="4:11" s="4" customFormat="1" ht="12.75">
      <c r="D188" s="31"/>
      <c r="F188" s="5"/>
      <c r="G188" s="5"/>
      <c r="I188" s="5"/>
      <c r="K188" s="5"/>
    </row>
    <row r="189" spans="4:11" s="4" customFormat="1" ht="12.75">
      <c r="D189" s="31"/>
      <c r="F189" s="5"/>
      <c r="G189" s="5"/>
      <c r="I189" s="5"/>
      <c r="K189" s="5"/>
    </row>
    <row r="190" spans="4:11" s="4" customFormat="1" ht="12.75">
      <c r="D190" s="31"/>
      <c r="F190" s="5"/>
      <c r="G190" s="5"/>
      <c r="I190" s="5"/>
      <c r="K190" s="5"/>
    </row>
    <row r="191" spans="4:11" s="4" customFormat="1" ht="12.75">
      <c r="D191" s="31"/>
      <c r="F191" s="5"/>
      <c r="G191" s="5"/>
      <c r="I191" s="5"/>
      <c r="K191" s="5"/>
    </row>
    <row r="192" spans="4:11" s="4" customFormat="1" ht="12.75">
      <c r="D192" s="31"/>
      <c r="F192" s="5"/>
      <c r="G192" s="5"/>
      <c r="I192" s="5"/>
      <c r="K192" s="5"/>
    </row>
    <row r="193" spans="4:11" s="4" customFormat="1" ht="12.75">
      <c r="D193" s="31"/>
      <c r="F193" s="5"/>
      <c r="G193" s="5"/>
      <c r="I193" s="5"/>
      <c r="K193" s="5"/>
    </row>
    <row r="194" spans="4:11" s="4" customFormat="1" ht="12.75">
      <c r="D194" s="31"/>
      <c r="F194" s="5"/>
      <c r="G194" s="5"/>
      <c r="I194" s="5"/>
      <c r="K194" s="5"/>
    </row>
    <row r="195" spans="4:11" s="4" customFormat="1" ht="12.75">
      <c r="D195" s="31"/>
      <c r="F195" s="5"/>
      <c r="G195" s="5"/>
      <c r="I195" s="5"/>
      <c r="K195" s="5"/>
    </row>
    <row r="196" spans="4:11" s="4" customFormat="1" ht="12.75">
      <c r="D196" s="31"/>
      <c r="F196" s="5"/>
      <c r="G196" s="5"/>
      <c r="I196" s="5"/>
      <c r="K196" s="5"/>
    </row>
    <row r="197" spans="4:11" s="4" customFormat="1" ht="12.75">
      <c r="D197" s="31"/>
      <c r="F197" s="5"/>
      <c r="G197" s="5"/>
      <c r="I197" s="5"/>
      <c r="K197" s="5"/>
    </row>
    <row r="198" spans="4:11" s="4" customFormat="1" ht="12.75">
      <c r="D198" s="31"/>
      <c r="F198" s="5"/>
      <c r="G198" s="5"/>
      <c r="I198" s="5"/>
      <c r="K198" s="5"/>
    </row>
    <row r="199" spans="4:11" s="4" customFormat="1" ht="12.75">
      <c r="D199" s="31"/>
      <c r="F199" s="5"/>
      <c r="G199" s="5"/>
      <c r="I199" s="5"/>
      <c r="K199" s="5"/>
    </row>
    <row r="200" spans="4:11" s="4" customFormat="1" ht="12.75">
      <c r="D200" s="31"/>
      <c r="F200" s="5"/>
      <c r="G200" s="5"/>
      <c r="I200" s="5"/>
      <c r="K200" s="5"/>
    </row>
    <row r="201" spans="4:11" s="4" customFormat="1" ht="12.75">
      <c r="D201" s="31"/>
      <c r="F201" s="5"/>
      <c r="G201" s="5"/>
      <c r="I201" s="5"/>
      <c r="K201" s="5"/>
    </row>
    <row r="202" spans="4:11" s="4" customFormat="1" ht="12.75">
      <c r="D202" s="31"/>
      <c r="F202" s="5"/>
      <c r="G202" s="5"/>
      <c r="I202" s="5"/>
      <c r="K202" s="5"/>
    </row>
    <row r="203" spans="4:11" s="4" customFormat="1" ht="12.75">
      <c r="D203" s="31"/>
      <c r="F203" s="5"/>
      <c r="G203" s="5"/>
      <c r="I203" s="5"/>
      <c r="K203" s="5"/>
    </row>
    <row r="204" spans="4:11" s="4" customFormat="1" ht="12.75">
      <c r="D204" s="31"/>
      <c r="F204" s="5"/>
      <c r="G204" s="5"/>
      <c r="I204" s="5"/>
      <c r="K204" s="5"/>
    </row>
    <row r="205" spans="4:11" s="4" customFormat="1" ht="12.75">
      <c r="D205" s="31"/>
      <c r="F205" s="5"/>
      <c r="G205" s="5"/>
      <c r="I205" s="5"/>
      <c r="K205" s="5"/>
    </row>
    <row r="206" spans="4:11" s="4" customFormat="1" ht="12.75">
      <c r="D206" s="31"/>
      <c r="F206" s="5"/>
      <c r="G206" s="5"/>
      <c r="I206" s="5"/>
      <c r="K206" s="5"/>
    </row>
    <row r="207" spans="4:11" s="4" customFormat="1" ht="12.75">
      <c r="D207" s="31"/>
      <c r="F207" s="5"/>
      <c r="G207" s="5"/>
      <c r="I207" s="5"/>
      <c r="K207" s="5"/>
    </row>
  </sheetData>
  <mergeCells count="1">
    <mergeCell ref="A1:L1"/>
  </mergeCells>
  <printOptions horizontalCentered="1"/>
  <pageMargins left="0.2362204724409449" right="0.2362204724409449" top="0.4330708661417323" bottom="0.6299212598425197" header="0.5118110236220472" footer="0.5118110236220472"/>
  <pageSetup firstPageNumber="4" useFirstPageNumber="1" horizontalDpi="300" verticalDpi="300" orientation="portrait" paperSize="9" scale="90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754"/>
  <sheetViews>
    <sheetView tabSelected="1" workbookViewId="0" topLeftCell="A1">
      <selection activeCell="S15" sqref="S15"/>
    </sheetView>
  </sheetViews>
  <sheetFormatPr defaultColWidth="9.140625" defaultRowHeight="12.75"/>
  <cols>
    <col min="1" max="1" width="7.140625" style="157" customWidth="1"/>
    <col min="2" max="2" width="52.421875" style="4" customWidth="1"/>
    <col min="3" max="3" width="12.8515625" style="5" hidden="1" customWidth="1"/>
    <col min="4" max="4" width="12.8515625" style="121" customWidth="1"/>
    <col min="5" max="5" width="7.8515625" style="133" hidden="1" customWidth="1"/>
    <col min="6" max="6" width="12.8515625" style="121" customWidth="1"/>
    <col min="7" max="7" width="7.8515625" style="133" hidden="1" customWidth="1"/>
    <col min="8" max="8" width="12.8515625" style="121" customWidth="1"/>
    <col min="9" max="9" width="7.8515625" style="133" hidden="1" customWidth="1"/>
    <col min="10" max="10" width="11.421875" style="0" customWidth="1"/>
    <col min="11" max="12" width="11.421875" style="0" hidden="1" customWidth="1"/>
    <col min="13" max="13" width="1.28515625" style="0" hidden="1" customWidth="1"/>
    <col min="14" max="14" width="11.421875" style="0" hidden="1" customWidth="1"/>
    <col min="15" max="15" width="1.57421875" style="0" hidden="1" customWidth="1"/>
    <col min="16" max="18" width="11.421875" style="0" hidden="1" customWidth="1"/>
    <col min="19" max="16384" width="11.421875" style="0" customWidth="1"/>
  </cols>
  <sheetData>
    <row r="1" spans="1:9" ht="30" customHeight="1">
      <c r="A1" s="209" t="s">
        <v>81</v>
      </c>
      <c r="B1" s="209"/>
      <c r="C1" s="209"/>
      <c r="D1" s="209"/>
      <c r="E1" s="209"/>
      <c r="F1" s="209"/>
      <c r="G1" s="209"/>
      <c r="H1" s="209"/>
      <c r="I1" s="209"/>
    </row>
    <row r="2" spans="1:9" ht="28.5" customHeight="1">
      <c r="A2" s="65" t="s">
        <v>74</v>
      </c>
      <c r="B2" s="66" t="s">
        <v>75</v>
      </c>
      <c r="C2" s="137" t="s">
        <v>115</v>
      </c>
      <c r="D2" s="124" t="s">
        <v>138</v>
      </c>
      <c r="E2" s="125" t="s">
        <v>116</v>
      </c>
      <c r="F2" s="123" t="s">
        <v>117</v>
      </c>
      <c r="G2" s="125" t="s">
        <v>118</v>
      </c>
      <c r="H2" s="123" t="s">
        <v>119</v>
      </c>
      <c r="I2" s="125" t="s">
        <v>120</v>
      </c>
    </row>
    <row r="3" spans="1:3" ht="8.25" customHeight="1">
      <c r="A3" s="87"/>
      <c r="B3" s="88"/>
      <c r="C3" s="138"/>
    </row>
    <row r="4" spans="1:16" ht="30" customHeight="1">
      <c r="A4" s="156" t="s">
        <v>112</v>
      </c>
      <c r="B4" s="76" t="s">
        <v>83</v>
      </c>
      <c r="C4" s="61">
        <f>C5+C62</f>
        <v>253596000</v>
      </c>
      <c r="D4" s="61">
        <f>D5+D62</f>
        <v>43705000</v>
      </c>
      <c r="E4" s="134">
        <f>D4/C4*100</f>
        <v>17.23410463887443</v>
      </c>
      <c r="F4" s="61">
        <f>F5+F62</f>
        <v>19050000</v>
      </c>
      <c r="G4" s="134">
        <f aca="true" t="shared" si="0" ref="G4:G106">F4/D4*100</f>
        <v>43.58769019562979</v>
      </c>
      <c r="H4" s="61">
        <f>H5+H62</f>
        <v>18843500</v>
      </c>
      <c r="I4" s="134">
        <f aca="true" t="shared" si="1" ref="I4:I106">H4/F4*100</f>
        <v>98.91601049868767</v>
      </c>
      <c r="K4" s="61">
        <f>'rashodi-opći dio'!F3+'rashodi-opći dio'!F52</f>
        <v>253596000</v>
      </c>
      <c r="L4" s="61">
        <f>'rashodi-opći dio'!G3+'rashodi-opći dio'!G52</f>
        <v>43705000</v>
      </c>
      <c r="N4" s="61">
        <f>'rashodi-opći dio'!I3+'rashodi-opći dio'!I52</f>
        <v>19050000</v>
      </c>
      <c r="P4" s="61">
        <f>'rashodi-opći dio'!K3+'rashodi-opći dio'!K52</f>
        <v>18843500</v>
      </c>
    </row>
    <row r="5" spans="1:9" ht="20.25" customHeight="1">
      <c r="A5" s="85"/>
      <c r="B5" s="85" t="s">
        <v>100</v>
      </c>
      <c r="C5" s="61">
        <f>C6+C55</f>
        <v>8003000</v>
      </c>
      <c r="D5" s="61">
        <f>D6+D55</f>
        <v>6214000</v>
      </c>
      <c r="E5" s="134">
        <f>D5/C5*100</f>
        <v>77.64588279395227</v>
      </c>
      <c r="F5" s="61">
        <f>F6+F55</f>
        <v>6118000</v>
      </c>
      <c r="G5" s="134">
        <f t="shared" si="0"/>
        <v>98.45510138397168</v>
      </c>
      <c r="H5" s="61">
        <f>H6+H55</f>
        <v>6191500</v>
      </c>
      <c r="I5" s="134">
        <f t="shared" si="1"/>
        <v>101.20137299771169</v>
      </c>
    </row>
    <row r="6" spans="1:9" ht="16.5" customHeight="1">
      <c r="A6" s="83">
        <v>100</v>
      </c>
      <c r="B6" s="81" t="s">
        <v>90</v>
      </c>
      <c r="C6" s="61">
        <f>C8+C43+C49</f>
        <v>6003000</v>
      </c>
      <c r="D6" s="61">
        <f>D8+D43+D49</f>
        <v>4214000</v>
      </c>
      <c r="E6" s="134">
        <f>D6/C6*100</f>
        <v>70.19823421622522</v>
      </c>
      <c r="F6" s="61">
        <f>F8+F43+F49</f>
        <v>4118000</v>
      </c>
      <c r="G6" s="134">
        <f t="shared" si="0"/>
        <v>97.72187944945419</v>
      </c>
      <c r="H6" s="61">
        <f>H8+H43+H49</f>
        <v>4191500</v>
      </c>
      <c r="I6" s="134">
        <f t="shared" si="1"/>
        <v>101.78484701311316</v>
      </c>
    </row>
    <row r="7" spans="3:9" ht="12.75">
      <c r="C7" s="61"/>
      <c r="D7" s="60"/>
      <c r="E7" s="135"/>
      <c r="F7" s="60"/>
      <c r="G7" s="135"/>
      <c r="H7" s="60"/>
      <c r="I7" s="135"/>
    </row>
    <row r="8" spans="1:9" ht="12.75" customHeight="1">
      <c r="A8" s="119" t="s">
        <v>73</v>
      </c>
      <c r="B8" s="51" t="s">
        <v>91</v>
      </c>
      <c r="C8" s="61">
        <f>C9</f>
        <v>5853000</v>
      </c>
      <c r="D8" s="61">
        <f>D9</f>
        <v>4210000</v>
      </c>
      <c r="E8" s="134">
        <f aca="true" t="shared" si="2" ref="E8:E41">D8/C8*100</f>
        <v>71.9289253374338</v>
      </c>
      <c r="F8" s="61">
        <f>F9</f>
        <v>4104000</v>
      </c>
      <c r="G8" s="134">
        <f t="shared" si="0"/>
        <v>97.48218527315915</v>
      </c>
      <c r="H8" s="61">
        <f>H9</f>
        <v>4175000</v>
      </c>
      <c r="I8" s="134">
        <f t="shared" si="1"/>
        <v>101.7300194931774</v>
      </c>
    </row>
    <row r="9" spans="1:9" ht="12.75" customHeight="1">
      <c r="A9" s="119">
        <v>3</v>
      </c>
      <c r="B9" s="106" t="s">
        <v>85</v>
      </c>
      <c r="C9" s="61">
        <f>C10+C18+C35+C39</f>
        <v>5853000</v>
      </c>
      <c r="D9" s="61">
        <f>D10+D18+D35+D39</f>
        <v>4210000</v>
      </c>
      <c r="E9" s="134">
        <f t="shared" si="2"/>
        <v>71.9289253374338</v>
      </c>
      <c r="F9" s="61">
        <f>F10+F18+F35+F39</f>
        <v>4104000</v>
      </c>
      <c r="G9" s="134">
        <f t="shared" si="0"/>
        <v>97.48218527315915</v>
      </c>
      <c r="H9" s="61">
        <f>H10+H18+H35+H39</f>
        <v>4175000</v>
      </c>
      <c r="I9" s="134">
        <f t="shared" si="1"/>
        <v>101.7300194931774</v>
      </c>
    </row>
    <row r="10" spans="1:9" ht="12.75" customHeight="1">
      <c r="A10" s="119">
        <v>31</v>
      </c>
      <c r="B10" s="115" t="s">
        <v>45</v>
      </c>
      <c r="C10" s="61">
        <f>C11+C13+C15</f>
        <v>1765000</v>
      </c>
      <c r="D10" s="61">
        <f>D11+D13+D15</f>
        <v>1732000</v>
      </c>
      <c r="E10" s="134">
        <f t="shared" si="2"/>
        <v>98.13031161473089</v>
      </c>
      <c r="F10" s="61">
        <f>F11+F13+F15</f>
        <v>1801000</v>
      </c>
      <c r="G10" s="134">
        <f t="shared" si="0"/>
        <v>103.9838337182448</v>
      </c>
      <c r="H10" s="61">
        <f>H11+H13+H15</f>
        <v>1867000</v>
      </c>
      <c r="I10" s="134">
        <f t="shared" si="1"/>
        <v>103.66463076068851</v>
      </c>
    </row>
    <row r="11" spans="1:9" s="131" customFormat="1" ht="12.75" customHeight="1">
      <c r="A11" s="117">
        <v>311</v>
      </c>
      <c r="B11" s="116" t="s">
        <v>46</v>
      </c>
      <c r="C11" s="60">
        <f>C12</f>
        <v>1400000</v>
      </c>
      <c r="D11" s="60">
        <f>D12</f>
        <v>1400000</v>
      </c>
      <c r="E11" s="135">
        <f t="shared" si="2"/>
        <v>100</v>
      </c>
      <c r="F11" s="174">
        <f>F12</f>
        <v>1450000</v>
      </c>
      <c r="G11" s="175">
        <f t="shared" si="0"/>
        <v>103.57142857142858</v>
      </c>
      <c r="H11" s="174">
        <f>H12</f>
        <v>1500000</v>
      </c>
      <c r="I11" s="175">
        <f t="shared" si="1"/>
        <v>103.44827586206897</v>
      </c>
    </row>
    <row r="12" spans="1:9" s="131" customFormat="1" ht="12.75" hidden="1">
      <c r="A12" s="55">
        <v>3111</v>
      </c>
      <c r="B12" s="55" t="s">
        <v>47</v>
      </c>
      <c r="C12" s="60">
        <v>1400000</v>
      </c>
      <c r="D12" s="60">
        <v>1400000</v>
      </c>
      <c r="E12" s="135">
        <f t="shared" si="2"/>
        <v>100</v>
      </c>
      <c r="F12" s="174">
        <v>1450000</v>
      </c>
      <c r="G12" s="175">
        <f t="shared" si="0"/>
        <v>103.57142857142858</v>
      </c>
      <c r="H12" s="174">
        <v>1500000</v>
      </c>
      <c r="I12" s="175">
        <f t="shared" si="1"/>
        <v>103.44827586206897</v>
      </c>
    </row>
    <row r="13" spans="1:9" s="131" customFormat="1" ht="12.75">
      <c r="A13" s="55">
        <v>312</v>
      </c>
      <c r="B13" s="116" t="s">
        <v>48</v>
      </c>
      <c r="C13" s="60">
        <f>C14</f>
        <v>105000</v>
      </c>
      <c r="D13" s="60">
        <f>D14</f>
        <v>87000</v>
      </c>
      <c r="E13" s="135">
        <f t="shared" si="2"/>
        <v>82.85714285714286</v>
      </c>
      <c r="F13" s="174">
        <f>F14</f>
        <v>95000</v>
      </c>
      <c r="G13" s="175">
        <f t="shared" si="0"/>
        <v>109.19540229885058</v>
      </c>
      <c r="H13" s="174">
        <f>H14</f>
        <v>100000</v>
      </c>
      <c r="I13" s="175">
        <f t="shared" si="1"/>
        <v>105.26315789473684</v>
      </c>
    </row>
    <row r="14" spans="1:9" s="131" customFormat="1" ht="12.75" hidden="1">
      <c r="A14" s="55">
        <v>3121</v>
      </c>
      <c r="B14" s="55" t="s">
        <v>48</v>
      </c>
      <c r="C14" s="60">
        <v>105000</v>
      </c>
      <c r="D14" s="60">
        <v>87000</v>
      </c>
      <c r="E14" s="135">
        <f t="shared" si="2"/>
        <v>82.85714285714286</v>
      </c>
      <c r="F14" s="174">
        <v>95000</v>
      </c>
      <c r="G14" s="175">
        <f t="shared" si="0"/>
        <v>109.19540229885058</v>
      </c>
      <c r="H14" s="174">
        <v>100000</v>
      </c>
      <c r="I14" s="175">
        <f t="shared" si="1"/>
        <v>105.26315789473684</v>
      </c>
    </row>
    <row r="15" spans="1:9" s="131" customFormat="1" ht="12.75">
      <c r="A15" s="55">
        <v>313</v>
      </c>
      <c r="B15" s="116" t="s">
        <v>49</v>
      </c>
      <c r="C15" s="60">
        <f>C16+C17</f>
        <v>260000</v>
      </c>
      <c r="D15" s="60">
        <f>D16+D17</f>
        <v>245000</v>
      </c>
      <c r="E15" s="135">
        <f t="shared" si="2"/>
        <v>94.23076923076923</v>
      </c>
      <c r="F15" s="174">
        <f>F16+F17</f>
        <v>256000</v>
      </c>
      <c r="G15" s="175">
        <f t="shared" si="0"/>
        <v>104.48979591836735</v>
      </c>
      <c r="H15" s="174">
        <f>H16+H17</f>
        <v>267000</v>
      </c>
      <c r="I15" s="175">
        <f t="shared" si="1"/>
        <v>104.296875</v>
      </c>
    </row>
    <row r="16" spans="1:9" ht="12.75" hidden="1">
      <c r="A16" s="55">
        <v>3132</v>
      </c>
      <c r="B16" s="55" t="s">
        <v>50</v>
      </c>
      <c r="C16" s="60">
        <v>235000</v>
      </c>
      <c r="D16" s="60">
        <v>220000</v>
      </c>
      <c r="E16" s="135">
        <f t="shared" si="2"/>
        <v>93.61702127659575</v>
      </c>
      <c r="F16" s="60">
        <v>230000</v>
      </c>
      <c r="G16" s="135">
        <f t="shared" si="0"/>
        <v>104.54545454545455</v>
      </c>
      <c r="H16" s="60">
        <v>240000</v>
      </c>
      <c r="I16" s="135">
        <f t="shared" si="1"/>
        <v>104.34782608695652</v>
      </c>
    </row>
    <row r="17" spans="1:9" ht="12.75" hidden="1">
      <c r="A17" s="55">
        <v>3133</v>
      </c>
      <c r="B17" s="55" t="s">
        <v>51</v>
      </c>
      <c r="C17" s="60">
        <v>25000</v>
      </c>
      <c r="D17" s="60">
        <v>25000</v>
      </c>
      <c r="E17" s="135">
        <f t="shared" si="2"/>
        <v>100</v>
      </c>
      <c r="F17" s="60">
        <v>26000</v>
      </c>
      <c r="G17" s="135">
        <f t="shared" si="0"/>
        <v>104</v>
      </c>
      <c r="H17" s="60">
        <v>27000</v>
      </c>
      <c r="I17" s="135">
        <f t="shared" si="1"/>
        <v>103.84615384615385</v>
      </c>
    </row>
    <row r="18" spans="1:9" s="130" customFormat="1" ht="12.75">
      <c r="A18" s="54">
        <v>32</v>
      </c>
      <c r="B18" s="84" t="s">
        <v>5</v>
      </c>
      <c r="C18" s="61">
        <f>C19+C23+C26+C33</f>
        <v>1953000</v>
      </c>
      <c r="D18" s="61">
        <f>D19+D23+D26+D33</f>
        <v>1768000</v>
      </c>
      <c r="E18" s="134">
        <f t="shared" si="2"/>
        <v>90.5273937532002</v>
      </c>
      <c r="F18" s="61">
        <f>F19+F23+F26+F33</f>
        <v>1693000</v>
      </c>
      <c r="G18" s="134">
        <f t="shared" si="0"/>
        <v>95.7579185520362</v>
      </c>
      <c r="H18" s="61">
        <f>H19+H23+H26+H33</f>
        <v>1698000</v>
      </c>
      <c r="I18" s="134">
        <f t="shared" si="1"/>
        <v>100.29533372711164</v>
      </c>
    </row>
    <row r="19" spans="1:9" s="131" customFormat="1" ht="12.75">
      <c r="A19" s="55">
        <v>321</v>
      </c>
      <c r="B19" s="113" t="s">
        <v>9</v>
      </c>
      <c r="C19" s="60">
        <f>SUM(C20:C22)</f>
        <v>110000</v>
      </c>
      <c r="D19" s="60">
        <f>SUM(D20:D22)</f>
        <v>100000</v>
      </c>
      <c r="E19" s="135">
        <f t="shared" si="2"/>
        <v>90.9090909090909</v>
      </c>
      <c r="F19" s="174">
        <f>SUM(F20:F22)</f>
        <v>110000</v>
      </c>
      <c r="G19" s="175">
        <f t="shared" si="0"/>
        <v>110.00000000000001</v>
      </c>
      <c r="H19" s="174">
        <f>SUM(H20:H22)</f>
        <v>110000</v>
      </c>
      <c r="I19" s="175">
        <f t="shared" si="1"/>
        <v>100</v>
      </c>
    </row>
    <row r="20" spans="1:9" s="131" customFormat="1" ht="12.75" hidden="1">
      <c r="A20" s="55">
        <v>3211</v>
      </c>
      <c r="B20" s="56" t="s">
        <v>52</v>
      </c>
      <c r="C20" s="60">
        <v>30000</v>
      </c>
      <c r="D20" s="60">
        <v>30000</v>
      </c>
      <c r="E20" s="135">
        <f t="shared" si="2"/>
        <v>100</v>
      </c>
      <c r="F20" s="174">
        <v>35000</v>
      </c>
      <c r="G20" s="175">
        <f t="shared" si="0"/>
        <v>116.66666666666667</v>
      </c>
      <c r="H20" s="174">
        <v>35000</v>
      </c>
      <c r="I20" s="175">
        <f t="shared" si="1"/>
        <v>100</v>
      </c>
    </row>
    <row r="21" spans="1:9" s="131" customFormat="1" ht="12.75" hidden="1">
      <c r="A21" s="55">
        <v>3212</v>
      </c>
      <c r="B21" s="56" t="s">
        <v>53</v>
      </c>
      <c r="C21" s="60">
        <v>30000</v>
      </c>
      <c r="D21" s="60">
        <v>30000</v>
      </c>
      <c r="E21" s="135">
        <f t="shared" si="2"/>
        <v>100</v>
      </c>
      <c r="F21" s="174">
        <v>30000</v>
      </c>
      <c r="G21" s="175">
        <f t="shared" si="0"/>
        <v>100</v>
      </c>
      <c r="H21" s="174">
        <v>30000</v>
      </c>
      <c r="I21" s="175">
        <f t="shared" si="1"/>
        <v>100</v>
      </c>
    </row>
    <row r="22" spans="1:9" s="131" customFormat="1" ht="12.75" hidden="1">
      <c r="A22" s="24" t="s">
        <v>7</v>
      </c>
      <c r="B22" s="23" t="s">
        <v>8</v>
      </c>
      <c r="C22" s="60">
        <v>50000</v>
      </c>
      <c r="D22" s="60">
        <v>40000</v>
      </c>
      <c r="E22" s="135">
        <f t="shared" si="2"/>
        <v>80</v>
      </c>
      <c r="F22" s="174">
        <v>45000</v>
      </c>
      <c r="G22" s="175">
        <f t="shared" si="0"/>
        <v>112.5</v>
      </c>
      <c r="H22" s="174">
        <v>45000</v>
      </c>
      <c r="I22" s="175">
        <f t="shared" si="1"/>
        <v>100</v>
      </c>
    </row>
    <row r="23" spans="1:9" s="131" customFormat="1" ht="12.75">
      <c r="A23" s="24">
        <v>322</v>
      </c>
      <c r="B23" s="179" t="s">
        <v>54</v>
      </c>
      <c r="C23" s="60">
        <f>C24+C25</f>
        <v>18000</v>
      </c>
      <c r="D23" s="60">
        <f>D24+D25</f>
        <v>18000</v>
      </c>
      <c r="E23" s="135">
        <f t="shared" si="2"/>
        <v>100</v>
      </c>
      <c r="F23" s="174">
        <f>F24+F25</f>
        <v>18000</v>
      </c>
      <c r="G23" s="175">
        <f t="shared" si="0"/>
        <v>100</v>
      </c>
      <c r="H23" s="174">
        <f>H24+H25</f>
        <v>18000</v>
      </c>
      <c r="I23" s="175">
        <f t="shared" si="1"/>
        <v>100</v>
      </c>
    </row>
    <row r="24" spans="1:9" s="131" customFormat="1" ht="12.75" hidden="1">
      <c r="A24" s="24">
        <v>3223</v>
      </c>
      <c r="B24" s="23" t="s">
        <v>56</v>
      </c>
      <c r="C24" s="60">
        <v>15000</v>
      </c>
      <c r="D24" s="60">
        <v>15000</v>
      </c>
      <c r="E24" s="135">
        <f t="shared" si="2"/>
        <v>100</v>
      </c>
      <c r="F24" s="174">
        <v>15000</v>
      </c>
      <c r="G24" s="175">
        <f t="shared" si="0"/>
        <v>100</v>
      </c>
      <c r="H24" s="174">
        <v>15000</v>
      </c>
      <c r="I24" s="175">
        <f t="shared" si="1"/>
        <v>100</v>
      </c>
    </row>
    <row r="25" spans="1:9" s="131" customFormat="1" ht="12.75" hidden="1">
      <c r="A25" s="24">
        <v>3225</v>
      </c>
      <c r="B25" s="23" t="s">
        <v>11</v>
      </c>
      <c r="C25" s="60">
        <v>3000</v>
      </c>
      <c r="D25" s="60">
        <v>3000</v>
      </c>
      <c r="E25" s="135">
        <f t="shared" si="2"/>
        <v>100</v>
      </c>
      <c r="F25" s="174">
        <v>3000</v>
      </c>
      <c r="G25" s="175">
        <f t="shared" si="0"/>
        <v>100</v>
      </c>
      <c r="H25" s="174">
        <v>3000</v>
      </c>
      <c r="I25" s="175">
        <f t="shared" si="1"/>
        <v>100</v>
      </c>
    </row>
    <row r="26" spans="1:9" s="131" customFormat="1" ht="12.75">
      <c r="A26" s="24">
        <v>323</v>
      </c>
      <c r="B26" s="179" t="s">
        <v>12</v>
      </c>
      <c r="C26" s="60">
        <f>SUM(C27:C32)</f>
        <v>1820000</v>
      </c>
      <c r="D26" s="60">
        <f>SUM(D27:D32)</f>
        <v>1645000</v>
      </c>
      <c r="E26" s="135">
        <f t="shared" si="2"/>
        <v>90.38461538461539</v>
      </c>
      <c r="F26" s="174">
        <f>SUM(F27:F32)</f>
        <v>1560000</v>
      </c>
      <c r="G26" s="175">
        <f t="shared" si="0"/>
        <v>94.83282674772036</v>
      </c>
      <c r="H26" s="174">
        <f>SUM(H27:H32)</f>
        <v>1565000</v>
      </c>
      <c r="I26" s="175">
        <f t="shared" si="1"/>
        <v>100.32051282051282</v>
      </c>
    </row>
    <row r="27" spans="1:9" s="131" customFormat="1" ht="12.75" hidden="1">
      <c r="A27" s="24">
        <v>3232</v>
      </c>
      <c r="B27" s="23" t="s">
        <v>105</v>
      </c>
      <c r="C27" s="128">
        <v>10000</v>
      </c>
      <c r="D27" s="129">
        <v>5000</v>
      </c>
      <c r="E27" s="136">
        <f t="shared" si="2"/>
        <v>50</v>
      </c>
      <c r="F27" s="60">
        <v>5000</v>
      </c>
      <c r="G27" s="136">
        <f t="shared" si="0"/>
        <v>100</v>
      </c>
      <c r="H27" s="60">
        <v>5000</v>
      </c>
      <c r="I27" s="136">
        <f t="shared" si="1"/>
        <v>100</v>
      </c>
    </row>
    <row r="28" spans="1:9" s="131" customFormat="1" ht="12.75" hidden="1">
      <c r="A28" s="24">
        <v>3233</v>
      </c>
      <c r="B28" s="23" t="s">
        <v>110</v>
      </c>
      <c r="C28" s="128">
        <v>20000</v>
      </c>
      <c r="D28" s="129">
        <v>10000</v>
      </c>
      <c r="E28" s="136">
        <f t="shared" si="2"/>
        <v>50</v>
      </c>
      <c r="F28" s="60">
        <v>10000</v>
      </c>
      <c r="G28" s="136">
        <f t="shared" si="0"/>
        <v>100</v>
      </c>
      <c r="H28" s="60">
        <v>10000</v>
      </c>
      <c r="I28" s="136">
        <f t="shared" si="1"/>
        <v>100</v>
      </c>
    </row>
    <row r="29" spans="1:9" s="131" customFormat="1" ht="12.75" hidden="1">
      <c r="A29" s="24">
        <v>3234</v>
      </c>
      <c r="B29" s="23" t="s">
        <v>58</v>
      </c>
      <c r="C29" s="129">
        <v>210000</v>
      </c>
      <c r="D29" s="129">
        <v>50000</v>
      </c>
      <c r="E29" s="136">
        <f t="shared" si="2"/>
        <v>23.809523809523807</v>
      </c>
      <c r="F29" s="60">
        <v>55000</v>
      </c>
      <c r="G29" s="136">
        <f t="shared" si="0"/>
        <v>110.00000000000001</v>
      </c>
      <c r="H29" s="60">
        <v>60000</v>
      </c>
      <c r="I29" s="136">
        <f t="shared" si="1"/>
        <v>109.09090909090908</v>
      </c>
    </row>
    <row r="30" spans="1:9" s="131" customFormat="1" ht="12.75" hidden="1">
      <c r="A30" s="24">
        <v>3236</v>
      </c>
      <c r="B30" s="23" t="s">
        <v>107</v>
      </c>
      <c r="C30" s="129">
        <v>15000</v>
      </c>
      <c r="D30" s="129">
        <v>15000</v>
      </c>
      <c r="E30" s="136">
        <f t="shared" si="2"/>
        <v>100</v>
      </c>
      <c r="F30" s="60">
        <v>20000</v>
      </c>
      <c r="G30" s="136">
        <f t="shared" si="0"/>
        <v>133.33333333333331</v>
      </c>
      <c r="H30" s="60">
        <v>20000</v>
      </c>
      <c r="I30" s="136">
        <f t="shared" si="1"/>
        <v>100</v>
      </c>
    </row>
    <row r="31" spans="1:9" s="131" customFormat="1" ht="12.75" hidden="1">
      <c r="A31" s="58">
        <v>3237</v>
      </c>
      <c r="B31" s="24" t="s">
        <v>14</v>
      </c>
      <c r="C31" s="129">
        <v>1500000</v>
      </c>
      <c r="D31" s="129">
        <v>1500000</v>
      </c>
      <c r="E31" s="136">
        <f t="shared" si="2"/>
        <v>100</v>
      </c>
      <c r="F31" s="60">
        <v>1400000</v>
      </c>
      <c r="G31" s="136">
        <f t="shared" si="0"/>
        <v>93.33333333333333</v>
      </c>
      <c r="H31" s="60">
        <v>1400000</v>
      </c>
      <c r="I31" s="136">
        <f t="shared" si="1"/>
        <v>100</v>
      </c>
    </row>
    <row r="32" spans="1:9" s="131" customFormat="1" ht="12.75" hidden="1">
      <c r="A32" s="58">
        <v>3238</v>
      </c>
      <c r="B32" s="24" t="s">
        <v>15</v>
      </c>
      <c r="C32" s="129">
        <v>65000</v>
      </c>
      <c r="D32" s="129">
        <v>65000</v>
      </c>
      <c r="E32" s="136">
        <f t="shared" si="2"/>
        <v>100</v>
      </c>
      <c r="F32" s="60">
        <v>70000</v>
      </c>
      <c r="G32" s="136">
        <f t="shared" si="0"/>
        <v>107.6923076923077</v>
      </c>
      <c r="H32" s="60">
        <v>70000</v>
      </c>
      <c r="I32" s="136">
        <f t="shared" si="1"/>
        <v>100</v>
      </c>
    </row>
    <row r="33" spans="1:9" s="131" customFormat="1" ht="12.75">
      <c r="A33" s="55">
        <v>329</v>
      </c>
      <c r="B33" s="116" t="s">
        <v>61</v>
      </c>
      <c r="C33" s="129">
        <f>C34</f>
        <v>5000</v>
      </c>
      <c r="D33" s="129">
        <f>D34</f>
        <v>5000</v>
      </c>
      <c r="E33" s="135">
        <f t="shared" si="2"/>
        <v>100</v>
      </c>
      <c r="F33" s="174">
        <f>F34</f>
        <v>5000</v>
      </c>
      <c r="G33" s="175">
        <f t="shared" si="0"/>
        <v>100</v>
      </c>
      <c r="H33" s="174">
        <f>H34</f>
        <v>5000</v>
      </c>
      <c r="I33" s="175">
        <f t="shared" si="1"/>
        <v>100</v>
      </c>
    </row>
    <row r="34" spans="1:9" ht="12.75" hidden="1">
      <c r="A34" s="58">
        <v>3292</v>
      </c>
      <c r="B34" s="58" t="s">
        <v>106</v>
      </c>
      <c r="C34" s="129">
        <v>5000</v>
      </c>
      <c r="D34" s="129">
        <v>5000</v>
      </c>
      <c r="E34" s="136">
        <f t="shared" si="2"/>
        <v>100</v>
      </c>
      <c r="F34" s="60">
        <v>5000</v>
      </c>
      <c r="G34" s="136">
        <f t="shared" si="0"/>
        <v>100</v>
      </c>
      <c r="H34" s="60">
        <v>5000</v>
      </c>
      <c r="I34" s="136">
        <f t="shared" si="1"/>
        <v>100</v>
      </c>
    </row>
    <row r="35" spans="1:9" ht="12.75">
      <c r="A35" s="54">
        <v>34</v>
      </c>
      <c r="B35" s="84" t="s">
        <v>16</v>
      </c>
      <c r="C35" s="94">
        <f>C36</f>
        <v>135000</v>
      </c>
      <c r="D35" s="94">
        <f>D36</f>
        <v>110000</v>
      </c>
      <c r="E35" s="134">
        <f t="shared" si="2"/>
        <v>81.48148148148148</v>
      </c>
      <c r="F35" s="94">
        <f>F36</f>
        <v>110000</v>
      </c>
      <c r="G35" s="134">
        <f t="shared" si="0"/>
        <v>100</v>
      </c>
      <c r="H35" s="94">
        <f>H36</f>
        <v>110000</v>
      </c>
      <c r="I35" s="134">
        <f t="shared" si="1"/>
        <v>100</v>
      </c>
    </row>
    <row r="36" spans="1:9" s="131" customFormat="1" ht="12.75">
      <c r="A36" s="55">
        <v>343</v>
      </c>
      <c r="B36" s="116" t="s">
        <v>68</v>
      </c>
      <c r="C36" s="129">
        <f>C37+C38</f>
        <v>135000</v>
      </c>
      <c r="D36" s="129">
        <f>D37+D38</f>
        <v>110000</v>
      </c>
      <c r="E36" s="135">
        <f t="shared" si="2"/>
        <v>81.48148148148148</v>
      </c>
      <c r="F36" s="174">
        <f>F37+F38</f>
        <v>110000</v>
      </c>
      <c r="G36" s="175">
        <f t="shared" si="0"/>
        <v>100</v>
      </c>
      <c r="H36" s="174">
        <f>H37+H38</f>
        <v>110000</v>
      </c>
      <c r="I36" s="175">
        <f t="shared" si="1"/>
        <v>100</v>
      </c>
    </row>
    <row r="37" spans="1:9" ht="12.75" hidden="1">
      <c r="A37" s="193">
        <v>3431</v>
      </c>
      <c r="B37" s="59" t="s">
        <v>69</v>
      </c>
      <c r="C37" s="129">
        <v>25000</v>
      </c>
      <c r="D37" s="129">
        <v>10000</v>
      </c>
      <c r="E37" s="136">
        <f t="shared" si="2"/>
        <v>40</v>
      </c>
      <c r="F37" s="60">
        <v>10000</v>
      </c>
      <c r="G37" s="136">
        <f t="shared" si="0"/>
        <v>100</v>
      </c>
      <c r="H37" s="60">
        <v>10000</v>
      </c>
      <c r="I37" s="136">
        <f t="shared" si="1"/>
        <v>100</v>
      </c>
    </row>
    <row r="38" spans="1:9" ht="12.75" hidden="1">
      <c r="A38" s="193">
        <v>3433</v>
      </c>
      <c r="B38" s="59" t="s">
        <v>71</v>
      </c>
      <c r="C38" s="129">
        <v>110000</v>
      </c>
      <c r="D38" s="129">
        <v>100000</v>
      </c>
      <c r="E38" s="136">
        <f t="shared" si="2"/>
        <v>90.9090909090909</v>
      </c>
      <c r="F38" s="60">
        <v>100000</v>
      </c>
      <c r="G38" s="136">
        <f t="shared" si="0"/>
        <v>100</v>
      </c>
      <c r="H38" s="60">
        <v>100000</v>
      </c>
      <c r="I38" s="136">
        <f t="shared" si="1"/>
        <v>100</v>
      </c>
    </row>
    <row r="39" spans="1:9" ht="12.75">
      <c r="A39" s="194">
        <v>38</v>
      </c>
      <c r="B39" s="108" t="s">
        <v>103</v>
      </c>
      <c r="C39" s="94">
        <f>C40</f>
        <v>2000000</v>
      </c>
      <c r="D39" s="94">
        <f aca="true" t="shared" si="3" ref="D39:H40">D40</f>
        <v>600000</v>
      </c>
      <c r="E39" s="134">
        <f t="shared" si="2"/>
        <v>30</v>
      </c>
      <c r="F39" s="94">
        <f t="shared" si="3"/>
        <v>500000</v>
      </c>
      <c r="G39" s="134">
        <f t="shared" si="0"/>
        <v>83.33333333333334</v>
      </c>
      <c r="H39" s="94">
        <f t="shared" si="3"/>
        <v>500000</v>
      </c>
      <c r="I39" s="134">
        <f t="shared" si="1"/>
        <v>100</v>
      </c>
    </row>
    <row r="40" spans="1:9" s="131" customFormat="1" ht="12.75">
      <c r="A40" s="193">
        <v>385</v>
      </c>
      <c r="B40" s="110" t="s">
        <v>102</v>
      </c>
      <c r="C40" s="129">
        <f>C41</f>
        <v>2000000</v>
      </c>
      <c r="D40" s="129">
        <f t="shared" si="3"/>
        <v>600000</v>
      </c>
      <c r="E40" s="135">
        <f t="shared" si="2"/>
        <v>30</v>
      </c>
      <c r="F40" s="174">
        <f t="shared" si="3"/>
        <v>500000</v>
      </c>
      <c r="G40" s="175">
        <f t="shared" si="0"/>
        <v>83.33333333333334</v>
      </c>
      <c r="H40" s="174">
        <f t="shared" si="3"/>
        <v>500000</v>
      </c>
      <c r="I40" s="175">
        <f t="shared" si="1"/>
        <v>100</v>
      </c>
    </row>
    <row r="41" spans="1:9" ht="12.75" hidden="1">
      <c r="A41" s="193">
        <v>3859</v>
      </c>
      <c r="B41" s="59" t="s">
        <v>101</v>
      </c>
      <c r="C41" s="129">
        <v>2000000</v>
      </c>
      <c r="D41" s="129">
        <v>600000</v>
      </c>
      <c r="E41" s="136">
        <f t="shared" si="2"/>
        <v>30</v>
      </c>
      <c r="F41" s="60">
        <v>500000</v>
      </c>
      <c r="G41" s="136">
        <f t="shared" si="0"/>
        <v>83.33333333333334</v>
      </c>
      <c r="H41" s="60">
        <v>500000</v>
      </c>
      <c r="I41" s="136">
        <f t="shared" si="1"/>
        <v>100</v>
      </c>
    </row>
    <row r="42" spans="1:9" ht="12.75">
      <c r="A42" s="24"/>
      <c r="B42" s="24"/>
      <c r="C42" s="129"/>
      <c r="D42" s="129"/>
      <c r="E42" s="136"/>
      <c r="F42" s="60"/>
      <c r="G42" s="136"/>
      <c r="H42" s="60"/>
      <c r="I42" s="136"/>
    </row>
    <row r="43" spans="1:9" ht="13.5" customHeight="1">
      <c r="A43" s="54" t="s">
        <v>76</v>
      </c>
      <c r="B43" s="54" t="s">
        <v>92</v>
      </c>
      <c r="C43" s="94">
        <f>C44</f>
        <v>20000</v>
      </c>
      <c r="D43" s="94">
        <f aca="true" t="shared" si="4" ref="D43:H46">D44</f>
        <v>4000</v>
      </c>
      <c r="E43" s="134">
        <f>D43/C43*100</f>
        <v>20</v>
      </c>
      <c r="F43" s="94">
        <f t="shared" si="4"/>
        <v>14000</v>
      </c>
      <c r="G43" s="134">
        <f t="shared" si="0"/>
        <v>350</v>
      </c>
      <c r="H43" s="94">
        <f t="shared" si="4"/>
        <v>16500</v>
      </c>
      <c r="I43" s="134">
        <f t="shared" si="1"/>
        <v>117.85714285714286</v>
      </c>
    </row>
    <row r="44" spans="1:9" ht="13.5" customHeight="1">
      <c r="A44" s="54">
        <v>4</v>
      </c>
      <c r="B44" s="162" t="s">
        <v>97</v>
      </c>
      <c r="C44" s="94">
        <f>C45</f>
        <v>20000</v>
      </c>
      <c r="D44" s="94">
        <f t="shared" si="4"/>
        <v>4000</v>
      </c>
      <c r="E44" s="134">
        <f>D44/C44*100</f>
        <v>20</v>
      </c>
      <c r="F44" s="94">
        <f t="shared" si="4"/>
        <v>14000</v>
      </c>
      <c r="G44" s="134">
        <f t="shared" si="0"/>
        <v>350</v>
      </c>
      <c r="H44" s="94">
        <f t="shared" si="4"/>
        <v>16500</v>
      </c>
      <c r="I44" s="134">
        <f t="shared" si="1"/>
        <v>117.85714285714286</v>
      </c>
    </row>
    <row r="45" spans="1:9" ht="13.5" customHeight="1">
      <c r="A45" s="54">
        <v>42</v>
      </c>
      <c r="B45" s="67" t="s">
        <v>17</v>
      </c>
      <c r="C45" s="94">
        <f>C46</f>
        <v>20000</v>
      </c>
      <c r="D45" s="94">
        <f t="shared" si="4"/>
        <v>4000</v>
      </c>
      <c r="E45" s="134">
        <f>D45/C45*100</f>
        <v>20</v>
      </c>
      <c r="F45" s="94">
        <f t="shared" si="4"/>
        <v>14000</v>
      </c>
      <c r="G45" s="134">
        <f t="shared" si="0"/>
        <v>350</v>
      </c>
      <c r="H45" s="94">
        <f t="shared" si="4"/>
        <v>16500</v>
      </c>
      <c r="I45" s="134">
        <f t="shared" si="1"/>
        <v>117.85714285714286</v>
      </c>
    </row>
    <row r="46" spans="1:9" s="131" customFormat="1" ht="13.5" customHeight="1">
      <c r="A46" s="55">
        <v>422</v>
      </c>
      <c r="B46" s="56" t="s">
        <v>20</v>
      </c>
      <c r="C46" s="129">
        <f>C47</f>
        <v>20000</v>
      </c>
      <c r="D46" s="129">
        <f t="shared" si="4"/>
        <v>4000</v>
      </c>
      <c r="E46" s="135">
        <f>D46/C46*100</f>
        <v>20</v>
      </c>
      <c r="F46" s="174">
        <f t="shared" si="4"/>
        <v>14000</v>
      </c>
      <c r="G46" s="175">
        <f t="shared" si="0"/>
        <v>350</v>
      </c>
      <c r="H46" s="174">
        <f t="shared" si="4"/>
        <v>16500</v>
      </c>
      <c r="I46" s="175">
        <f t="shared" si="1"/>
        <v>117.85714285714286</v>
      </c>
    </row>
    <row r="47" spans="1:9" ht="12.75" hidden="1">
      <c r="A47" s="13" t="s">
        <v>18</v>
      </c>
      <c r="B47" s="14" t="s">
        <v>19</v>
      </c>
      <c r="C47" s="129">
        <v>20000</v>
      </c>
      <c r="D47" s="129">
        <v>4000</v>
      </c>
      <c r="E47" s="136">
        <f>D47/C47*100</f>
        <v>20</v>
      </c>
      <c r="F47" s="60">
        <v>14000</v>
      </c>
      <c r="G47" s="136">
        <f t="shared" si="0"/>
        <v>350</v>
      </c>
      <c r="H47" s="60">
        <v>16500</v>
      </c>
      <c r="I47" s="136">
        <f t="shared" si="1"/>
        <v>117.85714285714286</v>
      </c>
    </row>
    <row r="48" spans="1:9" ht="12.75" customHeight="1">
      <c r="A48" s="24"/>
      <c r="B48" s="24"/>
      <c r="C48" s="60"/>
      <c r="D48" s="60"/>
      <c r="E48" s="135"/>
      <c r="F48" s="60"/>
      <c r="G48" s="135"/>
      <c r="H48" s="60"/>
      <c r="I48" s="135"/>
    </row>
    <row r="49" spans="1:9" ht="13.5" customHeight="1" hidden="1">
      <c r="A49" s="54" t="s">
        <v>121</v>
      </c>
      <c r="B49" s="54" t="s">
        <v>122</v>
      </c>
      <c r="C49" s="94">
        <f aca="true" t="shared" si="5" ref="C49:D52">C50</f>
        <v>130000</v>
      </c>
      <c r="D49" s="94">
        <f t="shared" si="5"/>
        <v>0</v>
      </c>
      <c r="E49" s="134">
        <f>D49/C49*100</f>
        <v>0</v>
      </c>
      <c r="F49" s="94">
        <f aca="true" t="shared" si="6" ref="F49:G52">F50</f>
        <v>0</v>
      </c>
      <c r="G49" s="163" t="str">
        <f t="shared" si="6"/>
        <v>-</v>
      </c>
      <c r="H49" s="94">
        <f aca="true" t="shared" si="7" ref="H49:I52">H50</f>
        <v>0</v>
      </c>
      <c r="I49" s="163" t="str">
        <f t="shared" si="7"/>
        <v>-</v>
      </c>
    </row>
    <row r="50" spans="1:9" ht="13.5" customHeight="1" hidden="1">
      <c r="A50" s="54">
        <v>4</v>
      </c>
      <c r="B50" s="162" t="s">
        <v>97</v>
      </c>
      <c r="C50" s="94">
        <f t="shared" si="5"/>
        <v>130000</v>
      </c>
      <c r="D50" s="94">
        <f t="shared" si="5"/>
        <v>0</v>
      </c>
      <c r="E50" s="134">
        <f>D50/C50*100</f>
        <v>0</v>
      </c>
      <c r="F50" s="94">
        <f t="shared" si="6"/>
        <v>0</v>
      </c>
      <c r="G50" s="163" t="str">
        <f t="shared" si="6"/>
        <v>-</v>
      </c>
      <c r="H50" s="94">
        <f t="shared" si="7"/>
        <v>0</v>
      </c>
      <c r="I50" s="163" t="str">
        <f t="shared" si="7"/>
        <v>-</v>
      </c>
    </row>
    <row r="51" spans="1:9" ht="13.5" customHeight="1" hidden="1">
      <c r="A51" s="54">
        <v>45</v>
      </c>
      <c r="B51" s="61" t="s">
        <v>132</v>
      </c>
      <c r="C51" s="94">
        <f t="shared" si="5"/>
        <v>130000</v>
      </c>
      <c r="D51" s="94">
        <f t="shared" si="5"/>
        <v>0</v>
      </c>
      <c r="E51" s="134">
        <f>D51/C51*100</f>
        <v>0</v>
      </c>
      <c r="F51" s="94">
        <f t="shared" si="6"/>
        <v>0</v>
      </c>
      <c r="G51" s="163" t="str">
        <f t="shared" si="6"/>
        <v>-</v>
      </c>
      <c r="H51" s="94">
        <f t="shared" si="7"/>
        <v>0</v>
      </c>
      <c r="I51" s="163" t="str">
        <f t="shared" si="7"/>
        <v>-</v>
      </c>
    </row>
    <row r="52" spans="1:9" s="131" customFormat="1" ht="13.5" customHeight="1" hidden="1">
      <c r="A52" s="55">
        <v>451</v>
      </c>
      <c r="B52" s="56" t="s">
        <v>133</v>
      </c>
      <c r="C52" s="129">
        <f t="shared" si="5"/>
        <v>130000</v>
      </c>
      <c r="D52" s="129">
        <f t="shared" si="5"/>
        <v>0</v>
      </c>
      <c r="E52" s="135">
        <f>D52/C52*100</f>
        <v>0</v>
      </c>
      <c r="F52" s="174">
        <f t="shared" si="6"/>
        <v>0</v>
      </c>
      <c r="G52" s="187" t="str">
        <f t="shared" si="6"/>
        <v>-</v>
      </c>
      <c r="H52" s="174">
        <f t="shared" si="7"/>
        <v>0</v>
      </c>
      <c r="I52" s="187" t="str">
        <f t="shared" si="7"/>
        <v>-</v>
      </c>
    </row>
    <row r="53" spans="1:9" ht="12.75" hidden="1">
      <c r="A53" s="13">
        <v>4511</v>
      </c>
      <c r="B53" s="14" t="s">
        <v>123</v>
      </c>
      <c r="C53" s="129">
        <v>130000</v>
      </c>
      <c r="D53" s="129">
        <v>0</v>
      </c>
      <c r="E53" s="136">
        <f>D53/C53*100</f>
        <v>0</v>
      </c>
      <c r="F53" s="60">
        <v>0</v>
      </c>
      <c r="G53" s="136" t="s">
        <v>131</v>
      </c>
      <c r="H53" s="60">
        <v>0</v>
      </c>
      <c r="I53" s="136" t="s">
        <v>131</v>
      </c>
    </row>
    <row r="54" spans="1:9" ht="12.75" customHeight="1" hidden="1">
      <c r="A54" s="24"/>
      <c r="B54" s="24"/>
      <c r="C54" s="60"/>
      <c r="D54" s="60"/>
      <c r="E54" s="135"/>
      <c r="F54" s="60"/>
      <c r="G54" s="135"/>
      <c r="H54" s="60"/>
      <c r="I54" s="135"/>
    </row>
    <row r="55" spans="1:9" ht="12.75">
      <c r="A55" s="67">
        <v>101</v>
      </c>
      <c r="B55" s="54" t="s">
        <v>84</v>
      </c>
      <c r="C55" s="61">
        <f>C57</f>
        <v>2000000</v>
      </c>
      <c r="D55" s="61">
        <f>D57</f>
        <v>2000000</v>
      </c>
      <c r="E55" s="134">
        <f>D55/C55*100</f>
        <v>100</v>
      </c>
      <c r="F55" s="61">
        <f>F57</f>
        <v>2000000</v>
      </c>
      <c r="G55" s="134">
        <f t="shared" si="0"/>
        <v>100</v>
      </c>
      <c r="H55" s="61">
        <f>H57</f>
        <v>2000000</v>
      </c>
      <c r="I55" s="134">
        <f t="shared" si="1"/>
        <v>100</v>
      </c>
    </row>
    <row r="56" spans="1:9" ht="12" customHeight="1">
      <c r="A56" s="24"/>
      <c r="B56" s="24"/>
      <c r="C56" s="60"/>
      <c r="D56" s="60"/>
      <c r="E56" s="60"/>
      <c r="F56" s="60"/>
      <c r="G56" s="60"/>
      <c r="H56" s="60"/>
      <c r="I56" s="60"/>
    </row>
    <row r="57" spans="1:9" ht="25.5">
      <c r="A57" s="158" t="s">
        <v>77</v>
      </c>
      <c r="B57" s="64" t="s">
        <v>136</v>
      </c>
      <c r="C57" s="61">
        <f>C58</f>
        <v>2000000</v>
      </c>
      <c r="D57" s="61">
        <f aca="true" t="shared" si="8" ref="D57:H60">D58</f>
        <v>2000000</v>
      </c>
      <c r="E57" s="134">
        <f aca="true" t="shared" si="9" ref="E57:E63">D57/C57*100</f>
        <v>100</v>
      </c>
      <c r="F57" s="61">
        <f t="shared" si="8"/>
        <v>2000000</v>
      </c>
      <c r="G57" s="134">
        <f t="shared" si="0"/>
        <v>100</v>
      </c>
      <c r="H57" s="61">
        <f t="shared" si="8"/>
        <v>2000000</v>
      </c>
      <c r="I57" s="134">
        <f t="shared" si="1"/>
        <v>100</v>
      </c>
    </row>
    <row r="58" spans="1:9" ht="12.75">
      <c r="A58" s="119">
        <v>3</v>
      </c>
      <c r="B58" s="106" t="s">
        <v>85</v>
      </c>
      <c r="C58" s="61">
        <f>C59</f>
        <v>2000000</v>
      </c>
      <c r="D58" s="61">
        <f t="shared" si="8"/>
        <v>2000000</v>
      </c>
      <c r="E58" s="134">
        <f t="shared" si="9"/>
        <v>100</v>
      </c>
      <c r="F58" s="61">
        <f t="shared" si="8"/>
        <v>2000000</v>
      </c>
      <c r="G58" s="134">
        <f t="shared" si="0"/>
        <v>100</v>
      </c>
      <c r="H58" s="61">
        <f t="shared" si="8"/>
        <v>2000000</v>
      </c>
      <c r="I58" s="134">
        <f t="shared" si="1"/>
        <v>100</v>
      </c>
    </row>
    <row r="59" spans="1:9" ht="25.5">
      <c r="A59" s="158">
        <v>37</v>
      </c>
      <c r="B59" s="78" t="s">
        <v>86</v>
      </c>
      <c r="C59" s="61">
        <f>C60</f>
        <v>2000000</v>
      </c>
      <c r="D59" s="61">
        <f t="shared" si="8"/>
        <v>2000000</v>
      </c>
      <c r="E59" s="134">
        <f t="shared" si="9"/>
        <v>100</v>
      </c>
      <c r="F59" s="61">
        <f t="shared" si="8"/>
        <v>2000000</v>
      </c>
      <c r="G59" s="134">
        <f t="shared" si="0"/>
        <v>100</v>
      </c>
      <c r="H59" s="61">
        <f t="shared" si="8"/>
        <v>2000000</v>
      </c>
      <c r="I59" s="134">
        <f t="shared" si="1"/>
        <v>100</v>
      </c>
    </row>
    <row r="60" spans="1:9" s="131" customFormat="1" ht="12.75">
      <c r="A60" s="195">
        <v>371</v>
      </c>
      <c r="B60" s="110" t="s">
        <v>87</v>
      </c>
      <c r="C60" s="60">
        <f>C61</f>
        <v>2000000</v>
      </c>
      <c r="D60" s="60">
        <f t="shared" si="8"/>
        <v>2000000</v>
      </c>
      <c r="E60" s="135">
        <f t="shared" si="9"/>
        <v>100</v>
      </c>
      <c r="F60" s="174">
        <f t="shared" si="8"/>
        <v>2000000</v>
      </c>
      <c r="G60" s="175">
        <f t="shared" si="0"/>
        <v>100</v>
      </c>
      <c r="H60" s="174">
        <f t="shared" si="8"/>
        <v>2000000</v>
      </c>
      <c r="I60" s="175">
        <f t="shared" si="1"/>
        <v>100</v>
      </c>
    </row>
    <row r="61" spans="1:9" ht="12.75" hidden="1">
      <c r="A61" s="196">
        <v>3711</v>
      </c>
      <c r="B61" s="59" t="s">
        <v>64</v>
      </c>
      <c r="C61" s="129">
        <v>2000000</v>
      </c>
      <c r="D61" s="129">
        <v>2000000</v>
      </c>
      <c r="E61" s="136">
        <f t="shared" si="9"/>
        <v>100</v>
      </c>
      <c r="F61" s="60">
        <v>2000000</v>
      </c>
      <c r="G61" s="136">
        <f t="shared" si="0"/>
        <v>100</v>
      </c>
      <c r="H61" s="60">
        <v>2000000</v>
      </c>
      <c r="I61" s="136">
        <f t="shared" si="1"/>
        <v>100</v>
      </c>
    </row>
    <row r="62" spans="1:9" ht="25.5" customHeight="1">
      <c r="A62" s="24"/>
      <c r="B62" s="37" t="s">
        <v>94</v>
      </c>
      <c r="C62" s="61">
        <f>C63</f>
        <v>245593000</v>
      </c>
      <c r="D62" s="61">
        <f>D63</f>
        <v>37491000</v>
      </c>
      <c r="E62" s="134">
        <f t="shared" si="9"/>
        <v>15.265500238198971</v>
      </c>
      <c r="F62" s="61">
        <f>F63</f>
        <v>12932000</v>
      </c>
      <c r="G62" s="134">
        <f t="shared" si="0"/>
        <v>34.493611800165375</v>
      </c>
      <c r="H62" s="61">
        <f>H63</f>
        <v>12652000</v>
      </c>
      <c r="I62" s="134">
        <f t="shared" si="1"/>
        <v>97.8348283328178</v>
      </c>
    </row>
    <row r="63" spans="1:9" ht="16.5" customHeight="1">
      <c r="A63" s="83">
        <v>103</v>
      </c>
      <c r="B63" s="81" t="s">
        <v>90</v>
      </c>
      <c r="C63" s="61">
        <f>C65+C110+C118+C124</f>
        <v>245593000</v>
      </c>
      <c r="D63" s="61">
        <f>D65+D110+D118+D124</f>
        <v>37491000</v>
      </c>
      <c r="E63" s="134">
        <f t="shared" si="9"/>
        <v>15.265500238198971</v>
      </c>
      <c r="F63" s="61">
        <f>F65+F110+F118+F124</f>
        <v>12932000</v>
      </c>
      <c r="G63" s="134">
        <f t="shared" si="0"/>
        <v>34.493611800165375</v>
      </c>
      <c r="H63" s="61">
        <f>H65+H110+H118+H124</f>
        <v>12652000</v>
      </c>
      <c r="I63" s="134">
        <f t="shared" si="1"/>
        <v>97.8348283328178</v>
      </c>
    </row>
    <row r="64" spans="3:9" ht="12" customHeight="1">
      <c r="C64" s="61"/>
      <c r="D64" s="61"/>
      <c r="E64" s="134"/>
      <c r="F64" s="61"/>
      <c r="G64" s="134"/>
      <c r="H64" s="61"/>
      <c r="I64" s="134"/>
    </row>
    <row r="65" spans="1:9" ht="12.75" customHeight="1">
      <c r="A65" s="119" t="s">
        <v>79</v>
      </c>
      <c r="B65" s="51" t="s">
        <v>91</v>
      </c>
      <c r="C65" s="61">
        <f>C66</f>
        <v>245470000</v>
      </c>
      <c r="D65" s="61">
        <f>D66</f>
        <v>36483000</v>
      </c>
      <c r="E65" s="134">
        <f aca="true" t="shared" si="10" ref="E65:E108">D65/C65*100</f>
        <v>14.862508656862344</v>
      </c>
      <c r="F65" s="61">
        <f>F66</f>
        <v>12866000</v>
      </c>
      <c r="G65" s="134">
        <f t="shared" si="0"/>
        <v>35.265740207768005</v>
      </c>
      <c r="H65" s="61">
        <f>H66</f>
        <v>12581000</v>
      </c>
      <c r="I65" s="134">
        <f t="shared" si="1"/>
        <v>97.7848593191357</v>
      </c>
    </row>
    <row r="66" spans="1:9" ht="12.75" customHeight="1">
      <c r="A66" s="119">
        <v>3</v>
      </c>
      <c r="B66" s="106" t="s">
        <v>85</v>
      </c>
      <c r="C66" s="61">
        <f>C67+C75+C98+C103</f>
        <v>245470000</v>
      </c>
      <c r="D66" s="61">
        <f>D67+D75+D98+D103</f>
        <v>36483000</v>
      </c>
      <c r="E66" s="134">
        <f t="shared" si="10"/>
        <v>14.862508656862344</v>
      </c>
      <c r="F66" s="61">
        <f>F67+F75+F98+F103</f>
        <v>12866000</v>
      </c>
      <c r="G66" s="134">
        <f t="shared" si="0"/>
        <v>35.265740207768005</v>
      </c>
      <c r="H66" s="61">
        <f>H67+H75+H98+H103</f>
        <v>12581000</v>
      </c>
      <c r="I66" s="134">
        <f t="shared" si="1"/>
        <v>97.7848593191357</v>
      </c>
    </row>
    <row r="67" spans="1:9" ht="12.75" customHeight="1">
      <c r="A67" s="119">
        <v>31</v>
      </c>
      <c r="B67" s="115" t="s">
        <v>45</v>
      </c>
      <c r="C67" s="61">
        <f>C68+C70+C72</f>
        <v>5670000</v>
      </c>
      <c r="D67" s="61">
        <f>D68+D70+D72</f>
        <v>5718000</v>
      </c>
      <c r="E67" s="134">
        <f t="shared" si="10"/>
        <v>100.84656084656085</v>
      </c>
      <c r="F67" s="61">
        <f>F68+F70+F72</f>
        <v>5796000</v>
      </c>
      <c r="G67" s="134">
        <f t="shared" si="0"/>
        <v>101.36411332633787</v>
      </c>
      <c r="H67" s="61">
        <f>H68+H70+H72</f>
        <v>5971000</v>
      </c>
      <c r="I67" s="134">
        <f t="shared" si="1"/>
        <v>103.01932367149757</v>
      </c>
    </row>
    <row r="68" spans="1:9" s="131" customFormat="1" ht="12.75" customHeight="1">
      <c r="A68" s="117">
        <v>311</v>
      </c>
      <c r="B68" s="116" t="s">
        <v>46</v>
      </c>
      <c r="C68" s="60">
        <f>C69</f>
        <v>4620000</v>
      </c>
      <c r="D68" s="60">
        <f>D69</f>
        <v>4450000</v>
      </c>
      <c r="E68" s="135">
        <f t="shared" si="10"/>
        <v>96.32034632034632</v>
      </c>
      <c r="F68" s="174">
        <f>F69</f>
        <v>4600000</v>
      </c>
      <c r="G68" s="175">
        <f t="shared" si="0"/>
        <v>103.37078651685394</v>
      </c>
      <c r="H68" s="174">
        <f>H69</f>
        <v>4750000</v>
      </c>
      <c r="I68" s="175">
        <f t="shared" si="1"/>
        <v>103.26086956521738</v>
      </c>
    </row>
    <row r="69" spans="1:9" s="131" customFormat="1" ht="12.75" hidden="1">
      <c r="A69" s="55">
        <v>3111</v>
      </c>
      <c r="B69" s="55" t="s">
        <v>47</v>
      </c>
      <c r="C69" s="60">
        <v>4620000</v>
      </c>
      <c r="D69" s="60">
        <v>4450000</v>
      </c>
      <c r="E69" s="135">
        <f t="shared" si="10"/>
        <v>96.32034632034632</v>
      </c>
      <c r="F69" s="174">
        <v>4600000</v>
      </c>
      <c r="G69" s="175">
        <f t="shared" si="0"/>
        <v>103.37078651685394</v>
      </c>
      <c r="H69" s="174">
        <v>4750000</v>
      </c>
      <c r="I69" s="175">
        <f t="shared" si="1"/>
        <v>103.26086956521738</v>
      </c>
    </row>
    <row r="70" spans="1:9" s="131" customFormat="1" ht="12.75">
      <c r="A70" s="55">
        <v>312</v>
      </c>
      <c r="B70" s="116" t="s">
        <v>48</v>
      </c>
      <c r="C70" s="60">
        <f>C71</f>
        <v>200000</v>
      </c>
      <c r="D70" s="60">
        <f>D71</f>
        <v>507000</v>
      </c>
      <c r="E70" s="135">
        <f t="shared" si="10"/>
        <v>253.5</v>
      </c>
      <c r="F70" s="174">
        <f>F71</f>
        <v>410000</v>
      </c>
      <c r="G70" s="175">
        <f t="shared" si="0"/>
        <v>80.86785009861933</v>
      </c>
      <c r="H70" s="174">
        <f>H71</f>
        <v>410000</v>
      </c>
      <c r="I70" s="175">
        <f t="shared" si="1"/>
        <v>100</v>
      </c>
    </row>
    <row r="71" spans="1:9" s="131" customFormat="1" ht="12.75" hidden="1">
      <c r="A71" s="55">
        <v>3121</v>
      </c>
      <c r="B71" s="55" t="s">
        <v>48</v>
      </c>
      <c r="C71" s="60">
        <v>200000</v>
      </c>
      <c r="D71" s="60">
        <v>507000</v>
      </c>
      <c r="E71" s="135">
        <f t="shared" si="10"/>
        <v>253.5</v>
      </c>
      <c r="F71" s="174">
        <v>410000</v>
      </c>
      <c r="G71" s="175">
        <f t="shared" si="0"/>
        <v>80.86785009861933</v>
      </c>
      <c r="H71" s="174">
        <v>410000</v>
      </c>
      <c r="I71" s="175">
        <f t="shared" si="1"/>
        <v>100</v>
      </c>
    </row>
    <row r="72" spans="1:9" s="131" customFormat="1" ht="12.75">
      <c r="A72" s="55">
        <v>313</v>
      </c>
      <c r="B72" s="116" t="s">
        <v>49</v>
      </c>
      <c r="C72" s="60">
        <f>C73+C74</f>
        <v>850000</v>
      </c>
      <c r="D72" s="60">
        <f>D73+D74</f>
        <v>761000</v>
      </c>
      <c r="E72" s="135">
        <f t="shared" si="10"/>
        <v>89.52941176470588</v>
      </c>
      <c r="F72" s="174">
        <f>F73+F74</f>
        <v>786000</v>
      </c>
      <c r="G72" s="175">
        <f t="shared" si="0"/>
        <v>103.28515111695138</v>
      </c>
      <c r="H72" s="174">
        <f>H73+H74</f>
        <v>811000</v>
      </c>
      <c r="I72" s="175">
        <f t="shared" si="1"/>
        <v>103.18066157760815</v>
      </c>
    </row>
    <row r="73" spans="1:9" ht="12.75" hidden="1">
      <c r="A73" s="55">
        <v>3132</v>
      </c>
      <c r="B73" s="55" t="s">
        <v>50</v>
      </c>
      <c r="C73" s="60">
        <v>765000</v>
      </c>
      <c r="D73" s="60">
        <v>685000</v>
      </c>
      <c r="E73" s="135">
        <f t="shared" si="10"/>
        <v>89.54248366013073</v>
      </c>
      <c r="F73" s="60">
        <v>707000</v>
      </c>
      <c r="G73" s="135">
        <f t="shared" si="0"/>
        <v>103.21167883211679</v>
      </c>
      <c r="H73" s="60">
        <v>730000</v>
      </c>
      <c r="I73" s="135">
        <f t="shared" si="1"/>
        <v>103.25318246110325</v>
      </c>
    </row>
    <row r="74" spans="1:9" ht="12.75" hidden="1">
      <c r="A74" s="55">
        <v>3133</v>
      </c>
      <c r="B74" s="55" t="s">
        <v>51</v>
      </c>
      <c r="C74" s="60">
        <v>85000</v>
      </c>
      <c r="D74" s="60">
        <v>76000</v>
      </c>
      <c r="E74" s="135">
        <f t="shared" si="10"/>
        <v>89.41176470588236</v>
      </c>
      <c r="F74" s="60">
        <v>79000</v>
      </c>
      <c r="G74" s="135">
        <f t="shared" si="0"/>
        <v>103.94736842105263</v>
      </c>
      <c r="H74" s="60">
        <v>81000</v>
      </c>
      <c r="I74" s="135">
        <f t="shared" si="1"/>
        <v>102.53164556962024</v>
      </c>
    </row>
    <row r="75" spans="1:9" s="130" customFormat="1" ht="12.75">
      <c r="A75" s="54">
        <v>32</v>
      </c>
      <c r="B75" s="84" t="s">
        <v>5</v>
      </c>
      <c r="C75" s="61">
        <f>C76+C80+C84+C94</f>
        <v>6045000</v>
      </c>
      <c r="D75" s="61">
        <f>D76+D80+D84+D94</f>
        <v>9540000</v>
      </c>
      <c r="E75" s="134">
        <f t="shared" si="10"/>
        <v>157.8163771712159</v>
      </c>
      <c r="F75" s="61">
        <f>F76+F80+F84+F94</f>
        <v>5835000</v>
      </c>
      <c r="G75" s="134">
        <f t="shared" si="0"/>
        <v>61.16352201257862</v>
      </c>
      <c r="H75" s="61">
        <f>H76+H80+H84+H94</f>
        <v>5370000</v>
      </c>
      <c r="I75" s="134">
        <f t="shared" si="1"/>
        <v>92.03084832904884</v>
      </c>
    </row>
    <row r="76" spans="1:9" s="131" customFormat="1" ht="12.75">
      <c r="A76" s="55">
        <v>321</v>
      </c>
      <c r="B76" s="113" t="s">
        <v>9</v>
      </c>
      <c r="C76" s="60">
        <f>SUM(C77:C79)</f>
        <v>220000</v>
      </c>
      <c r="D76" s="60">
        <f>SUM(D77:D79)</f>
        <v>230000</v>
      </c>
      <c r="E76" s="135">
        <f t="shared" si="10"/>
        <v>104.54545454545455</v>
      </c>
      <c r="F76" s="174">
        <f>SUM(F77:F79)</f>
        <v>240000</v>
      </c>
      <c r="G76" s="175">
        <f t="shared" si="0"/>
        <v>104.34782608695652</v>
      </c>
      <c r="H76" s="174">
        <f>SUM(H77:H79)</f>
        <v>250000</v>
      </c>
      <c r="I76" s="175">
        <f t="shared" si="1"/>
        <v>104.16666666666667</v>
      </c>
    </row>
    <row r="77" spans="1:9" s="131" customFormat="1" ht="12.75" hidden="1">
      <c r="A77" s="55">
        <v>3211</v>
      </c>
      <c r="B77" s="56" t="s">
        <v>52</v>
      </c>
      <c r="C77" s="60">
        <v>80000</v>
      </c>
      <c r="D77" s="60">
        <v>90000</v>
      </c>
      <c r="E77" s="135">
        <f t="shared" si="10"/>
        <v>112.5</v>
      </c>
      <c r="F77" s="174">
        <v>95000</v>
      </c>
      <c r="G77" s="175">
        <f t="shared" si="0"/>
        <v>105.55555555555556</v>
      </c>
      <c r="H77" s="174">
        <v>100000</v>
      </c>
      <c r="I77" s="175">
        <f t="shared" si="1"/>
        <v>105.26315789473684</v>
      </c>
    </row>
    <row r="78" spans="1:9" s="131" customFormat="1" ht="12.75" hidden="1">
      <c r="A78" s="55">
        <v>3212</v>
      </c>
      <c r="B78" s="56" t="s">
        <v>53</v>
      </c>
      <c r="C78" s="60">
        <v>90000</v>
      </c>
      <c r="D78" s="60">
        <v>90000</v>
      </c>
      <c r="E78" s="135">
        <f t="shared" si="10"/>
        <v>100</v>
      </c>
      <c r="F78" s="174">
        <v>95000</v>
      </c>
      <c r="G78" s="175">
        <f t="shared" si="0"/>
        <v>105.55555555555556</v>
      </c>
      <c r="H78" s="174">
        <v>100000</v>
      </c>
      <c r="I78" s="175">
        <f t="shared" si="1"/>
        <v>105.26315789473684</v>
      </c>
    </row>
    <row r="79" spans="1:9" s="131" customFormat="1" ht="12.75" hidden="1">
      <c r="A79" s="24" t="s">
        <v>7</v>
      </c>
      <c r="B79" s="23" t="s">
        <v>8</v>
      </c>
      <c r="C79" s="60">
        <v>50000</v>
      </c>
      <c r="D79" s="60">
        <v>50000</v>
      </c>
      <c r="E79" s="135">
        <f t="shared" si="10"/>
        <v>100</v>
      </c>
      <c r="F79" s="174">
        <v>50000</v>
      </c>
      <c r="G79" s="175">
        <f t="shared" si="0"/>
        <v>100</v>
      </c>
      <c r="H79" s="174">
        <v>50000</v>
      </c>
      <c r="I79" s="175">
        <f t="shared" si="1"/>
        <v>100</v>
      </c>
    </row>
    <row r="80" spans="1:9" s="131" customFormat="1" ht="12.75">
      <c r="A80" s="24">
        <v>322</v>
      </c>
      <c r="B80" s="179" t="s">
        <v>54</v>
      </c>
      <c r="C80" s="60">
        <f>SUM(C81:C83)</f>
        <v>290000</v>
      </c>
      <c r="D80" s="60">
        <f>SUM(D81:D83)</f>
        <v>270000</v>
      </c>
      <c r="E80" s="135">
        <f t="shared" si="10"/>
        <v>93.10344827586206</v>
      </c>
      <c r="F80" s="174">
        <f>SUM(F81:F83)</f>
        <v>285000</v>
      </c>
      <c r="G80" s="175">
        <f t="shared" si="0"/>
        <v>105.55555555555556</v>
      </c>
      <c r="H80" s="174">
        <f>SUM(H81:H83)</f>
        <v>295000</v>
      </c>
      <c r="I80" s="175">
        <f t="shared" si="1"/>
        <v>103.50877192982458</v>
      </c>
    </row>
    <row r="81" spans="1:9" s="131" customFormat="1" ht="12.75" hidden="1">
      <c r="A81" s="24">
        <v>3221</v>
      </c>
      <c r="B81" s="55" t="s">
        <v>55</v>
      </c>
      <c r="C81" s="60">
        <v>150000</v>
      </c>
      <c r="D81" s="60">
        <v>130000</v>
      </c>
      <c r="E81" s="135">
        <f t="shared" si="10"/>
        <v>86.66666666666667</v>
      </c>
      <c r="F81" s="174">
        <v>140000</v>
      </c>
      <c r="G81" s="175">
        <f t="shared" si="0"/>
        <v>107.6923076923077</v>
      </c>
      <c r="H81" s="174">
        <v>145000</v>
      </c>
      <c r="I81" s="175">
        <f t="shared" si="1"/>
        <v>103.57142857142858</v>
      </c>
    </row>
    <row r="82" spans="1:9" s="131" customFormat="1" ht="12.75" hidden="1">
      <c r="A82" s="24">
        <v>3223</v>
      </c>
      <c r="B82" s="55" t="s">
        <v>56</v>
      </c>
      <c r="C82" s="60">
        <v>120000</v>
      </c>
      <c r="D82" s="60">
        <v>120000</v>
      </c>
      <c r="E82" s="135">
        <f t="shared" si="10"/>
        <v>100</v>
      </c>
      <c r="F82" s="174">
        <v>125000</v>
      </c>
      <c r="G82" s="175">
        <f t="shared" si="0"/>
        <v>104.16666666666667</v>
      </c>
      <c r="H82" s="174">
        <v>130000</v>
      </c>
      <c r="I82" s="175">
        <f t="shared" si="1"/>
        <v>104</v>
      </c>
    </row>
    <row r="83" spans="1:9" s="131" customFormat="1" ht="12.75" hidden="1">
      <c r="A83" s="24" t="s">
        <v>10</v>
      </c>
      <c r="B83" s="24" t="s">
        <v>11</v>
      </c>
      <c r="C83" s="60">
        <v>20000</v>
      </c>
      <c r="D83" s="60">
        <v>20000</v>
      </c>
      <c r="E83" s="135">
        <f t="shared" si="10"/>
        <v>100</v>
      </c>
      <c r="F83" s="174">
        <v>20000</v>
      </c>
      <c r="G83" s="175">
        <f t="shared" si="0"/>
        <v>100</v>
      </c>
      <c r="H83" s="174">
        <v>20000</v>
      </c>
      <c r="I83" s="175">
        <f t="shared" si="1"/>
        <v>100</v>
      </c>
    </row>
    <row r="84" spans="1:9" s="131" customFormat="1" ht="12.75">
      <c r="A84" s="24">
        <v>323</v>
      </c>
      <c r="B84" s="179" t="s">
        <v>12</v>
      </c>
      <c r="C84" s="60">
        <f>SUM(C85:C93)</f>
        <v>5425000</v>
      </c>
      <c r="D84" s="60">
        <f>SUM(D85:D93)</f>
        <v>8930000</v>
      </c>
      <c r="E84" s="135">
        <f t="shared" si="10"/>
        <v>164.60829493087556</v>
      </c>
      <c r="F84" s="174">
        <f>SUM(F85:F93)</f>
        <v>5200000</v>
      </c>
      <c r="G84" s="175">
        <f t="shared" si="0"/>
        <v>58.23068309070548</v>
      </c>
      <c r="H84" s="174">
        <f>SUM(H85:H93)</f>
        <v>4715000</v>
      </c>
      <c r="I84" s="175">
        <f t="shared" si="1"/>
        <v>90.67307692307692</v>
      </c>
    </row>
    <row r="85" spans="1:9" s="131" customFormat="1" ht="12.75" hidden="1">
      <c r="A85" s="58">
        <v>3231</v>
      </c>
      <c r="B85" s="55" t="s">
        <v>57</v>
      </c>
      <c r="C85" s="60">
        <v>150000</v>
      </c>
      <c r="D85" s="60">
        <v>150000</v>
      </c>
      <c r="E85" s="135">
        <f t="shared" si="10"/>
        <v>100</v>
      </c>
      <c r="F85" s="174">
        <v>150000</v>
      </c>
      <c r="G85" s="175">
        <f t="shared" si="0"/>
        <v>100</v>
      </c>
      <c r="H85" s="174">
        <v>150000</v>
      </c>
      <c r="I85" s="175">
        <f t="shared" si="1"/>
        <v>100</v>
      </c>
    </row>
    <row r="86" spans="1:9" s="131" customFormat="1" ht="12.75" hidden="1">
      <c r="A86" s="58">
        <v>3232</v>
      </c>
      <c r="B86" s="24" t="s">
        <v>13</v>
      </c>
      <c r="C86" s="60">
        <v>150000</v>
      </c>
      <c r="D86" s="60">
        <v>2850000</v>
      </c>
      <c r="E86" s="135">
        <f t="shared" si="10"/>
        <v>1900</v>
      </c>
      <c r="F86" s="174">
        <v>100000</v>
      </c>
      <c r="G86" s="175">
        <f t="shared" si="0"/>
        <v>3.508771929824561</v>
      </c>
      <c r="H86" s="174">
        <v>100000</v>
      </c>
      <c r="I86" s="175">
        <f t="shared" si="1"/>
        <v>100</v>
      </c>
    </row>
    <row r="87" spans="1:9" s="131" customFormat="1" ht="12.75" hidden="1">
      <c r="A87" s="58">
        <v>3233</v>
      </c>
      <c r="B87" s="58" t="s">
        <v>110</v>
      </c>
      <c r="C87" s="60">
        <v>20000</v>
      </c>
      <c r="D87" s="60">
        <v>20000</v>
      </c>
      <c r="E87" s="135">
        <f t="shared" si="10"/>
        <v>100</v>
      </c>
      <c r="F87" s="174">
        <v>20000</v>
      </c>
      <c r="G87" s="175">
        <f t="shared" si="0"/>
        <v>100</v>
      </c>
      <c r="H87" s="174">
        <v>20000</v>
      </c>
      <c r="I87" s="175">
        <f t="shared" si="1"/>
        <v>100</v>
      </c>
    </row>
    <row r="88" spans="1:9" s="131" customFormat="1" ht="12.75" hidden="1">
      <c r="A88" s="58">
        <v>3234</v>
      </c>
      <c r="B88" s="56" t="s">
        <v>58</v>
      </c>
      <c r="C88" s="60">
        <v>100000</v>
      </c>
      <c r="D88" s="60">
        <v>100000</v>
      </c>
      <c r="E88" s="135">
        <f t="shared" si="10"/>
        <v>100</v>
      </c>
      <c r="F88" s="174">
        <v>105000</v>
      </c>
      <c r="G88" s="175">
        <f t="shared" si="0"/>
        <v>105</v>
      </c>
      <c r="H88" s="174">
        <v>110000</v>
      </c>
      <c r="I88" s="175">
        <f t="shared" si="1"/>
        <v>104.76190476190477</v>
      </c>
    </row>
    <row r="89" spans="1:9" s="131" customFormat="1" ht="12.75" hidden="1">
      <c r="A89" s="58">
        <v>3235</v>
      </c>
      <c r="B89" s="56" t="s">
        <v>59</v>
      </c>
      <c r="C89" s="60">
        <v>90000</v>
      </c>
      <c r="D89" s="60">
        <v>90000</v>
      </c>
      <c r="E89" s="135">
        <f t="shared" si="10"/>
        <v>100</v>
      </c>
      <c r="F89" s="174">
        <v>90000</v>
      </c>
      <c r="G89" s="175">
        <f t="shared" si="0"/>
        <v>100</v>
      </c>
      <c r="H89" s="174">
        <v>90000</v>
      </c>
      <c r="I89" s="175">
        <f t="shared" si="1"/>
        <v>100</v>
      </c>
    </row>
    <row r="90" spans="1:9" s="131" customFormat="1" ht="12.75" hidden="1">
      <c r="A90" s="58">
        <v>3236</v>
      </c>
      <c r="B90" s="56" t="s">
        <v>107</v>
      </c>
      <c r="C90" s="60">
        <v>45000</v>
      </c>
      <c r="D90" s="60">
        <v>45000</v>
      </c>
      <c r="E90" s="135">
        <f t="shared" si="10"/>
        <v>100</v>
      </c>
      <c r="F90" s="174">
        <v>45000</v>
      </c>
      <c r="G90" s="175">
        <f t="shared" si="0"/>
        <v>100</v>
      </c>
      <c r="H90" s="174">
        <v>45000</v>
      </c>
      <c r="I90" s="175">
        <f t="shared" si="1"/>
        <v>100</v>
      </c>
    </row>
    <row r="91" spans="1:9" s="131" customFormat="1" ht="12.75" hidden="1">
      <c r="A91" s="58">
        <v>3237</v>
      </c>
      <c r="B91" s="24" t="s">
        <v>14</v>
      </c>
      <c r="C91" s="129">
        <v>4000000</v>
      </c>
      <c r="D91" s="60">
        <v>4800000</v>
      </c>
      <c r="E91" s="135">
        <f t="shared" si="10"/>
        <v>120</v>
      </c>
      <c r="F91" s="174">
        <v>3800000</v>
      </c>
      <c r="G91" s="175">
        <f t="shared" si="0"/>
        <v>79.16666666666666</v>
      </c>
      <c r="H91" s="174">
        <v>3300000</v>
      </c>
      <c r="I91" s="175">
        <f t="shared" si="1"/>
        <v>86.8421052631579</v>
      </c>
    </row>
    <row r="92" spans="1:9" s="131" customFormat="1" ht="12.75" hidden="1">
      <c r="A92" s="58">
        <v>3238</v>
      </c>
      <c r="B92" s="24" t="s">
        <v>15</v>
      </c>
      <c r="C92" s="60">
        <v>70000</v>
      </c>
      <c r="D92" s="60">
        <v>75000</v>
      </c>
      <c r="E92" s="135">
        <f t="shared" si="10"/>
        <v>107.14285714285714</v>
      </c>
      <c r="F92" s="174">
        <v>80000</v>
      </c>
      <c r="G92" s="175">
        <f t="shared" si="0"/>
        <v>106.66666666666667</v>
      </c>
      <c r="H92" s="174">
        <v>80000</v>
      </c>
      <c r="I92" s="175">
        <f t="shared" si="1"/>
        <v>100</v>
      </c>
    </row>
    <row r="93" spans="1:9" s="131" customFormat="1" ht="12.75" hidden="1">
      <c r="A93" s="58">
        <v>3239</v>
      </c>
      <c r="B93" s="24" t="s">
        <v>60</v>
      </c>
      <c r="C93" s="60">
        <v>800000</v>
      </c>
      <c r="D93" s="60">
        <v>800000</v>
      </c>
      <c r="E93" s="135">
        <f t="shared" si="10"/>
        <v>100</v>
      </c>
      <c r="F93" s="174">
        <v>810000</v>
      </c>
      <c r="G93" s="175">
        <f t="shared" si="0"/>
        <v>101.25</v>
      </c>
      <c r="H93" s="174">
        <v>820000</v>
      </c>
      <c r="I93" s="175">
        <f t="shared" si="1"/>
        <v>101.23456790123457</v>
      </c>
    </row>
    <row r="94" spans="1:9" s="131" customFormat="1" ht="12.75">
      <c r="A94" s="55">
        <v>329</v>
      </c>
      <c r="B94" s="116" t="s">
        <v>61</v>
      </c>
      <c r="C94" s="129">
        <f>SUM(C95:C97)</f>
        <v>110000</v>
      </c>
      <c r="D94" s="129">
        <f>SUM(D95:D97)</f>
        <v>110000</v>
      </c>
      <c r="E94" s="135">
        <f t="shared" si="10"/>
        <v>100</v>
      </c>
      <c r="F94" s="174">
        <f>SUM(F95:F97)</f>
        <v>110000</v>
      </c>
      <c r="G94" s="175">
        <f t="shared" si="0"/>
        <v>100</v>
      </c>
      <c r="H94" s="174">
        <f>SUM(H95:H97)</f>
        <v>110000</v>
      </c>
      <c r="I94" s="175">
        <f t="shared" si="1"/>
        <v>100</v>
      </c>
    </row>
    <row r="95" spans="1:9" ht="12.75" hidden="1">
      <c r="A95" s="58">
        <v>3292</v>
      </c>
      <c r="B95" s="58" t="s">
        <v>62</v>
      </c>
      <c r="C95" s="60">
        <v>50000</v>
      </c>
      <c r="D95" s="60">
        <v>50000</v>
      </c>
      <c r="E95" s="135">
        <f t="shared" si="10"/>
        <v>100</v>
      </c>
      <c r="F95" s="60">
        <v>50000</v>
      </c>
      <c r="G95" s="135">
        <f t="shared" si="0"/>
        <v>100</v>
      </c>
      <c r="H95" s="60">
        <v>50000</v>
      </c>
      <c r="I95" s="135">
        <f t="shared" si="1"/>
        <v>100</v>
      </c>
    </row>
    <row r="96" spans="1:9" ht="12.75" hidden="1">
      <c r="A96" s="58">
        <v>3293</v>
      </c>
      <c r="B96" s="58" t="s">
        <v>63</v>
      </c>
      <c r="C96" s="60">
        <v>50000</v>
      </c>
      <c r="D96" s="60">
        <v>50000</v>
      </c>
      <c r="E96" s="135">
        <f t="shared" si="10"/>
        <v>100</v>
      </c>
      <c r="F96" s="60">
        <v>50000</v>
      </c>
      <c r="G96" s="135">
        <f t="shared" si="0"/>
        <v>100</v>
      </c>
      <c r="H96" s="60">
        <v>50000</v>
      </c>
      <c r="I96" s="135">
        <f t="shared" si="1"/>
        <v>100</v>
      </c>
    </row>
    <row r="97" spans="1:9" ht="12.75" hidden="1">
      <c r="A97" s="58">
        <v>3299</v>
      </c>
      <c r="B97" s="55" t="s">
        <v>111</v>
      </c>
      <c r="C97" s="60">
        <v>10000</v>
      </c>
      <c r="D97" s="60">
        <v>10000</v>
      </c>
      <c r="E97" s="135">
        <f t="shared" si="10"/>
        <v>100</v>
      </c>
      <c r="F97" s="60">
        <v>10000</v>
      </c>
      <c r="G97" s="135">
        <f t="shared" si="0"/>
        <v>100</v>
      </c>
      <c r="H97" s="60">
        <v>10000</v>
      </c>
      <c r="I97" s="135">
        <f t="shared" si="1"/>
        <v>100</v>
      </c>
    </row>
    <row r="98" spans="1:9" s="130" customFormat="1" ht="12.75">
      <c r="A98" s="54">
        <v>34</v>
      </c>
      <c r="B98" s="84" t="s">
        <v>16</v>
      </c>
      <c r="C98" s="94">
        <f>C99</f>
        <v>690000</v>
      </c>
      <c r="D98" s="94">
        <f>D99</f>
        <v>160000</v>
      </c>
      <c r="E98" s="134">
        <f t="shared" si="10"/>
        <v>23.18840579710145</v>
      </c>
      <c r="F98" s="94">
        <f>F99</f>
        <v>170000</v>
      </c>
      <c r="G98" s="134">
        <f t="shared" si="0"/>
        <v>106.25</v>
      </c>
      <c r="H98" s="94">
        <f>H99</f>
        <v>175000</v>
      </c>
      <c r="I98" s="134">
        <f t="shared" si="1"/>
        <v>102.94117647058823</v>
      </c>
    </row>
    <row r="99" spans="1:9" s="131" customFormat="1" ht="12.75">
      <c r="A99" s="55">
        <v>343</v>
      </c>
      <c r="B99" s="116" t="s">
        <v>68</v>
      </c>
      <c r="C99" s="129">
        <f>SUM(C100:C102)</f>
        <v>690000</v>
      </c>
      <c r="D99" s="129">
        <f>SUM(D100:D102)</f>
        <v>160000</v>
      </c>
      <c r="E99" s="135">
        <f t="shared" si="10"/>
        <v>23.18840579710145</v>
      </c>
      <c r="F99" s="174">
        <f>SUM(F100:F102)</f>
        <v>170000</v>
      </c>
      <c r="G99" s="175">
        <f t="shared" si="0"/>
        <v>106.25</v>
      </c>
      <c r="H99" s="174">
        <f>SUM(H100:H102)</f>
        <v>175000</v>
      </c>
      <c r="I99" s="175">
        <f t="shared" si="1"/>
        <v>102.94117647058823</v>
      </c>
    </row>
    <row r="100" spans="1:9" ht="12.75" hidden="1">
      <c r="A100" s="193">
        <v>3431</v>
      </c>
      <c r="B100" s="59" t="s">
        <v>69</v>
      </c>
      <c r="C100" s="60">
        <v>50000</v>
      </c>
      <c r="D100" s="60">
        <v>50000</v>
      </c>
      <c r="E100" s="135">
        <f t="shared" si="10"/>
        <v>100</v>
      </c>
      <c r="F100" s="60">
        <v>60000</v>
      </c>
      <c r="G100" s="135">
        <f t="shared" si="0"/>
        <v>120</v>
      </c>
      <c r="H100" s="60">
        <v>65000</v>
      </c>
      <c r="I100" s="135">
        <f t="shared" si="1"/>
        <v>108.33333333333333</v>
      </c>
    </row>
    <row r="101" spans="1:9" ht="12.75" hidden="1">
      <c r="A101" s="193">
        <v>3432</v>
      </c>
      <c r="B101" s="59" t="s">
        <v>70</v>
      </c>
      <c r="C101" s="60">
        <v>10000</v>
      </c>
      <c r="D101" s="60">
        <v>10000</v>
      </c>
      <c r="E101" s="135">
        <f t="shared" si="10"/>
        <v>100</v>
      </c>
      <c r="F101" s="60">
        <v>10000</v>
      </c>
      <c r="G101" s="135">
        <f t="shared" si="0"/>
        <v>100</v>
      </c>
      <c r="H101" s="60">
        <v>10000</v>
      </c>
      <c r="I101" s="135">
        <f t="shared" si="1"/>
        <v>100</v>
      </c>
    </row>
    <row r="102" spans="1:9" ht="12.75" hidden="1">
      <c r="A102" s="193">
        <v>3433</v>
      </c>
      <c r="B102" s="59" t="s">
        <v>71</v>
      </c>
      <c r="C102" s="60">
        <v>630000</v>
      </c>
      <c r="D102" s="60">
        <v>100000</v>
      </c>
      <c r="E102" s="135">
        <f t="shared" si="10"/>
        <v>15.873015873015872</v>
      </c>
      <c r="F102" s="60">
        <v>100000</v>
      </c>
      <c r="G102" s="135">
        <f t="shared" si="0"/>
        <v>100</v>
      </c>
      <c r="H102" s="60">
        <v>100000</v>
      </c>
      <c r="I102" s="135">
        <f t="shared" si="1"/>
        <v>100</v>
      </c>
    </row>
    <row r="103" spans="1:9" ht="12.75">
      <c r="A103" s="194">
        <v>38</v>
      </c>
      <c r="B103" s="108" t="s">
        <v>103</v>
      </c>
      <c r="C103" s="94">
        <f>C104+C106</f>
        <v>233065000</v>
      </c>
      <c r="D103" s="94">
        <f>D104+D106</f>
        <v>21065000</v>
      </c>
      <c r="E103" s="134">
        <f t="shared" si="10"/>
        <v>9.038251131658551</v>
      </c>
      <c r="F103" s="94">
        <f>F104+F106</f>
        <v>1065000</v>
      </c>
      <c r="G103" s="134">
        <f t="shared" si="0"/>
        <v>5.055779729408972</v>
      </c>
      <c r="H103" s="94">
        <f>H104+H106</f>
        <v>1065000</v>
      </c>
      <c r="I103" s="134">
        <f t="shared" si="1"/>
        <v>100</v>
      </c>
    </row>
    <row r="104" spans="1:9" s="131" customFormat="1" ht="12.75">
      <c r="A104" s="193">
        <v>381</v>
      </c>
      <c r="B104" s="110" t="s">
        <v>109</v>
      </c>
      <c r="C104" s="129">
        <f>C105</f>
        <v>65000</v>
      </c>
      <c r="D104" s="129">
        <f>D105</f>
        <v>65000</v>
      </c>
      <c r="E104" s="135">
        <f t="shared" si="10"/>
        <v>100</v>
      </c>
      <c r="F104" s="174">
        <f>F105</f>
        <v>65000</v>
      </c>
      <c r="G104" s="175">
        <f t="shared" si="0"/>
        <v>100</v>
      </c>
      <c r="H104" s="174">
        <f>H105</f>
        <v>65000</v>
      </c>
      <c r="I104" s="175">
        <f t="shared" si="1"/>
        <v>100</v>
      </c>
    </row>
    <row r="105" spans="1:9" s="131" customFormat="1" ht="12.75" hidden="1">
      <c r="A105" s="193">
        <v>3811</v>
      </c>
      <c r="B105" s="59" t="s">
        <v>108</v>
      </c>
      <c r="C105" s="60">
        <v>65000</v>
      </c>
      <c r="D105" s="60">
        <v>65000</v>
      </c>
      <c r="E105" s="135">
        <f t="shared" si="10"/>
        <v>100</v>
      </c>
      <c r="F105" s="174">
        <v>65000</v>
      </c>
      <c r="G105" s="175">
        <f>F105/D105*100</f>
        <v>100</v>
      </c>
      <c r="H105" s="174">
        <v>65000</v>
      </c>
      <c r="I105" s="175">
        <f>H105/F105*100</f>
        <v>100</v>
      </c>
    </row>
    <row r="106" spans="1:9" s="131" customFormat="1" ht="12.75">
      <c r="A106" s="193">
        <v>385</v>
      </c>
      <c r="B106" s="110" t="s">
        <v>102</v>
      </c>
      <c r="C106" s="60">
        <f>C107+C108</f>
        <v>233000000</v>
      </c>
      <c r="D106" s="60">
        <f>D107+D108</f>
        <v>21000000</v>
      </c>
      <c r="E106" s="135">
        <f t="shared" si="10"/>
        <v>9.012875536480687</v>
      </c>
      <c r="F106" s="174">
        <f>F107+F108</f>
        <v>1000000</v>
      </c>
      <c r="G106" s="175">
        <f t="shared" si="0"/>
        <v>4.761904761904762</v>
      </c>
      <c r="H106" s="174">
        <f>H107+H108</f>
        <v>1000000</v>
      </c>
      <c r="I106" s="175">
        <f t="shared" si="1"/>
        <v>100</v>
      </c>
    </row>
    <row r="107" spans="1:9" ht="12.75" hidden="1">
      <c r="A107" s="193">
        <v>3859</v>
      </c>
      <c r="B107" s="59" t="s">
        <v>124</v>
      </c>
      <c r="C107" s="60">
        <v>232000000</v>
      </c>
      <c r="D107" s="60">
        <v>20000000</v>
      </c>
      <c r="E107" s="135">
        <f t="shared" si="10"/>
        <v>8.620689655172415</v>
      </c>
      <c r="F107" s="60">
        <v>0</v>
      </c>
      <c r="G107" s="135">
        <f>F107/D107*100</f>
        <v>0</v>
      </c>
      <c r="H107" s="60">
        <v>0</v>
      </c>
      <c r="I107" s="135" t="s">
        <v>131</v>
      </c>
    </row>
    <row r="108" spans="1:9" ht="12.75" hidden="1">
      <c r="A108" s="193">
        <v>3859</v>
      </c>
      <c r="B108" s="59" t="s">
        <v>101</v>
      </c>
      <c r="C108" s="60">
        <v>1000000</v>
      </c>
      <c r="D108" s="60">
        <v>1000000</v>
      </c>
      <c r="E108" s="135">
        <f t="shared" si="10"/>
        <v>100</v>
      </c>
      <c r="F108" s="60">
        <v>1000000</v>
      </c>
      <c r="G108" s="135">
        <f>F108/D108*100</f>
        <v>100</v>
      </c>
      <c r="H108" s="60">
        <v>1000000</v>
      </c>
      <c r="I108" s="135">
        <f>H108/F108*100</f>
        <v>100</v>
      </c>
    </row>
    <row r="109" spans="1:9" ht="12" customHeight="1">
      <c r="A109" s="24"/>
      <c r="B109" s="24"/>
      <c r="C109" s="60"/>
      <c r="D109" s="60"/>
      <c r="E109" s="135"/>
      <c r="F109" s="60"/>
      <c r="G109" s="135"/>
      <c r="H109" s="60"/>
      <c r="I109" s="135"/>
    </row>
    <row r="110" spans="1:9" ht="15" customHeight="1">
      <c r="A110" s="54" t="s">
        <v>88</v>
      </c>
      <c r="B110" s="54" t="s">
        <v>92</v>
      </c>
      <c r="C110" s="61">
        <f>C111</f>
        <v>95000</v>
      </c>
      <c r="D110" s="61">
        <f aca="true" t="shared" si="11" ref="D110:H112">D111</f>
        <v>977000</v>
      </c>
      <c r="E110" s="134">
        <f>D110/C110*100</f>
        <v>1028.421052631579</v>
      </c>
      <c r="F110" s="61">
        <f t="shared" si="11"/>
        <v>63000</v>
      </c>
      <c r="G110" s="134">
        <f aca="true" t="shared" si="12" ref="G110:G116">F110/D110*100</f>
        <v>6.448311156601842</v>
      </c>
      <c r="H110" s="61">
        <f t="shared" si="11"/>
        <v>68000</v>
      </c>
      <c r="I110" s="134">
        <f aca="true" t="shared" si="13" ref="I110:I115">H110/F110*100</f>
        <v>107.93650793650794</v>
      </c>
    </row>
    <row r="111" spans="1:9" ht="13.5" customHeight="1">
      <c r="A111" s="54">
        <v>4</v>
      </c>
      <c r="B111" s="162" t="s">
        <v>97</v>
      </c>
      <c r="C111" s="94">
        <f>C112</f>
        <v>95000</v>
      </c>
      <c r="D111" s="94">
        <f t="shared" si="11"/>
        <v>977000</v>
      </c>
      <c r="E111" s="134">
        <f>D111/C111*100</f>
        <v>1028.421052631579</v>
      </c>
      <c r="F111" s="94">
        <f t="shared" si="11"/>
        <v>63000</v>
      </c>
      <c r="G111" s="134">
        <f t="shared" si="12"/>
        <v>6.448311156601842</v>
      </c>
      <c r="H111" s="94">
        <f t="shared" si="11"/>
        <v>68000</v>
      </c>
      <c r="I111" s="134">
        <f t="shared" si="13"/>
        <v>107.93650793650794</v>
      </c>
    </row>
    <row r="112" spans="1:9" ht="13.5" customHeight="1">
      <c r="A112" s="54">
        <v>42</v>
      </c>
      <c r="B112" s="67" t="s">
        <v>17</v>
      </c>
      <c r="C112" s="94">
        <f>C113</f>
        <v>95000</v>
      </c>
      <c r="D112" s="94">
        <f t="shared" si="11"/>
        <v>977000</v>
      </c>
      <c r="E112" s="134">
        <f>D112/C112*100</f>
        <v>1028.421052631579</v>
      </c>
      <c r="F112" s="94">
        <f t="shared" si="11"/>
        <v>63000</v>
      </c>
      <c r="G112" s="134">
        <f t="shared" si="12"/>
        <v>6.448311156601842</v>
      </c>
      <c r="H112" s="94">
        <f t="shared" si="11"/>
        <v>68000</v>
      </c>
      <c r="I112" s="134">
        <f t="shared" si="13"/>
        <v>107.93650793650794</v>
      </c>
    </row>
    <row r="113" spans="1:9" s="131" customFormat="1" ht="13.5" customHeight="1">
      <c r="A113" s="55">
        <v>422</v>
      </c>
      <c r="B113" s="56" t="s">
        <v>20</v>
      </c>
      <c r="C113" s="129">
        <f>SUM(C114:C116)</f>
        <v>95000</v>
      </c>
      <c r="D113" s="129">
        <f>SUM(D114:D116)</f>
        <v>977000</v>
      </c>
      <c r="E113" s="135">
        <f>D113/C113*100</f>
        <v>1028.421052631579</v>
      </c>
      <c r="F113" s="174">
        <f>SUM(F114:F116)</f>
        <v>63000</v>
      </c>
      <c r="G113" s="175">
        <f t="shared" si="12"/>
        <v>6.448311156601842</v>
      </c>
      <c r="H113" s="174">
        <f>SUM(H114:H116)</f>
        <v>68000</v>
      </c>
      <c r="I113" s="175">
        <f t="shared" si="13"/>
        <v>107.93650793650794</v>
      </c>
    </row>
    <row r="114" spans="1:9" ht="12.75" hidden="1">
      <c r="A114" s="13" t="s">
        <v>18</v>
      </c>
      <c r="B114" s="14" t="s">
        <v>19</v>
      </c>
      <c r="C114" s="60">
        <v>80000</v>
      </c>
      <c r="D114" s="60">
        <v>377000</v>
      </c>
      <c r="E114" s="135">
        <f>D114/C114*100</f>
        <v>471.25000000000006</v>
      </c>
      <c r="F114" s="60">
        <v>58000</v>
      </c>
      <c r="G114" s="135">
        <f t="shared" si="12"/>
        <v>15.384615384615385</v>
      </c>
      <c r="H114" s="60">
        <v>63000</v>
      </c>
      <c r="I114" s="135">
        <f t="shared" si="13"/>
        <v>108.62068965517241</v>
      </c>
    </row>
    <row r="115" spans="1:9" ht="12.75" hidden="1">
      <c r="A115" s="24" t="s">
        <v>125</v>
      </c>
      <c r="B115" s="24" t="s">
        <v>126</v>
      </c>
      <c r="C115" s="60">
        <v>0</v>
      </c>
      <c r="D115" s="60">
        <v>90000</v>
      </c>
      <c r="E115" s="135" t="s">
        <v>131</v>
      </c>
      <c r="F115" s="60">
        <v>5000</v>
      </c>
      <c r="G115" s="135">
        <f t="shared" si="12"/>
        <v>5.555555555555555</v>
      </c>
      <c r="H115" s="60">
        <v>5000</v>
      </c>
      <c r="I115" s="135">
        <f t="shared" si="13"/>
        <v>100</v>
      </c>
    </row>
    <row r="116" spans="1:9" ht="12.75" hidden="1">
      <c r="A116" s="55">
        <v>4223</v>
      </c>
      <c r="B116" s="56" t="s">
        <v>44</v>
      </c>
      <c r="C116" s="60">
        <v>15000</v>
      </c>
      <c r="D116" s="60">
        <v>510000</v>
      </c>
      <c r="E116" s="135">
        <f>D116/C116*100</f>
        <v>3400</v>
      </c>
      <c r="F116" s="60">
        <v>0</v>
      </c>
      <c r="G116" s="135">
        <f t="shared" si="12"/>
        <v>0</v>
      </c>
      <c r="H116" s="60">
        <v>0</v>
      </c>
      <c r="I116" s="135" t="s">
        <v>131</v>
      </c>
    </row>
    <row r="117" spans="1:9" ht="12.75">
      <c r="A117" s="24"/>
      <c r="B117" s="24"/>
      <c r="C117" s="60"/>
      <c r="D117" s="60"/>
      <c r="E117" s="135"/>
      <c r="F117" s="60"/>
      <c r="G117" s="135"/>
      <c r="H117" s="60"/>
      <c r="I117" s="135"/>
    </row>
    <row r="118" spans="1:9" ht="12.75">
      <c r="A118" s="54" t="s">
        <v>78</v>
      </c>
      <c r="B118" s="54" t="s">
        <v>93</v>
      </c>
      <c r="C118" s="61">
        <f>C119</f>
        <v>28000</v>
      </c>
      <c r="D118" s="61">
        <f aca="true" t="shared" si="14" ref="D118:H121">D119</f>
        <v>31000</v>
      </c>
      <c r="E118" s="134">
        <f>D118/C118*100</f>
        <v>110.71428571428572</v>
      </c>
      <c r="F118" s="61">
        <f t="shared" si="14"/>
        <v>3000</v>
      </c>
      <c r="G118" s="134">
        <f>F118/D118*100</f>
        <v>9.67741935483871</v>
      </c>
      <c r="H118" s="61">
        <f t="shared" si="14"/>
        <v>3000</v>
      </c>
      <c r="I118" s="134">
        <f>H118/F118*100</f>
        <v>100</v>
      </c>
    </row>
    <row r="119" spans="1:9" ht="12.75">
      <c r="A119" s="54">
        <v>4</v>
      </c>
      <c r="B119" s="162" t="s">
        <v>97</v>
      </c>
      <c r="C119" s="61">
        <f>C120</f>
        <v>28000</v>
      </c>
      <c r="D119" s="61">
        <f t="shared" si="14"/>
        <v>31000</v>
      </c>
      <c r="E119" s="134">
        <f>D119/C119*100</f>
        <v>110.71428571428572</v>
      </c>
      <c r="F119" s="61">
        <f t="shared" si="14"/>
        <v>3000</v>
      </c>
      <c r="G119" s="134">
        <f>F119/D119*100</f>
        <v>9.67741935483871</v>
      </c>
      <c r="H119" s="61">
        <f t="shared" si="14"/>
        <v>3000</v>
      </c>
      <c r="I119" s="134">
        <f>H119/F119*100</f>
        <v>100</v>
      </c>
    </row>
    <row r="120" spans="1:9" ht="12.75">
      <c r="A120" s="54">
        <v>42</v>
      </c>
      <c r="B120" s="67" t="s">
        <v>17</v>
      </c>
      <c r="C120" s="61">
        <f>C121</f>
        <v>28000</v>
      </c>
      <c r="D120" s="61">
        <f t="shared" si="14"/>
        <v>31000</v>
      </c>
      <c r="E120" s="134">
        <f>D120/C120*100</f>
        <v>110.71428571428572</v>
      </c>
      <c r="F120" s="61">
        <f t="shared" si="14"/>
        <v>3000</v>
      </c>
      <c r="G120" s="134">
        <f>F120/D120*100</f>
        <v>9.67741935483871</v>
      </c>
      <c r="H120" s="61">
        <f t="shared" si="14"/>
        <v>3000</v>
      </c>
      <c r="I120" s="134">
        <f>H120/F120*100</f>
        <v>100</v>
      </c>
    </row>
    <row r="121" spans="1:9" s="131" customFormat="1" ht="12.75">
      <c r="A121" s="55">
        <v>426</v>
      </c>
      <c r="B121" s="56" t="s">
        <v>21</v>
      </c>
      <c r="C121" s="60">
        <f>C122</f>
        <v>28000</v>
      </c>
      <c r="D121" s="60">
        <f t="shared" si="14"/>
        <v>31000</v>
      </c>
      <c r="E121" s="135">
        <f>D121/C121*100</f>
        <v>110.71428571428572</v>
      </c>
      <c r="F121" s="174">
        <f t="shared" si="14"/>
        <v>3000</v>
      </c>
      <c r="G121" s="175">
        <f>F121/D121*100</f>
        <v>9.67741935483871</v>
      </c>
      <c r="H121" s="174">
        <f t="shared" si="14"/>
        <v>3000</v>
      </c>
      <c r="I121" s="175">
        <f>H121/F121*100</f>
        <v>100</v>
      </c>
    </row>
    <row r="122" spans="1:9" ht="12.75" hidden="1">
      <c r="A122" s="24" t="s">
        <v>65</v>
      </c>
      <c r="B122" s="23" t="s">
        <v>0</v>
      </c>
      <c r="C122" s="60">
        <v>28000</v>
      </c>
      <c r="D122" s="60">
        <v>31000</v>
      </c>
      <c r="E122" s="135">
        <f>D122/C122*100</f>
        <v>110.71428571428572</v>
      </c>
      <c r="F122" s="60">
        <v>3000</v>
      </c>
      <c r="G122" s="135">
        <f>F122/D122*100</f>
        <v>9.67741935483871</v>
      </c>
      <c r="H122" s="60">
        <v>3000</v>
      </c>
      <c r="I122" s="135">
        <f>H122/F122*100</f>
        <v>100</v>
      </c>
    </row>
    <row r="123" spans="1:9" ht="12.75">
      <c r="A123" s="24"/>
      <c r="B123" s="24"/>
      <c r="C123" s="60"/>
      <c r="D123" s="60"/>
      <c r="E123" s="135"/>
      <c r="F123" s="60"/>
      <c r="G123" s="135"/>
      <c r="H123" s="60"/>
      <c r="I123" s="135"/>
    </row>
    <row r="124" spans="1:9" ht="12.75" hidden="1">
      <c r="A124" s="54" t="s">
        <v>127</v>
      </c>
      <c r="B124" s="78" t="s">
        <v>128</v>
      </c>
      <c r="C124" s="61">
        <f>C125</f>
        <v>0</v>
      </c>
      <c r="D124" s="61">
        <f aca="true" t="shared" si="15" ref="D124:I127">D125</f>
        <v>0</v>
      </c>
      <c r="E124" s="164" t="str">
        <f t="shared" si="15"/>
        <v>-</v>
      </c>
      <c r="F124" s="61">
        <f t="shared" si="15"/>
        <v>0</v>
      </c>
      <c r="G124" s="134" t="e">
        <f>F124/D124*100</f>
        <v>#DIV/0!</v>
      </c>
      <c r="H124" s="61">
        <f t="shared" si="15"/>
        <v>0</v>
      </c>
      <c r="I124" s="164" t="str">
        <f t="shared" si="15"/>
        <v>-</v>
      </c>
    </row>
    <row r="125" spans="1:9" ht="12.75" hidden="1">
      <c r="A125" s="54">
        <v>4</v>
      </c>
      <c r="B125" s="162" t="s">
        <v>97</v>
      </c>
      <c r="C125" s="61">
        <f>C126</f>
        <v>0</v>
      </c>
      <c r="D125" s="61">
        <f t="shared" si="15"/>
        <v>0</v>
      </c>
      <c r="E125" s="164" t="str">
        <f t="shared" si="15"/>
        <v>-</v>
      </c>
      <c r="F125" s="61">
        <f t="shared" si="15"/>
        <v>0</v>
      </c>
      <c r="G125" s="134" t="e">
        <f>F125/D125*100</f>
        <v>#DIV/0!</v>
      </c>
      <c r="H125" s="61">
        <f t="shared" si="15"/>
        <v>0</v>
      </c>
      <c r="I125" s="164" t="str">
        <f t="shared" si="15"/>
        <v>-</v>
      </c>
    </row>
    <row r="126" spans="1:9" ht="12.75" hidden="1">
      <c r="A126" s="54">
        <v>42</v>
      </c>
      <c r="B126" s="67" t="s">
        <v>17</v>
      </c>
      <c r="C126" s="61">
        <f>C127</f>
        <v>0</v>
      </c>
      <c r="D126" s="61">
        <f t="shared" si="15"/>
        <v>0</v>
      </c>
      <c r="E126" s="164" t="str">
        <f t="shared" si="15"/>
        <v>-</v>
      </c>
      <c r="F126" s="61">
        <f t="shared" si="15"/>
        <v>0</v>
      </c>
      <c r="G126" s="134" t="e">
        <f>F126/D126*100</f>
        <v>#DIV/0!</v>
      </c>
      <c r="H126" s="61">
        <f t="shared" si="15"/>
        <v>0</v>
      </c>
      <c r="I126" s="164" t="str">
        <f t="shared" si="15"/>
        <v>-</v>
      </c>
    </row>
    <row r="127" spans="1:9" s="130" customFormat="1" ht="12.75" hidden="1">
      <c r="A127" s="54">
        <v>423</v>
      </c>
      <c r="B127" s="165" t="s">
        <v>134</v>
      </c>
      <c r="C127" s="61">
        <f>C128</f>
        <v>0</v>
      </c>
      <c r="D127" s="61">
        <f t="shared" si="15"/>
        <v>0</v>
      </c>
      <c r="E127" s="164" t="str">
        <f t="shared" si="15"/>
        <v>-</v>
      </c>
      <c r="F127" s="61">
        <f t="shared" si="15"/>
        <v>0</v>
      </c>
      <c r="G127" s="134" t="e">
        <f>F127/D127*100</f>
        <v>#DIV/0!</v>
      </c>
      <c r="H127" s="61">
        <f t="shared" si="15"/>
        <v>0</v>
      </c>
      <c r="I127" s="164" t="str">
        <f t="shared" si="15"/>
        <v>-</v>
      </c>
    </row>
    <row r="128" spans="1:9" s="131" customFormat="1" ht="12.75" hidden="1">
      <c r="A128" s="185" t="s">
        <v>129</v>
      </c>
      <c r="B128" s="24" t="s">
        <v>130</v>
      </c>
      <c r="C128" s="132">
        <v>0</v>
      </c>
      <c r="D128" s="60">
        <f>170000-170000</f>
        <v>0</v>
      </c>
      <c r="E128" s="135" t="s">
        <v>131</v>
      </c>
      <c r="F128" s="60">
        <v>0</v>
      </c>
      <c r="G128" s="135" t="e">
        <f>F128/D128*100</f>
        <v>#DIV/0!</v>
      </c>
      <c r="H128" s="60">
        <v>0</v>
      </c>
      <c r="I128" s="135" t="s">
        <v>131</v>
      </c>
    </row>
    <row r="129" spans="1:2" ht="12.75">
      <c r="A129" s="24"/>
      <c r="B129" s="24"/>
    </row>
    <row r="130" spans="1:2" ht="12.75">
      <c r="A130" s="159"/>
      <c r="B130" s="6"/>
    </row>
    <row r="131" spans="1:3" ht="12.75">
      <c r="A131" s="54"/>
      <c r="B131" s="57"/>
      <c r="C131" s="61"/>
    </row>
    <row r="132" spans="1:3" ht="12.75">
      <c r="A132" s="55"/>
      <c r="B132" s="55"/>
      <c r="C132" s="77"/>
    </row>
    <row r="133" spans="1:2" ht="12.75">
      <c r="A133" s="24"/>
      <c r="B133" s="24"/>
    </row>
    <row r="134" spans="1:2" ht="12.75">
      <c r="A134" s="160"/>
      <c r="B134" s="8"/>
    </row>
    <row r="135" spans="1:3" ht="12.75">
      <c r="A135" s="54"/>
      <c r="B135" s="57"/>
      <c r="C135" s="61"/>
    </row>
    <row r="136" spans="1:3" ht="12.75">
      <c r="A136" s="55"/>
      <c r="B136" s="55"/>
      <c r="C136" s="77"/>
    </row>
    <row r="137" spans="1:2" ht="12.75">
      <c r="A137" s="24"/>
      <c r="B137" s="24"/>
    </row>
    <row r="138" spans="1:2" ht="12.75">
      <c r="A138" s="161"/>
      <c r="B138" s="1"/>
    </row>
    <row r="139" spans="1:3" ht="12.75">
      <c r="A139" s="67"/>
      <c r="B139" s="54"/>
      <c r="C139" s="61"/>
    </row>
    <row r="140" spans="1:2" ht="12.75">
      <c r="A140" s="160"/>
      <c r="B140" s="8"/>
    </row>
    <row r="141" spans="1:3" ht="12.75">
      <c r="A141" s="54"/>
      <c r="B141" s="57"/>
      <c r="C141" s="61"/>
    </row>
    <row r="145" spans="1:3" ht="12.75">
      <c r="A145" s="54"/>
      <c r="B145" s="57"/>
      <c r="C145" s="61"/>
    </row>
    <row r="146" spans="1:3" ht="12.75">
      <c r="A146" s="55"/>
      <c r="B146" s="55"/>
      <c r="C146" s="77"/>
    </row>
    <row r="148" spans="1:2" ht="12.75">
      <c r="A148" s="160"/>
      <c r="B148" s="8"/>
    </row>
    <row r="149" spans="1:3" ht="12.75">
      <c r="A149" s="54"/>
      <c r="B149" s="57"/>
      <c r="C149" s="61"/>
    </row>
    <row r="151" spans="1:2" ht="12.75">
      <c r="A151" s="24"/>
      <c r="B151" s="24"/>
    </row>
    <row r="220" spans="1:3" ht="12.75">
      <c r="A220" s="160"/>
      <c r="B220" s="8"/>
      <c r="C220" s="139"/>
    </row>
    <row r="303" spans="1:3" ht="12.75">
      <c r="A303" s="160"/>
      <c r="B303" s="8"/>
      <c r="C303" s="139"/>
    </row>
    <row r="360" spans="1:3" ht="12.75">
      <c r="A360" s="160"/>
      <c r="B360" s="8"/>
      <c r="C360" s="139"/>
    </row>
    <row r="397" spans="1:3" ht="12.75">
      <c r="A397" s="161"/>
      <c r="B397" s="7"/>
      <c r="C397" s="140"/>
    </row>
    <row r="462" spans="1:2" ht="12.75">
      <c r="A462" s="9"/>
      <c r="B462" s="10"/>
    </row>
    <row r="464" spans="1:3" ht="12.75">
      <c r="A464" s="11"/>
      <c r="B464" s="11"/>
      <c r="C464" s="139"/>
    </row>
    <row r="465" spans="1:3" ht="12.75">
      <c r="A465" s="161"/>
      <c r="B465" s="1"/>
      <c r="C465" s="140"/>
    </row>
    <row r="467" ht="12.75">
      <c r="A467" s="11"/>
    </row>
    <row r="468" ht="12.75">
      <c r="A468" s="7"/>
    </row>
    <row r="471" spans="1:3" ht="12.75">
      <c r="A471" s="161"/>
      <c r="B471" s="7"/>
      <c r="C471" s="2"/>
    </row>
    <row r="472" ht="12.75">
      <c r="A472" s="11"/>
    </row>
    <row r="474" spans="1:2" ht="12.75">
      <c r="A474" s="13"/>
      <c r="B474" s="5"/>
    </row>
    <row r="475" spans="1:2" ht="12.75">
      <c r="A475" s="13"/>
      <c r="B475" s="5"/>
    </row>
    <row r="476" spans="1:3" ht="12.75">
      <c r="A476" s="161"/>
      <c r="B476" s="7"/>
      <c r="C476" s="2"/>
    </row>
    <row r="477" ht="12.75">
      <c r="A477" s="11"/>
    </row>
    <row r="478" ht="12.75">
      <c r="A478" s="7"/>
    </row>
    <row r="479" spans="1:2" ht="12.75">
      <c r="A479" s="13"/>
      <c r="B479" s="5"/>
    </row>
    <row r="480" spans="1:2" ht="12.75">
      <c r="A480" s="13"/>
      <c r="B480" s="5"/>
    </row>
    <row r="481" spans="1:3" ht="12.75">
      <c r="A481" s="161"/>
      <c r="B481" s="7"/>
      <c r="C481" s="2"/>
    </row>
    <row r="482" ht="12.75">
      <c r="A482" s="11"/>
    </row>
    <row r="483" ht="12.75">
      <c r="A483" s="7"/>
    </row>
    <row r="484" spans="1:2" ht="12.75">
      <c r="A484" s="13"/>
      <c r="B484" s="5"/>
    </row>
    <row r="485" ht="12.75">
      <c r="A485" s="7"/>
    </row>
    <row r="486" spans="1:3" ht="12.75">
      <c r="A486" s="161"/>
      <c r="B486" s="7"/>
      <c r="C486" s="2"/>
    </row>
    <row r="487" ht="12.75">
      <c r="A487" s="7"/>
    </row>
    <row r="488" ht="12.75">
      <c r="A488" s="7"/>
    </row>
    <row r="489" spans="1:2" ht="12.75">
      <c r="A489" s="13"/>
      <c r="B489" s="5"/>
    </row>
    <row r="490" ht="12.75">
      <c r="A490" s="7"/>
    </row>
    <row r="491" ht="12.75">
      <c r="A491" s="7"/>
    </row>
    <row r="492" spans="1:2" ht="12.75">
      <c r="A492" s="13"/>
      <c r="B492" s="5"/>
    </row>
    <row r="493" ht="12.75">
      <c r="A493" s="7"/>
    </row>
    <row r="494" ht="12.75">
      <c r="A494" s="7"/>
    </row>
    <row r="495" spans="1:2" ht="12.75">
      <c r="A495" s="13"/>
      <c r="B495" s="5"/>
    </row>
    <row r="496" spans="1:2" ht="12.75">
      <c r="A496" s="13"/>
      <c r="B496" s="5"/>
    </row>
    <row r="497" spans="1:2" ht="12.75">
      <c r="A497" s="13"/>
      <c r="B497" s="5"/>
    </row>
    <row r="498" ht="12.75">
      <c r="A498" s="7"/>
    </row>
    <row r="499" ht="12.75">
      <c r="A499" s="7"/>
    </row>
    <row r="500" spans="1:2" ht="12.75">
      <c r="A500" s="13"/>
      <c r="B500" s="14"/>
    </row>
    <row r="501" ht="12.75">
      <c r="A501" s="7"/>
    </row>
    <row r="502" ht="12.75">
      <c r="A502" s="7"/>
    </row>
    <row r="503" spans="1:2" ht="12.75">
      <c r="A503" s="13"/>
      <c r="B503" s="5"/>
    </row>
    <row r="504" ht="12.75">
      <c r="A504" s="7"/>
    </row>
    <row r="505" ht="12.75">
      <c r="A505" s="7"/>
    </row>
    <row r="506" spans="1:2" ht="12.75">
      <c r="A506" s="13"/>
      <c r="B506" s="5"/>
    </row>
    <row r="507" ht="12.75">
      <c r="A507" s="7"/>
    </row>
    <row r="508" ht="12.75">
      <c r="A508" s="7"/>
    </row>
    <row r="509" spans="1:2" ht="12.75">
      <c r="A509" s="13"/>
      <c r="B509" s="5"/>
    </row>
    <row r="510" ht="12.75">
      <c r="A510" s="7"/>
    </row>
    <row r="511" ht="12.75">
      <c r="A511" s="7"/>
    </row>
    <row r="512" spans="1:2" ht="12.75">
      <c r="A512" s="13"/>
      <c r="B512" s="5"/>
    </row>
    <row r="513" ht="12.75">
      <c r="A513" s="7"/>
    </row>
    <row r="514" ht="12.75">
      <c r="A514" s="7"/>
    </row>
    <row r="515" spans="1:2" ht="12.75">
      <c r="A515" s="13"/>
      <c r="B515" s="5"/>
    </row>
    <row r="516" ht="12.75">
      <c r="A516" s="7"/>
    </row>
    <row r="517" ht="12.75">
      <c r="A517" s="7"/>
    </row>
    <row r="518" spans="1:2" ht="12.75">
      <c r="A518" s="13"/>
      <c r="B518" s="5"/>
    </row>
    <row r="519" ht="12.75">
      <c r="A519" s="7"/>
    </row>
    <row r="520" ht="12.75">
      <c r="A520" s="7"/>
    </row>
    <row r="521" spans="1:2" ht="12.75">
      <c r="A521" s="13"/>
      <c r="B521" s="5"/>
    </row>
    <row r="522" ht="12.75">
      <c r="A522" s="7"/>
    </row>
    <row r="523" ht="12.75">
      <c r="A523" s="7"/>
    </row>
    <row r="524" spans="1:2" ht="12.75">
      <c r="A524" s="13"/>
      <c r="B524" s="5"/>
    </row>
    <row r="525" ht="12.75">
      <c r="A525" s="7"/>
    </row>
    <row r="526" ht="12.75">
      <c r="A526" s="7"/>
    </row>
    <row r="527" spans="1:2" ht="12.75">
      <c r="A527" s="13"/>
      <c r="B527" s="5"/>
    </row>
    <row r="528" ht="12.75">
      <c r="B528" s="5"/>
    </row>
    <row r="529" ht="12.75">
      <c r="A529" s="7"/>
    </row>
    <row r="530" spans="1:2" ht="12.75">
      <c r="A530" s="13"/>
      <c r="B530" s="5"/>
    </row>
    <row r="531" spans="1:2" ht="12.75">
      <c r="A531" s="13"/>
      <c r="B531" s="5"/>
    </row>
    <row r="532" ht="12.75">
      <c r="A532" s="7"/>
    </row>
    <row r="533" spans="1:2" ht="12.75">
      <c r="A533" s="13"/>
      <c r="B533" s="5"/>
    </row>
    <row r="534" spans="1:2" ht="12.75">
      <c r="A534" s="13"/>
      <c r="B534" s="5"/>
    </row>
    <row r="535" spans="1:3" ht="12.75">
      <c r="A535" s="161"/>
      <c r="B535" s="7"/>
      <c r="C535" s="2"/>
    </row>
    <row r="536" spans="1:2" ht="12.75">
      <c r="A536" s="13"/>
      <c r="B536" s="5"/>
    </row>
    <row r="537" ht="12.75">
      <c r="A537" s="7"/>
    </row>
    <row r="538" spans="1:2" ht="12.75">
      <c r="A538" s="7"/>
      <c r="B538" s="7"/>
    </row>
    <row r="539" spans="1:2" ht="12.75">
      <c r="A539" s="7"/>
      <c r="B539" s="7"/>
    </row>
    <row r="540" ht="12.75">
      <c r="A540" s="7"/>
    </row>
    <row r="541" spans="1:2" ht="12.75">
      <c r="A541" s="13"/>
      <c r="B541" s="5"/>
    </row>
    <row r="542" spans="1:2" ht="12.75">
      <c r="A542" s="7"/>
      <c r="B542" s="7"/>
    </row>
    <row r="543" ht="12.75">
      <c r="A543" s="7"/>
    </row>
    <row r="544" spans="1:2" ht="12.75">
      <c r="A544" s="13"/>
      <c r="B544" s="5"/>
    </row>
    <row r="545" spans="1:2" ht="12.75">
      <c r="A545" s="7"/>
      <c r="B545" s="7"/>
    </row>
    <row r="546" ht="12.75">
      <c r="A546" s="7"/>
    </row>
    <row r="547" spans="1:2" ht="12.75">
      <c r="A547" s="13"/>
      <c r="B547" s="5"/>
    </row>
    <row r="548" spans="1:2" ht="12.75">
      <c r="A548" s="7"/>
      <c r="B548" s="7"/>
    </row>
    <row r="549" ht="12.75">
      <c r="A549" s="7"/>
    </row>
    <row r="550" spans="1:2" ht="12.75">
      <c r="A550" s="13"/>
      <c r="B550" s="5"/>
    </row>
    <row r="551" ht="12.75">
      <c r="A551" s="7"/>
    </row>
    <row r="552" ht="12.75">
      <c r="A552" s="7"/>
    </row>
    <row r="553" spans="1:2" ht="12.75">
      <c r="A553" s="13"/>
      <c r="B553" s="5"/>
    </row>
    <row r="554" ht="12.75">
      <c r="A554" s="7"/>
    </row>
    <row r="555" ht="12.75">
      <c r="A555" s="7"/>
    </row>
    <row r="556" spans="1:2" ht="12.75">
      <c r="A556" s="13"/>
      <c r="B556" s="5"/>
    </row>
    <row r="557" ht="12.75">
      <c r="A557" s="7"/>
    </row>
    <row r="558" spans="1:2" ht="12.75">
      <c r="A558" s="7"/>
      <c r="B558" s="13"/>
    </row>
    <row r="559" spans="1:2" ht="12.75">
      <c r="A559" s="13"/>
      <c r="B559" s="5"/>
    </row>
    <row r="560" spans="1:2" ht="12.75">
      <c r="A560" s="13"/>
      <c r="B560" s="5"/>
    </row>
    <row r="561" spans="1:2" ht="12.75">
      <c r="A561" s="13"/>
      <c r="B561" s="5"/>
    </row>
    <row r="562" ht="12.75">
      <c r="A562" s="7"/>
    </row>
    <row r="563" ht="12.75">
      <c r="A563" s="7"/>
    </row>
    <row r="564" spans="1:2" ht="12.75">
      <c r="A564" s="13"/>
      <c r="B564" s="5"/>
    </row>
    <row r="565" ht="12.75">
      <c r="A565" s="7"/>
    </row>
    <row r="566" ht="12.75">
      <c r="A566" s="7"/>
    </row>
    <row r="567" spans="1:2" ht="12.75">
      <c r="A567" s="13"/>
      <c r="B567" s="5"/>
    </row>
    <row r="568" spans="1:2" ht="12.75">
      <c r="A568" s="13"/>
      <c r="B568" s="5"/>
    </row>
    <row r="569" spans="1:2" ht="12.75">
      <c r="A569" s="13"/>
      <c r="B569" s="5"/>
    </row>
    <row r="570" spans="1:2" ht="12.75">
      <c r="A570" s="13"/>
      <c r="B570" s="5"/>
    </row>
    <row r="571" spans="1:2" ht="12.75">
      <c r="A571" s="13"/>
      <c r="B571" s="5"/>
    </row>
    <row r="572" spans="1:2" ht="12.75">
      <c r="A572" s="13"/>
      <c r="B572" s="5"/>
    </row>
    <row r="573" ht="12.75">
      <c r="A573" s="7"/>
    </row>
    <row r="574" spans="1:2" ht="12.75">
      <c r="A574" s="7"/>
      <c r="B574" s="5"/>
    </row>
    <row r="575" spans="1:2" ht="12.75">
      <c r="A575" s="10"/>
      <c r="B575" s="5"/>
    </row>
    <row r="576" spans="1:2" ht="12.75">
      <c r="A576" s="13"/>
      <c r="B576" s="5"/>
    </row>
    <row r="577" spans="1:2" ht="12.75">
      <c r="A577" s="13"/>
      <c r="B577" s="5"/>
    </row>
    <row r="578" spans="1:2" ht="12.75">
      <c r="A578" s="13"/>
      <c r="B578" s="5"/>
    </row>
    <row r="579" spans="1:2" ht="12.75">
      <c r="A579" s="13"/>
      <c r="B579" s="5"/>
    </row>
    <row r="580" spans="1:2" ht="12.75">
      <c r="A580" s="13"/>
      <c r="B580" s="5"/>
    </row>
    <row r="581" ht="12.75">
      <c r="A581" s="7"/>
    </row>
    <row r="582" ht="12.75">
      <c r="A582" s="7"/>
    </row>
    <row r="583" spans="1:2" ht="12.75">
      <c r="A583" s="13"/>
      <c r="B583" s="5"/>
    </row>
    <row r="584" ht="12.75">
      <c r="B584" s="5"/>
    </row>
    <row r="585" spans="1:2" ht="12.75">
      <c r="A585" s="7"/>
      <c r="B585" s="5"/>
    </row>
    <row r="586" spans="1:2" ht="12.75">
      <c r="A586" s="13"/>
      <c r="B586" s="5"/>
    </row>
    <row r="587" spans="1:2" ht="12.75">
      <c r="A587" s="13"/>
      <c r="B587" s="5"/>
    </row>
    <row r="588" spans="1:2" ht="12.75">
      <c r="A588" s="7"/>
      <c r="B588" s="5"/>
    </row>
    <row r="589" spans="1:2" ht="12.75">
      <c r="A589" s="13"/>
      <c r="B589" s="5"/>
    </row>
    <row r="590" ht="12.75">
      <c r="B590" s="5"/>
    </row>
    <row r="591" spans="1:3" ht="12.75">
      <c r="A591" s="159"/>
      <c r="B591" s="7"/>
      <c r="C591" s="2"/>
    </row>
    <row r="592" ht="12.75">
      <c r="B592" s="5"/>
    </row>
    <row r="593" spans="1:2" ht="12.75">
      <c r="A593" s="7"/>
      <c r="B593" s="7"/>
    </row>
    <row r="594" ht="12.75">
      <c r="A594" s="7"/>
    </row>
    <row r="595" ht="12.75">
      <c r="A595" s="7"/>
    </row>
    <row r="596" spans="1:2" ht="12.75">
      <c r="A596" s="13"/>
      <c r="B596" s="5"/>
    </row>
    <row r="597" spans="1:2" ht="12.75">
      <c r="A597" s="13"/>
      <c r="B597" s="5"/>
    </row>
    <row r="598" ht="12.75">
      <c r="A598" s="7"/>
    </row>
    <row r="599" ht="12.75">
      <c r="A599" s="7"/>
    </row>
    <row r="600" spans="1:2" ht="12.75">
      <c r="A600" s="13"/>
      <c r="B600" s="5"/>
    </row>
    <row r="601" spans="1:2" ht="12.75">
      <c r="A601" s="13"/>
      <c r="B601" s="5"/>
    </row>
    <row r="602" spans="1:2" ht="12.75">
      <c r="A602" s="13"/>
      <c r="B602" s="5"/>
    </row>
    <row r="603" spans="1:2" ht="12.75">
      <c r="A603" s="13"/>
      <c r="B603" s="5"/>
    </row>
    <row r="604" spans="1:2" ht="12.75">
      <c r="A604" s="13"/>
      <c r="B604" s="5"/>
    </row>
    <row r="605" ht="12.75">
      <c r="A605" s="7"/>
    </row>
    <row r="606" ht="12.75">
      <c r="A606" s="7"/>
    </row>
    <row r="607" spans="1:2" ht="12.75">
      <c r="A607" s="13"/>
      <c r="B607" s="5"/>
    </row>
    <row r="608" spans="1:2" ht="12.75">
      <c r="A608" s="13"/>
      <c r="B608" s="5"/>
    </row>
    <row r="609" spans="1:2" ht="12.75">
      <c r="A609" s="13"/>
      <c r="B609" s="5"/>
    </row>
    <row r="610" spans="1:2" ht="12.75">
      <c r="A610" s="13"/>
      <c r="B610" s="5"/>
    </row>
    <row r="611" spans="1:2" ht="12.75">
      <c r="A611" s="13"/>
      <c r="B611" s="5"/>
    </row>
    <row r="612" spans="1:3" ht="12.75">
      <c r="A612" s="161"/>
      <c r="B612" s="7"/>
      <c r="C612" s="2"/>
    </row>
    <row r="613" spans="1:2" ht="12.75">
      <c r="A613" s="13"/>
      <c r="B613" s="5"/>
    </row>
    <row r="614" spans="1:2" ht="12.75">
      <c r="A614" s="7"/>
      <c r="B614" s="7"/>
    </row>
    <row r="615" ht="12.75">
      <c r="A615" s="7"/>
    </row>
    <row r="616" ht="12.75">
      <c r="A616" s="7"/>
    </row>
    <row r="617" spans="1:2" ht="12.75">
      <c r="A617" s="13"/>
      <c r="B617" s="5"/>
    </row>
    <row r="618" spans="1:2" ht="12.75">
      <c r="A618" s="13"/>
      <c r="B618" s="5"/>
    </row>
    <row r="619" ht="12.75">
      <c r="A619" s="7"/>
    </row>
    <row r="620" spans="1:2" ht="12.75">
      <c r="A620" s="13"/>
      <c r="B620" s="5"/>
    </row>
    <row r="621" ht="12.75">
      <c r="A621" s="7"/>
    </row>
    <row r="625" ht="12.75">
      <c r="A625" s="7"/>
    </row>
    <row r="626" ht="12.75">
      <c r="A626" s="7"/>
    </row>
    <row r="627" spans="1:2" ht="12.75">
      <c r="A627" s="13"/>
      <c r="B627" s="5"/>
    </row>
    <row r="628" ht="12.75">
      <c r="A628" s="11"/>
    </row>
    <row r="630" spans="1:3" ht="12.75">
      <c r="A630" s="161"/>
      <c r="B630" s="7"/>
      <c r="C630" s="2"/>
    </row>
    <row r="667" spans="1:3" ht="12.75">
      <c r="A667" s="161"/>
      <c r="B667" s="1"/>
      <c r="C667" s="140"/>
    </row>
    <row r="692" spans="1:3" ht="12.75">
      <c r="A692" s="160"/>
      <c r="B692" s="8"/>
      <c r="C692" s="139"/>
    </row>
    <row r="694" spans="1:3" ht="12.75">
      <c r="A694" s="160"/>
      <c r="B694" s="8"/>
      <c r="C694" s="139"/>
    </row>
    <row r="695" spans="1:3" ht="12.75">
      <c r="A695" s="160"/>
      <c r="B695" s="8"/>
      <c r="C695" s="139"/>
    </row>
    <row r="696" spans="1:3" ht="12.75">
      <c r="A696" s="160"/>
      <c r="B696" s="8"/>
      <c r="C696" s="139"/>
    </row>
    <row r="697" spans="1:3" ht="12.75">
      <c r="A697" s="160"/>
      <c r="B697" s="8"/>
      <c r="C697" s="139"/>
    </row>
    <row r="699" spans="1:3" ht="12.75">
      <c r="A699" s="161"/>
      <c r="B699" s="1"/>
      <c r="C699" s="140"/>
    </row>
    <row r="745" spans="1:3" ht="12.75">
      <c r="A745" s="160"/>
      <c r="B745" s="8"/>
      <c r="C745" s="139"/>
    </row>
    <row r="747" spans="1:3" ht="12.75">
      <c r="A747" s="160"/>
      <c r="B747" s="8"/>
      <c r="C747" s="139"/>
    </row>
    <row r="748" spans="1:3" ht="12.75">
      <c r="A748" s="160"/>
      <c r="B748" s="8"/>
      <c r="C748" s="139"/>
    </row>
    <row r="749" spans="1:3" ht="12.75">
      <c r="A749" s="160"/>
      <c r="B749" s="8"/>
      <c r="C749" s="139"/>
    </row>
    <row r="754" spans="1:3" ht="12.75">
      <c r="A754" s="161"/>
      <c r="B754" s="1"/>
      <c r="C754" s="140"/>
    </row>
  </sheetData>
  <mergeCells count="1">
    <mergeCell ref="A1:I1"/>
  </mergeCells>
  <printOptions horizontalCentered="1"/>
  <pageMargins left="0.2362204724409449" right="0.2362204724409449" top="0.4330708661417323" bottom="0.4330708661417323" header="0.5118110236220472" footer="0.31496062992125984"/>
  <pageSetup firstPageNumber="5" useFirstPageNumber="1" horizontalDpi="300" verticalDpi="300" orientation="portrait" paperSize="9" scale="90" r:id="rId1"/>
  <headerFooter alignWithMargins="0">
    <oddFooter>&amp;R&amp;P</oddFooter>
  </headerFooter>
  <ignoredErrors>
    <ignoredError sqref="A22 A79 A83 A47 A122 A11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mfkor</cp:lastModifiedBy>
  <cp:lastPrinted>2009-12-03T09:05:04Z</cp:lastPrinted>
  <dcterms:created xsi:type="dcterms:W3CDTF">2001-11-29T15:00:47Z</dcterms:created>
  <dcterms:modified xsi:type="dcterms:W3CDTF">2009-12-03T09:05:08Z</dcterms:modified>
  <cp:category/>
  <cp:version/>
  <cp:contentType/>
  <cp:contentStatus/>
</cp:coreProperties>
</file>