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4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3">'račun financiranja'!$2:$2</definedName>
    <definedName name="_xlnm.Print_Titles" localSheetId="2">'rashodi-opći dio'!$2:$2</definedName>
    <definedName name="_xlnm.Print_Area" localSheetId="0">'bilanca'!$A$1:$M$25</definedName>
    <definedName name="_xlnm.Print_Area" localSheetId="4">'posebni dio'!$A$1:$I$375</definedName>
    <definedName name="_xlnm.Print_Area" localSheetId="1">'prihodi'!$A$1:$L$24</definedName>
    <definedName name="_xlnm.Print_Area" localSheetId="3">'račun financiranja'!$A$1:$L$19</definedName>
    <definedName name="_xlnm.Print_Area" localSheetId="2">'rashodi-opći dio'!$A$1:$L$77</definedName>
  </definedNames>
  <calcPr fullCalcOnLoad="1"/>
</workbook>
</file>

<file path=xl/sharedStrings.xml><?xml version="1.0" encoding="utf-8"?>
<sst xmlns="http://schemas.openxmlformats.org/spreadsheetml/2006/main" count="1038" uniqueCount="200">
  <si>
    <t>Subvencije trgovačkim društvima u javnom sektoru</t>
  </si>
  <si>
    <t>Ulaganja u računalne programe</t>
  </si>
  <si>
    <t>Subvencije trgovačkim društvima izvan javnog sektora</t>
  </si>
  <si>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</si>
  <si>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</si>
  <si>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</si>
  <si>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</si>
  <si>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</si>
  <si>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</si>
  <si>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</si>
  <si>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</si>
  <si>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</si>
  <si>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</si>
  <si>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</si>
  <si>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</si>
  <si>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</si>
  <si>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</si>
  <si>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</si>
  <si>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</si>
  <si>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</si>
  <si>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Subvencije</t>
  </si>
  <si>
    <t>3512</t>
  </si>
  <si>
    <t>3632</t>
  </si>
  <si>
    <t>Tekuće donacije u novcu</t>
  </si>
  <si>
    <t>Rashodi za nabavu proizvedene dugotrajne imovine</t>
  </si>
  <si>
    <t>4221</t>
  </si>
  <si>
    <t>Uredska oprema i namještaj</t>
  </si>
  <si>
    <t>4222</t>
  </si>
  <si>
    <t>Komunikacijska oprema</t>
  </si>
  <si>
    <t>Postrojenja i oprema</t>
  </si>
  <si>
    <t>Prijevozna sredstva</t>
  </si>
  <si>
    <t>Prijevozna sredstva u cestovnom prometu</t>
  </si>
  <si>
    <t>4231</t>
  </si>
  <si>
    <t>Nematerijalna proizvedena imovina</t>
  </si>
  <si>
    <t>PRIMICI OD FINANCIJSKE IMOVINE I ZADUŽIVANJA</t>
  </si>
  <si>
    <t>IZDACI ZA FINANCIJSKU IMOVINU I OTPLATE ZAJMOVA</t>
  </si>
  <si>
    <t>Izdaci za dane zajmove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</si>
  <si>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</si>
  <si>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</si>
  <si>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</si>
  <si>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</si>
  <si>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</si>
  <si>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</si>
  <si>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Kamate na oročena sredstva i depozite po viđenju</t>
  </si>
  <si>
    <t xml:space="preserve">Prihodi od zateznih kamata </t>
  </si>
  <si>
    <t>Naziv prihoda</t>
  </si>
  <si>
    <t>B. RAČUN FINANCIRANJA</t>
  </si>
  <si>
    <t>Ostali nespomenuti prihodi</t>
  </si>
  <si>
    <t>Tekuće donacije</t>
  </si>
  <si>
    <t>RASHODI POSLOVANJA</t>
  </si>
  <si>
    <t>Rashodi za zaposlene</t>
  </si>
  <si>
    <t>Plaće</t>
  </si>
  <si>
    <t>Plaće za redovan rad</t>
  </si>
  <si>
    <t>Plaće za prekovremeni rad</t>
  </si>
  <si>
    <t>Ostali rashodi za zaposlene</t>
  </si>
  <si>
    <t>Doprinosi na plaće</t>
  </si>
  <si>
    <t>Doprinosi za zdravstveno osiguranje osiguranje</t>
  </si>
  <si>
    <t>Doprinosi za zapošljavanje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</si>
  <si>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</si>
  <si>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</si>
  <si>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</si>
  <si>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</si>
  <si>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</si>
  <si>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</si>
  <si>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</si>
  <si>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</si>
  <si>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</si>
  <si>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</si>
  <si>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Ostale usluge</t>
  </si>
  <si>
    <t>Ostali nespomenuti rashodi poslovanja</t>
  </si>
  <si>
    <t>Naknade za rad predstavničkih i izvršnih tijela, povjerenstva i slično</t>
  </si>
  <si>
    <t>Premije i osiguranja</t>
  </si>
  <si>
    <t>Reprezentacija</t>
  </si>
  <si>
    <t>Članarine</t>
  </si>
  <si>
    <t>Pomoći dane u  inozemstvo i unutar opće države</t>
  </si>
  <si>
    <t>Pomoći unutar opće države</t>
  </si>
  <si>
    <t>Kapitalne pomoći unutar opće države</t>
  </si>
  <si>
    <t>Ostali rashodi</t>
  </si>
  <si>
    <t>RASHODI ZA NABAVU NEFINANCIJSKE IMOVINE</t>
  </si>
  <si>
    <t>4262</t>
  </si>
  <si>
    <t>Primljene otplate (povrati) glavnice danih zajmova</t>
  </si>
  <si>
    <t>Primici (povrati) glavnice zajmova danih trgovačkim društvima, obrtnicima, malim i srednjim poduzetnicima izvan javnog sektora</t>
  </si>
  <si>
    <t>Povrat zajmova danih tuzemnim trgovačkim društvima, obrtnicima, malim i srednjim poduzetnicima izvan javnog sektora</t>
  </si>
  <si>
    <t>NETO FINANCIRANJE</t>
  </si>
  <si>
    <t>Naziv rashoda</t>
  </si>
  <si>
    <t>Ostali financijski rashodi</t>
  </si>
  <si>
    <t>Bankarske usluge i usluge platnog prometa</t>
  </si>
  <si>
    <t>Negativne tečajne razlike i valutna klauzula</t>
  </si>
  <si>
    <t>VIŠAK / MANJAK + NETO FINANCIRANJE</t>
  </si>
  <si>
    <t>A1000</t>
  </si>
  <si>
    <t>Šifra</t>
  </si>
  <si>
    <t>Naziv</t>
  </si>
  <si>
    <t xml:space="preserve">ADMINISTRACIJA I UPRAVLJANJE  </t>
  </si>
  <si>
    <t>K2000</t>
  </si>
  <si>
    <t>OPREMANJE</t>
  </si>
  <si>
    <t>K2001</t>
  </si>
  <si>
    <t>INFORMATIZACIJA</t>
  </si>
  <si>
    <t>K2002</t>
  </si>
  <si>
    <t>OBNOVA VOZNOG PARKA</t>
  </si>
  <si>
    <t>I. OPĆI DIO</t>
  </si>
  <si>
    <t>II. POSEBNI DIO</t>
  </si>
  <si>
    <t>PROGRAMI I PROJEKTI ZAŠTITE OKOLIŠA</t>
  </si>
  <si>
    <t>PROGRAMI I PROJEKTI ENERGETSKE UČINKOVITOSTI</t>
  </si>
  <si>
    <t>Administrativne (upravne)pristojbe</t>
  </si>
  <si>
    <t>Ostale pristojbe</t>
  </si>
  <si>
    <t>Subvencije poljoprivrednicma, obrtncima, malim i srednjim poduzet.</t>
  </si>
  <si>
    <t xml:space="preserve">Dani zajmovi tuzemni trgovačkim društvima, obrtnicima, malom i srednjem poduzetništvu izvan javnog sektora </t>
  </si>
  <si>
    <t>Usluge tekućeg održavanja</t>
  </si>
  <si>
    <t>PROGRAMI I PROJEKTI ZA POSTUPANJE S POSEBNIM KATEGORIJAMA OTPADA</t>
  </si>
  <si>
    <t>POSTUPANJE S POSEBNIM KATEGORIJAMA OTPADA</t>
  </si>
  <si>
    <t>Indeks 
2010/'09</t>
  </si>
  <si>
    <t>RASHODI  POSLOVANJA</t>
  </si>
  <si>
    <t>PRIHODI POSLOVANJA I PRIHODI OD PRODAJE NEFINANCIJSKE IMOVINE</t>
  </si>
  <si>
    <t>RASHODI POSLOVANJA I RASHODI ZA NABAVU NEFINANCIJSKE IMOVINE</t>
  </si>
  <si>
    <t>FOND ZA ZAŠTITU OKOLIŠA I ENERGETSKU UČINKOVITOST</t>
  </si>
  <si>
    <t>02</t>
  </si>
  <si>
    <t>ADMINISTRATIVNO UPRAVLJANJE I OPREMANJE</t>
  </si>
  <si>
    <t>Dani zajmovi trgovačkim društvima, obrtnicima, malom i srednjem poduzetništvu izvan javnog sektora</t>
  </si>
  <si>
    <t>Zatezne kamate</t>
  </si>
  <si>
    <t>A1003</t>
  </si>
  <si>
    <t>Prihodi po posebnim propisima</t>
  </si>
  <si>
    <t>Projekcija                                 2011.</t>
  </si>
  <si>
    <t>Indeks 
2011/'10</t>
  </si>
  <si>
    <t>Kapitalne donacije građanima i kućanstvima</t>
  </si>
  <si>
    <t>Kapitalne donacije</t>
  </si>
  <si>
    <t>B. RASPOLOŽIVA SREDSTVA IZ PRETHODNE GODINE</t>
  </si>
  <si>
    <t>C. RAČUN FINANCIRANJA</t>
  </si>
  <si>
    <t>Prihodi od administrativnih pristojbi po posebnim propisima</t>
  </si>
  <si>
    <t xml:space="preserve">Doprinosi za zdravstveno osiguranje </t>
  </si>
  <si>
    <t>Primici (povrati) glavnice zajmova danih bankama i ostalim financijskim institucijama izvan javnog sektora</t>
  </si>
  <si>
    <t>Povrati zajmova danih tuzemnim bankama i ostalim financijskim institucijama izvan javnog sektora</t>
  </si>
  <si>
    <t>Naknade za rad predstavničkih i izvršnih tijela, povjerenstva i sl.</t>
  </si>
  <si>
    <t>Plan                               za 2009.</t>
  </si>
  <si>
    <t>Projekcija                                 2012.</t>
  </si>
  <si>
    <t>Kapitalne pomoći trgovačkim društvima u javnom sektoru</t>
  </si>
  <si>
    <t>Građevinski objekti</t>
  </si>
  <si>
    <t>Poslovni objekti</t>
  </si>
  <si>
    <t>Medicinska i laboratorijska oprema</t>
  </si>
  <si>
    <t>Dani zajmovi drugim razinama vlasti</t>
  </si>
  <si>
    <t>Indeks 
2012/'11</t>
  </si>
  <si>
    <t>Dani zajmovi trgovačkim društvima u javnom sektoru-dugoročni</t>
  </si>
  <si>
    <t>Subvencije poljoprivrednicima, obrtnicima, malim i srednjim poduzetnicima</t>
  </si>
  <si>
    <t>Dani zajmovi trgovačkim društvima u javnom sektoru</t>
  </si>
  <si>
    <t>Izdaci za dane zajmove trgovačkim društvima u javnom sektoru</t>
  </si>
  <si>
    <t>Dani zajmovi neprofitnim organizacijama</t>
  </si>
  <si>
    <t>Izdaci za dane zajmove neprofitnim organizacijama, građanima i kućanstvima</t>
  </si>
  <si>
    <t>Dani zajmovi neprofitnim organizacijama, građanima i kućanstvima u tuzemstvu</t>
  </si>
  <si>
    <t>-</t>
  </si>
  <si>
    <t>K2004</t>
  </si>
  <si>
    <t>K2006</t>
  </si>
  <si>
    <t>K2007</t>
  </si>
  <si>
    <t>K2008</t>
  </si>
  <si>
    <t>K2009</t>
  </si>
  <si>
    <t>K2010</t>
  </si>
  <si>
    <t>K2011</t>
  </si>
  <si>
    <t>K2012</t>
  </si>
  <si>
    <t>K2013</t>
  </si>
  <si>
    <t>K2015</t>
  </si>
  <si>
    <t>K2014</t>
  </si>
  <si>
    <t>K2016</t>
  </si>
  <si>
    <t>K2017</t>
  </si>
  <si>
    <t>K2018</t>
  </si>
  <si>
    <t>K2019</t>
  </si>
  <si>
    <t>K2020</t>
  </si>
  <si>
    <t>K2005</t>
  </si>
  <si>
    <t>K2021</t>
  </si>
  <si>
    <t>K2022</t>
  </si>
  <si>
    <t>K2023</t>
  </si>
  <si>
    <t>K2024</t>
  </si>
  <si>
    <t>SANIRANJE ODLAGALIŠTA KOMUNALNOG OTPADA</t>
  </si>
  <si>
    <t>SANACIJA DIVLJIH ODLAGALIŠTA</t>
  </si>
  <si>
    <t>POTICANJE IZBJEGAVANJA I SMANJIVANJA NASTAJANJA OTPADA</t>
  </si>
  <si>
    <t>GOSPODARENJE OTPADOM-IZGRADNJA CENTARA ZA GOSPODARENJE OTPADOM</t>
  </si>
  <si>
    <t>OPORABA OTPADA I ISKORIŠTAVANJE VRIJEDNIH SVOJSTAVA OTPADA</t>
  </si>
  <si>
    <t>SANACIJA ODLAGALIŠTA OPASNOG OTPADA-LOKACIJE VISOKOG ONEČIŠĆENJA OKOLIŠA</t>
  </si>
  <si>
    <t>ZAŠTITA, OČUVANJE I POBOLJŠANJE KAKVOĆE ZRAKA, TLA, VODE I MORA</t>
  </si>
  <si>
    <t>POTICANJE ČISTIJE PROIZVODNJE, IZBJEGAVANJE I SMANJIVANJE NASTAJANJA OTPADA I EMISIJA ŠTETNIH PLINOVA</t>
  </si>
  <si>
    <t>ZAŠTITA I OČUVANJE BIOLOŠKE I KRAJOBRAZNE RAZNOLIKOSTI</t>
  </si>
  <si>
    <t>POTICANJE ODRŽIVOG RAZVOJA RURALNOG PROSTORA</t>
  </si>
  <si>
    <t>POTICANJE OBRAZOVNIH, ISTRAŽIVAČKIH I RAZVOJNIH STUDIJA, PROGRAMA I DR.</t>
  </si>
  <si>
    <t>OSTALI PROJEKTI I PROGRAMI ZAŠTITE OKOLIŠA</t>
  </si>
  <si>
    <t>PROVEDBA NACIONALNIH ENERGETSKIH PROGRAMA</t>
  </si>
  <si>
    <t>PROVEDBA ENERGETSKIH PREGLEDA I DEMONSTRACIJSKIH AKTIVNOSTI-AUDITI</t>
  </si>
  <si>
    <t>POTICANJE KORIŠTENJA OBNOVLJIVIH IZVORA ENERGIJE (SUNCE, VJETAR, BIOMASA I SL.)</t>
  </si>
  <si>
    <t>POTICANJE ODRŽIVE GRADNJE</t>
  </si>
  <si>
    <t>POTICANJE ČISTIJEG TRANSPORTA</t>
  </si>
  <si>
    <t>POTICANJE OBRAZOVNIH, ISTRAŽIVAČKIH I RAZVOJNIH STUDIJA, PROGRAMA, PROJEKATA I DRUGIH AKTIVNOSTI UKLJUČUJUĆI I DEMONSTRACIJSKE AKTIVNOSTI</t>
  </si>
  <si>
    <t>OSTALI PROJEKTI I PROGRAMI ENERGETSKE UČINKOVITOSTI</t>
  </si>
  <si>
    <t>Financijski  rashodi</t>
  </si>
  <si>
    <t xml:space="preserve">Prijevozna sredstva </t>
  </si>
  <si>
    <t>Subvencije trgovačkim društvima, obrtnicima, malim i srednjim poduzetnicima izvan javnog sektora</t>
  </si>
  <si>
    <t>Pomoći dane u inozemstvo i unutar opće države</t>
  </si>
  <si>
    <t xml:space="preserve">Kapitalne pomoći </t>
  </si>
  <si>
    <t>Izdaci za dane zajmove drugim razinama vlasti, inozemnim vladama i međunarodnim organizacijama</t>
  </si>
  <si>
    <t>Izdaci za dane zajmove, trgovačkim društvima, obrtnicima, malom i srednjem poduzetništvu izvan javnog sektora</t>
  </si>
  <si>
    <t>VIŠAK PRIHODA IZ PRETHODNE GODINE</t>
  </si>
  <si>
    <t xml:space="preserve">                        NETO FINANCIRANJE</t>
  </si>
  <si>
    <t xml:space="preserve">FINANCIJSKI PLAN FONDA ZA ZAŠTITU OKOLIŠA I ENERGETSKU UČINKOVITOST ZA 2010. I PROJEKCIJA ZA 2011. I 2012. GODINU                                                       </t>
  </si>
  <si>
    <t>Plan za 2010.</t>
  </si>
  <si>
    <t>Plan za            2010.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</si>
</sst>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0"/>
    </font>
    <font>
      <b/>
      <sz val="14"/>
      <color indexed="8"/>
      <name val="Times New Roman"/>
      <family val="1"/>
    </font>
    <font>
      <sz val="14"/>
      <color indexed="8"/>
      <name val="MS Sans Serif"/>
      <family val="0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85"/>
      <name val="Times New Roman"/>
      <family val="1"/>
    </font>
    <font>
      <b/>
      <sz val="10"/>
      <name val="Times New Roman"/>
      <family val="1"/>
    </font>
    <font>
      <sz val="10"/>
      <name val="MS Sans Serif"/>
      <family val="0"/>
    </font>
    <font>
      <b/>
      <sz val="9.85"/>
      <name val="Times New Roman"/>
      <family val="1"/>
    </font>
    <font>
      <b/>
      <sz val="10"/>
      <name val="MS Sans Serif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9.85"/>
      <name val="Times New Roman"/>
      <family val="1"/>
    </font>
    <font>
      <i/>
      <sz val="10"/>
      <name val="Times New Roman"/>
      <family val="1"/>
    </font>
    <font>
      <b/>
      <sz val="16"/>
      <color indexed="8"/>
      <name val="Times New Roman"/>
      <family val="0"/>
    </font>
    <font>
      <sz val="16"/>
      <color indexed="8"/>
      <name val="MS Sans Serif"/>
      <family val="0"/>
    </font>
    <font>
      <sz val="10"/>
      <color indexed="9"/>
      <name val="Times New Roman"/>
      <family val="1"/>
    </font>
    <font>
      <sz val="9.85"/>
      <color indexed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0" fillId="4" borderId="1" applyNumberFormat="0" applyFont="0" applyAlignment="0" applyProtection="0"/>
    <xf numFmtId="0" fontId="23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27" fillId="15" borderId="2" applyNumberFormat="0" applyAlignment="0" applyProtection="0"/>
    <xf numFmtId="0" fontId="28" fillId="15" borderId="3" applyNumberFormat="0" applyAlignment="0" applyProtection="0"/>
    <xf numFmtId="0" fontId="24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5" fillId="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30" fillId="17" borderId="8" applyNumberFormat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6" fillId="7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68">
    <xf numFmtId="0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0" fillId="0" borderId="0" xfId="0" applyNumberForma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2" fillId="0" borderId="10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left" vertical="center"/>
    </xf>
    <xf numFmtId="3" fontId="2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2" fillId="0" borderId="1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6" fillId="0" borderId="0" xfId="0" applyNumberFormat="1" applyFont="1" applyFill="1" applyBorder="1" applyAlignment="1" applyProtection="1" quotePrefix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 quotePrefix="1">
      <alignment horizont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9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3" fillId="0" borderId="10" xfId="0" applyFont="1" applyBorder="1" applyAlignment="1">
      <alignment horizontal="right" vertical="center"/>
    </xf>
    <xf numFmtId="3" fontId="3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Font="1" applyBorder="1" applyAlignment="1" quotePrefix="1">
      <alignment horizontal="left" vertical="center"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Alignment="1">
      <alignment horizontal="right" vertical="center"/>
    </xf>
    <xf numFmtId="0" fontId="11" fillId="0" borderId="0" xfId="0" applyNumberFormat="1" applyFont="1" applyFill="1" applyBorder="1" applyAlignment="1" applyProtection="1" quotePrefix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 quotePrefix="1">
      <alignment horizontal="right" vertical="top"/>
    </xf>
    <xf numFmtId="0" fontId="5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Border="1" applyAlignment="1" quotePrefix="1">
      <alignment horizontal="right" vertical="top"/>
    </xf>
    <xf numFmtId="0" fontId="1" fillId="0" borderId="0" xfId="0" applyFont="1" applyBorder="1" applyAlignment="1" quotePrefix="1">
      <alignment horizontal="right" vertical="top"/>
    </xf>
    <xf numFmtId="0" fontId="6" fillId="0" borderId="0" xfId="0" applyNumberFormat="1" applyFont="1" applyFill="1" applyBorder="1" applyAlignment="1" applyProtection="1" quotePrefix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1" fillId="0" borderId="0" xfId="0" applyFont="1" applyBorder="1" applyAlignment="1">
      <alignment horizontal="left" vertical="center" wrapText="1"/>
    </xf>
    <xf numFmtId="0" fontId="3" fillId="0" borderId="11" xfId="0" applyFont="1" applyBorder="1" applyAlignment="1" quotePrefix="1">
      <alignment horizontal="left" vertical="center" wrapText="1"/>
    </xf>
    <xf numFmtId="0" fontId="3" fillId="0" borderId="10" xfId="0" applyFont="1" applyBorder="1" applyAlignment="1" quotePrefix="1">
      <alignment horizontal="left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" fontId="3" fillId="0" borderId="0" xfId="0" applyNumberFormat="1" applyFont="1" applyFill="1" applyBorder="1" applyAlignment="1" applyProtection="1">
      <alignment wrapText="1"/>
      <protection/>
    </xf>
    <xf numFmtId="4" fontId="4" fillId="0" borderId="0" xfId="0" applyNumberFormat="1" applyFont="1" applyFill="1" applyBorder="1" applyAlignment="1" applyProtection="1">
      <alignment wrapText="1"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left"/>
    </xf>
    <xf numFmtId="0" fontId="4" fillId="0" borderId="12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wrapText="1"/>
      <protection/>
    </xf>
    <xf numFmtId="0" fontId="14" fillId="0" borderId="1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 quotePrefix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quotePrefix="1">
      <alignment horizontal="left"/>
    </xf>
    <xf numFmtId="3" fontId="7" fillId="0" borderId="10" xfId="0" applyNumberFormat="1" applyFont="1" applyFill="1" applyBorder="1" applyAlignment="1" applyProtection="1">
      <alignment wrapText="1"/>
      <protection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horizontal="center"/>
      <protection/>
    </xf>
    <xf numFmtId="2" fontId="7" fillId="0" borderId="12" xfId="0" applyNumberFormat="1" applyFont="1" applyFill="1" applyBorder="1" applyAlignment="1" applyProtection="1">
      <alignment horizontal="right"/>
      <protection/>
    </xf>
    <xf numFmtId="3" fontId="7" fillId="0" borderId="12" xfId="0" applyNumberFormat="1" applyFont="1" applyFill="1" applyBorder="1" applyAlignment="1" applyProtection="1">
      <alignment horizontal="right"/>
      <protection/>
    </xf>
    <xf numFmtId="3" fontId="7" fillId="0" borderId="12" xfId="0" applyNumberFormat="1" applyFont="1" applyFill="1" applyBorder="1" applyAlignment="1" applyProtection="1">
      <alignment horizontal="right" wrapText="1"/>
      <protection/>
    </xf>
    <xf numFmtId="0" fontId="7" fillId="0" borderId="12" xfId="0" applyNumberFormat="1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5" fillId="0" borderId="0" xfId="0" applyFont="1" applyBorder="1" applyAlignment="1">
      <alignment horizontal="left" vertical="center"/>
    </xf>
    <xf numFmtId="3" fontId="18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 horizontal="left" vertical="center" wrapText="1"/>
      <protection/>
    </xf>
    <xf numFmtId="3" fontId="36" fillId="0" borderId="0" xfId="0" applyNumberFormat="1" applyFont="1" applyFill="1" applyBorder="1" applyAlignment="1" applyProtection="1">
      <alignment/>
      <protection/>
    </xf>
    <xf numFmtId="3" fontId="37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 wrapText="1"/>
      <protection/>
    </xf>
    <xf numFmtId="0" fontId="38" fillId="0" borderId="0" xfId="0" applyFont="1" applyBorder="1" applyAlignment="1">
      <alignment vertical="center"/>
    </xf>
    <xf numFmtId="4" fontId="36" fillId="0" borderId="0" xfId="0" applyNumberFormat="1" applyFont="1" applyFill="1" applyBorder="1" applyAlignment="1" applyProtection="1">
      <alignment horizontal="right"/>
      <protection/>
    </xf>
    <xf numFmtId="0" fontId="39" fillId="0" borderId="0" xfId="0" applyNumberFormat="1" applyFont="1" applyFill="1" applyBorder="1" applyAlignment="1" applyProtection="1">
      <alignment/>
      <protection/>
    </xf>
    <xf numFmtId="3" fontId="39" fillId="0" borderId="0" xfId="0" applyNumberFormat="1" applyFont="1" applyFill="1" applyBorder="1" applyAlignment="1" applyProtection="1">
      <alignment/>
      <protection/>
    </xf>
    <xf numFmtId="4" fontId="18" fillId="15" borderId="0" xfId="0" applyNumberFormat="1" applyFont="1" applyFill="1" applyBorder="1" applyAlignment="1" applyProtection="1">
      <alignment horizontal="right"/>
      <protection/>
    </xf>
    <xf numFmtId="172" fontId="41" fillId="0" borderId="10" xfId="0" applyNumberFormat="1" applyFont="1" applyBorder="1" applyAlignment="1">
      <alignment horizontal="left" vertical="center"/>
    </xf>
    <xf numFmtId="0" fontId="41" fillId="0" borderId="10" xfId="0" applyNumberFormat="1" applyFont="1" applyFill="1" applyBorder="1" applyAlignment="1" applyProtection="1">
      <alignment vertical="center"/>
      <protection/>
    </xf>
    <xf numFmtId="3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4" fontId="36" fillId="0" borderId="1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/>
      <protection/>
    </xf>
    <xf numFmtId="4" fontId="18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NumberFormat="1" applyFont="1" applyFill="1" applyBorder="1" applyAlignment="1" applyProtection="1">
      <alignment wrapText="1"/>
      <protection/>
    </xf>
    <xf numFmtId="4" fontId="37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 horizontal="left"/>
      <protection/>
    </xf>
    <xf numFmtId="0" fontId="36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 quotePrefix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3" fontId="18" fillId="0" borderId="0" xfId="0" applyNumberFormat="1" applyFont="1" applyFill="1" applyBorder="1" applyAlignment="1" applyProtection="1" quotePrefix="1">
      <alignment horizontal="left"/>
      <protection/>
    </xf>
    <xf numFmtId="4" fontId="18" fillId="0" borderId="0" xfId="0" applyNumberFormat="1" applyFont="1" applyFill="1" applyBorder="1" applyAlignment="1" applyProtection="1">
      <alignment horizontal="right"/>
      <protection/>
    </xf>
    <xf numFmtId="0" fontId="38" fillId="0" borderId="0" xfId="0" applyFont="1" applyBorder="1" applyAlignment="1" quotePrefix="1">
      <alignment horizontal="left" vertical="center"/>
    </xf>
    <xf numFmtId="0" fontId="38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" fontId="18" fillId="15" borderId="0" xfId="0" applyNumberFormat="1" applyFont="1" applyFill="1" applyBorder="1" applyAlignment="1" applyProtection="1">
      <alignment horizontal="right"/>
      <protection/>
    </xf>
    <xf numFmtId="0" fontId="38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35" fillId="0" borderId="0" xfId="0" applyFont="1" applyAlignment="1">
      <alignment vertical="center" wrapText="1"/>
    </xf>
    <xf numFmtId="0" fontId="38" fillId="0" borderId="0" xfId="0" applyFont="1" applyBorder="1" applyAlignment="1">
      <alignment horizontal="left" vertical="top"/>
    </xf>
    <xf numFmtId="0" fontId="18" fillId="0" borderId="0" xfId="0" applyNumberFormat="1" applyFont="1" applyFill="1" applyBorder="1" applyAlignment="1" applyProtection="1">
      <alignment wrapText="1"/>
      <protection/>
    </xf>
    <xf numFmtId="0" fontId="36" fillId="0" borderId="0" xfId="0" applyNumberFormat="1" applyFont="1" applyFill="1" applyBorder="1" applyAlignment="1" applyProtection="1">
      <alignment horizontal="left" vertical="justify"/>
      <protection/>
    </xf>
    <xf numFmtId="0" fontId="43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3" fontId="38" fillId="0" borderId="0" xfId="0" applyNumberFormat="1" applyFont="1" applyAlignment="1">
      <alignment vertical="center"/>
    </xf>
    <xf numFmtId="4" fontId="18" fillId="0" borderId="0" xfId="0" applyNumberFormat="1" applyFont="1" applyFill="1" applyBorder="1" applyAlignment="1" applyProtection="1">
      <alignment/>
      <protection/>
    </xf>
    <xf numFmtId="3" fontId="38" fillId="0" borderId="0" xfId="0" applyNumberFormat="1" applyFont="1" applyAlignment="1">
      <alignment horizontal="right" vertical="center"/>
    </xf>
    <xf numFmtId="0" fontId="35" fillId="0" borderId="0" xfId="0" applyFont="1" applyAlignment="1" quotePrefix="1">
      <alignment horizontal="left" vertical="center"/>
    </xf>
    <xf numFmtId="0" fontId="43" fillId="0" borderId="0" xfId="0" applyFont="1" applyAlignment="1" quotePrefix="1">
      <alignment horizontal="left" vertical="center"/>
    </xf>
    <xf numFmtId="0" fontId="38" fillId="0" borderId="0" xfId="0" applyFont="1" applyAlignment="1" quotePrefix="1">
      <alignment horizontal="left" vertical="center"/>
    </xf>
    <xf numFmtId="0" fontId="38" fillId="0" borderId="13" xfId="0" applyFont="1" applyBorder="1" applyAlignment="1" quotePrefix="1">
      <alignment horizontal="left" vertical="center"/>
    </xf>
    <xf numFmtId="3" fontId="38" fillId="0" borderId="0" xfId="0" applyNumberFormat="1" applyFont="1" applyAlignment="1" quotePrefix="1">
      <alignment horizontal="left" vertical="center"/>
    </xf>
    <xf numFmtId="0" fontId="44" fillId="0" borderId="0" xfId="0" applyNumberFormat="1" applyFont="1" applyFill="1" applyBorder="1" applyAlignment="1" applyProtection="1" quotePrefix="1">
      <alignment horizontal="left"/>
      <protection/>
    </xf>
    <xf numFmtId="3" fontId="44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 quotePrefix="1">
      <alignment horizontal="left"/>
      <protection/>
    </xf>
    <xf numFmtId="0" fontId="38" fillId="0" borderId="0" xfId="0" applyFont="1" applyAlignment="1">
      <alignment horizontal="left" vertical="center"/>
    </xf>
    <xf numFmtId="3" fontId="3" fillId="0" borderId="0" xfId="0" applyNumberFormat="1" applyFont="1" applyFill="1" applyBorder="1" applyAlignment="1" applyProtection="1">
      <alignment horizontal="right" wrapText="1"/>
      <protection/>
    </xf>
    <xf numFmtId="4" fontId="3" fillId="0" borderId="0" xfId="0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3" fontId="4" fillId="0" borderId="0" xfId="0" applyNumberFormat="1" applyFont="1" applyFill="1" applyBorder="1" applyAlignment="1" applyProtection="1">
      <alignment horizontal="right" wrapText="1"/>
      <protection/>
    </xf>
    <xf numFmtId="4" fontId="4" fillId="0" borderId="0" xfId="0" applyNumberFormat="1" applyFont="1" applyFill="1" applyBorder="1" applyAlignment="1" applyProtection="1">
      <alignment horizontal="right" wrapText="1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1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4" fillId="15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3" fontId="36" fillId="0" borderId="0" xfId="0" applyNumberFormat="1" applyFont="1" applyFill="1" applyBorder="1" applyAlignment="1" applyProtection="1">
      <alignment horizontal="right"/>
      <protection/>
    </xf>
    <xf numFmtId="3" fontId="18" fillId="0" borderId="0" xfId="0" applyNumberFormat="1" applyFont="1" applyFill="1" applyBorder="1" applyAlignment="1" applyProtection="1">
      <alignment horizontal="right"/>
      <protection/>
    </xf>
    <xf numFmtId="3" fontId="18" fillId="15" borderId="0" xfId="0" applyNumberFormat="1" applyFont="1" applyFill="1" applyBorder="1" applyAlignment="1" applyProtection="1">
      <alignment horizontal="right"/>
      <protection/>
    </xf>
    <xf numFmtId="3" fontId="18" fillId="0" borderId="0" xfId="0" applyNumberFormat="1" applyFont="1" applyFill="1" applyBorder="1" applyAlignment="1" applyProtection="1">
      <alignment horizontal="right"/>
      <protection/>
    </xf>
    <xf numFmtId="3" fontId="18" fillId="15" borderId="0" xfId="0" applyNumberFormat="1" applyFont="1" applyFill="1" applyBorder="1" applyAlignment="1" applyProtection="1">
      <alignment horizontal="right"/>
      <protection/>
    </xf>
    <xf numFmtId="3" fontId="35" fillId="0" borderId="0" xfId="0" applyNumberFormat="1" applyFont="1" applyAlignment="1">
      <alignment horizontal="right"/>
    </xf>
    <xf numFmtId="3" fontId="35" fillId="0" borderId="0" xfId="0" applyNumberFormat="1" applyFont="1" applyBorder="1" applyAlignment="1">
      <alignment horizontal="right"/>
    </xf>
    <xf numFmtId="4" fontId="35" fillId="0" borderId="0" xfId="0" applyNumberFormat="1" applyFont="1" applyBorder="1" applyAlignment="1">
      <alignment horizontal="right"/>
    </xf>
    <xf numFmtId="3" fontId="38" fillId="0" borderId="0" xfId="0" applyNumberFormat="1" applyFont="1" applyAlignment="1">
      <alignment horizontal="right"/>
    </xf>
    <xf numFmtId="4" fontId="38" fillId="0" borderId="0" xfId="0" applyNumberFormat="1" applyFont="1" applyAlignment="1">
      <alignment horizontal="right"/>
    </xf>
    <xf numFmtId="2" fontId="18" fillId="0" borderId="0" xfId="0" applyNumberFormat="1" applyFont="1" applyFill="1" applyBorder="1" applyAlignment="1" applyProtection="1">
      <alignment horizontal="right"/>
      <protection/>
    </xf>
    <xf numFmtId="0" fontId="37" fillId="0" borderId="0" xfId="0" applyNumberFormat="1" applyFont="1" applyFill="1" applyBorder="1" applyAlignment="1" applyProtection="1">
      <alignment horizontal="right"/>
      <protection/>
    </xf>
    <xf numFmtId="3" fontId="38" fillId="0" borderId="0" xfId="0" applyNumberFormat="1" applyFont="1" applyAlignment="1">
      <alignment horizontal="right"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3" fontId="47" fillId="0" borderId="0" xfId="0" applyNumberFormat="1" applyFont="1" applyFill="1" applyBorder="1" applyAlignment="1" applyProtection="1">
      <alignment horizontal="right" wrapText="1"/>
      <protection/>
    </xf>
    <xf numFmtId="2" fontId="47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quotePrefix="1">
      <alignment horizontal="left" vertical="center"/>
    </xf>
    <xf numFmtId="0" fontId="5" fillId="0" borderId="0" xfId="0" applyFont="1" applyBorder="1" applyAlignment="1">
      <alignment horizontal="right" vertical="top"/>
    </xf>
    <xf numFmtId="0" fontId="1" fillId="0" borderId="0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right" vertical="top"/>
    </xf>
    <xf numFmtId="0" fontId="4" fillId="0" borderId="0" xfId="0" applyNumberFormat="1" applyFont="1" applyFill="1" applyBorder="1" applyAlignment="1" applyProtection="1" quotePrefix="1">
      <alignment horizontal="right" vertical="top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3" fontId="47" fillId="0" borderId="0" xfId="0" applyNumberFormat="1" applyFont="1" applyFill="1" applyBorder="1" applyAlignment="1" applyProtection="1">
      <alignment horizontal="right"/>
      <protection/>
    </xf>
    <xf numFmtId="3" fontId="48" fillId="0" borderId="0" xfId="0" applyNumberFormat="1" applyFont="1" applyBorder="1" applyAlignment="1">
      <alignment horizontal="right"/>
    </xf>
    <xf numFmtId="3" fontId="47" fillId="15" borderId="0" xfId="0" applyNumberFormat="1" applyFont="1" applyFill="1" applyBorder="1" applyAlignment="1" applyProtection="1">
      <alignment horizontal="right"/>
      <protection/>
    </xf>
    <xf numFmtId="4" fontId="4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/>
    </xf>
    <xf numFmtId="0" fontId="35" fillId="0" borderId="0" xfId="0" applyFont="1" applyBorder="1" applyAlignment="1" quotePrefix="1">
      <alignment horizontal="left" vertical="center" wrapText="1"/>
    </xf>
    <xf numFmtId="4" fontId="35" fillId="0" borderId="0" xfId="0" applyNumberFormat="1" applyFont="1" applyAlignment="1">
      <alignment horizontal="right"/>
    </xf>
    <xf numFmtId="0" fontId="35" fillId="0" borderId="0" xfId="0" applyFont="1" applyBorder="1" applyAlignment="1">
      <alignment horizontal="left" vertical="center" wrapText="1"/>
    </xf>
    <xf numFmtId="4" fontId="47" fillId="15" borderId="0" xfId="0" applyNumberFormat="1" applyFont="1" applyFill="1" applyBorder="1" applyAlignment="1" applyProtection="1">
      <alignment horizontal="right"/>
      <protection/>
    </xf>
    <xf numFmtId="3" fontId="48" fillId="0" borderId="0" xfId="0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42" fillId="0" borderId="0" xfId="0" applyNumberFormat="1" applyFont="1" applyFill="1" applyBorder="1" applyAlignment="1" applyProtection="1" quotePrefix="1">
      <alignment horizontal="left" vertical="top"/>
      <protection/>
    </xf>
    <xf numFmtId="0" fontId="38" fillId="0" borderId="0" xfId="0" applyFont="1" applyBorder="1" applyAlignment="1">
      <alignment horizontal="left" vertical="top"/>
    </xf>
    <xf numFmtId="0" fontId="36" fillId="0" borderId="0" xfId="0" applyNumberFormat="1" applyFont="1" applyFill="1" applyBorder="1" applyAlignment="1" applyProtection="1" quotePrefix="1">
      <alignment horizontal="left" vertical="top"/>
      <protection/>
    </xf>
    <xf numFmtId="0" fontId="18" fillId="0" borderId="0" xfId="0" applyNumberFormat="1" applyFont="1" applyFill="1" applyBorder="1" applyAlignment="1" applyProtection="1" quotePrefix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36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35" fillId="0" borderId="0" xfId="0" applyFont="1" applyBorder="1" applyAlignment="1" quotePrefix="1">
      <alignment horizontal="left" vertical="center"/>
    </xf>
    <xf numFmtId="0" fontId="35" fillId="0" borderId="0" xfId="0" applyFont="1" applyAlignment="1">
      <alignment horizontal="left" vertical="top"/>
    </xf>
    <xf numFmtId="0" fontId="35" fillId="0" borderId="0" xfId="0" applyFont="1" applyBorder="1" applyAlignment="1">
      <alignment horizontal="left" vertical="top"/>
    </xf>
    <xf numFmtId="0" fontId="35" fillId="0" borderId="0" xfId="0" applyFont="1" applyBorder="1" applyAlignment="1">
      <alignment horizontal="left" vertical="top"/>
    </xf>
    <xf numFmtId="0" fontId="43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12" fillId="0" borderId="14" xfId="0" applyNumberFormat="1" applyFont="1" applyFill="1" applyBorder="1" applyAlignment="1" applyProtection="1">
      <alignment wrapText="1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 quotePrefix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 quotePrefix="1">
      <alignment horizontal="left" wrapText="1"/>
      <protection/>
    </xf>
    <xf numFmtId="0" fontId="0" fillId="0" borderId="10" xfId="0" applyNumberFormat="1" applyFill="1" applyBorder="1" applyAlignment="1" applyProtection="1">
      <alignment wrapText="1"/>
      <protection/>
    </xf>
    <xf numFmtId="0" fontId="0" fillId="0" borderId="15" xfId="0" applyNumberFormat="1" applyFill="1" applyBorder="1" applyAlignment="1" applyProtection="1">
      <alignment wrapText="1"/>
      <protection/>
    </xf>
    <xf numFmtId="0" fontId="7" fillId="0" borderId="11" xfId="0" applyFont="1" applyBorder="1" applyAlignment="1" quotePrefix="1">
      <alignment horizontal="left"/>
    </xf>
    <xf numFmtId="0" fontId="14" fillId="0" borderId="10" xfId="0" applyNumberFormat="1" applyFont="1" applyFill="1" applyBorder="1" applyAlignment="1" applyProtection="1">
      <alignment horizontal="left"/>
      <protection/>
    </xf>
    <xf numFmtId="0" fontId="7" fillId="0" borderId="11" xfId="0" applyNumberFormat="1" applyFont="1" applyFill="1" applyBorder="1" applyAlignment="1" applyProtection="1">
      <alignment horizontal="left" wrapText="1"/>
      <protection/>
    </xf>
    <xf numFmtId="0" fontId="14" fillId="0" borderId="10" xfId="0" applyNumberFormat="1" applyFont="1" applyFill="1" applyBorder="1" applyAlignment="1" applyProtection="1">
      <alignment horizontal="left" wrapText="1"/>
      <protection/>
    </xf>
    <xf numFmtId="0" fontId="14" fillId="0" borderId="15" xfId="0" applyNumberFormat="1" applyFont="1" applyFill="1" applyBorder="1" applyAlignment="1" applyProtection="1">
      <alignment horizontal="left" wrapText="1"/>
      <protection/>
    </xf>
    <xf numFmtId="172" fontId="45" fillId="0" borderId="0" xfId="0" applyNumberFormat="1" applyFont="1" applyAlignment="1">
      <alignment horizontal="center" vertical="center" wrapText="1"/>
    </xf>
    <xf numFmtId="0" fontId="46" fillId="0" borderId="0" xfId="0" applyNumberFormat="1" applyFont="1" applyFill="1" applyBorder="1" applyAlignment="1" applyProtection="1">
      <alignment horizontal="center" wrapText="1"/>
      <protection/>
    </xf>
    <xf numFmtId="0" fontId="46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1" fillId="0" borderId="0" xfId="0" applyFont="1" applyBorder="1" applyAlignment="1" quotePrefix="1">
      <alignment horizontal="left" vertical="center" wrapText="1"/>
    </xf>
    <xf numFmtId="0" fontId="0" fillId="0" borderId="0" xfId="0" applyNumberFormat="1" applyFill="1" applyBorder="1" applyAlignment="1" applyProtection="1">
      <alignment wrapText="1"/>
      <protection/>
    </xf>
    <xf numFmtId="0" fontId="2" fillId="0" borderId="0" xfId="0" applyFont="1" applyBorder="1" applyAlignment="1" quotePrefix="1">
      <alignment horizontal="left" vertical="center" wrapText="1"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11" fillId="0" borderId="14" xfId="0" applyNumberFormat="1" applyFont="1" applyFill="1" applyBorder="1" applyAlignment="1" applyProtection="1" quotePrefix="1">
      <alignment horizontal="left" wrapText="1"/>
      <protection/>
    </xf>
    <xf numFmtId="0" fontId="0" fillId="0" borderId="14" xfId="0" applyNumberFormat="1" applyFill="1" applyBorder="1" applyAlignment="1" applyProtection="1">
      <alignment/>
      <protection/>
    </xf>
    <xf numFmtId="0" fontId="40" fillId="0" borderId="14" xfId="0" applyNumberFormat="1" applyFont="1" applyFill="1" applyBorder="1" applyAlignment="1" applyProtection="1">
      <alignment horizontal="center" vertical="center"/>
      <protection/>
    </xf>
    <xf numFmtId="0" fontId="37" fillId="0" borderId="14" xfId="0" applyNumberFormat="1" applyFont="1" applyFill="1" applyBorder="1" applyAlignment="1" applyProtection="1">
      <alignment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1"/>
  <sheetViews>
    <sheetView zoomScalePageLayoutView="0" workbookViewId="0" topLeftCell="A1">
      <selection activeCell="H20" sqref="H20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27" customWidth="1"/>
    <col min="5" max="5" width="43.7109375" style="0" customWidth="1"/>
    <col min="6" max="6" width="13.57421875" style="3" hidden="1" customWidth="1"/>
    <col min="7" max="7" width="14.28125" style="3" hidden="1" customWidth="1"/>
    <col min="8" max="8" width="14.28125" style="0" customWidth="1"/>
    <col min="9" max="9" width="7.8515625" style="0" hidden="1" customWidth="1"/>
    <col min="10" max="10" width="14.28125" style="0" customWidth="1"/>
    <col min="11" max="11" width="7.8515625" style="0" hidden="1" customWidth="1"/>
    <col min="12" max="12" width="14.28125" style="0" customWidth="1"/>
    <col min="13" max="13" width="7.8515625" style="0" hidden="1" customWidth="1"/>
  </cols>
  <sheetData>
    <row r="1" spans="1:13" ht="22.5" customHeight="1">
      <c r="A1" s="253" t="s">
        <v>197</v>
      </c>
      <c r="B1" s="254"/>
      <c r="C1" s="254"/>
      <c r="D1" s="254"/>
      <c r="E1" s="254"/>
      <c r="F1" s="254"/>
      <c r="G1" s="254"/>
      <c r="H1" s="255"/>
      <c r="I1" s="255"/>
      <c r="J1" s="255"/>
      <c r="K1" s="255"/>
      <c r="L1" s="255"/>
      <c r="M1" s="255"/>
    </row>
    <row r="2" spans="1:13" ht="22.5" customHeight="1">
      <c r="A2" s="254"/>
      <c r="B2" s="254"/>
      <c r="C2" s="254"/>
      <c r="D2" s="254"/>
      <c r="E2" s="254"/>
      <c r="F2" s="254"/>
      <c r="G2" s="254"/>
      <c r="H2" s="255"/>
      <c r="I2" s="255"/>
      <c r="J2" s="255"/>
      <c r="K2" s="255"/>
      <c r="L2" s="255"/>
      <c r="M2" s="255"/>
    </row>
    <row r="3" spans="1:13" s="48" customFormat="1" ht="24" customHeight="1">
      <c r="A3" s="256" t="s">
        <v>99</v>
      </c>
      <c r="B3" s="242"/>
      <c r="C3" s="242"/>
      <c r="D3" s="242"/>
      <c r="E3" s="242"/>
      <c r="F3" s="257"/>
      <c r="G3" s="257"/>
      <c r="H3" s="244"/>
      <c r="I3" s="244"/>
      <c r="J3" s="244"/>
      <c r="K3" s="244"/>
      <c r="L3" s="244"/>
      <c r="M3" s="244"/>
    </row>
    <row r="4" spans="1:13" s="3" customFormat="1" ht="24" customHeight="1">
      <c r="A4" s="256" t="s">
        <v>8</v>
      </c>
      <c r="B4" s="242"/>
      <c r="C4" s="242"/>
      <c r="D4" s="242"/>
      <c r="E4" s="242"/>
      <c r="F4" s="257"/>
      <c r="G4" s="257"/>
      <c r="H4" s="244"/>
      <c r="I4" s="244"/>
      <c r="J4" s="244"/>
      <c r="K4" s="244"/>
      <c r="L4" s="244"/>
      <c r="M4" s="244"/>
    </row>
    <row r="5" spans="1:7" s="3" customFormat="1" ht="9" customHeight="1">
      <c r="A5" s="47"/>
      <c r="B5" s="46"/>
      <c r="C5" s="46"/>
      <c r="D5" s="46"/>
      <c r="E5" s="46"/>
      <c r="F5" s="9"/>
      <c r="G5" s="9"/>
    </row>
    <row r="6" spans="1:13" s="3" customFormat="1" ht="27.75" customHeight="1">
      <c r="A6" s="78"/>
      <c r="B6" s="79"/>
      <c r="C6" s="79"/>
      <c r="D6" s="80"/>
      <c r="E6" s="61"/>
      <c r="F6" s="36"/>
      <c r="G6" s="87" t="s">
        <v>132</v>
      </c>
      <c r="H6" s="87" t="s">
        <v>199</v>
      </c>
      <c r="I6" s="88" t="s">
        <v>110</v>
      </c>
      <c r="J6" s="87" t="s">
        <v>121</v>
      </c>
      <c r="K6" s="88" t="s">
        <v>122</v>
      </c>
      <c r="L6" s="87" t="s">
        <v>133</v>
      </c>
      <c r="M6" s="88" t="s">
        <v>139</v>
      </c>
    </row>
    <row r="7" spans="1:13" s="3" customFormat="1" ht="22.5" customHeight="1">
      <c r="A7" s="248" t="s">
        <v>40</v>
      </c>
      <c r="B7" s="249"/>
      <c r="C7" s="249"/>
      <c r="D7" s="249"/>
      <c r="E7" s="249"/>
      <c r="F7" s="36"/>
      <c r="G7" s="105">
        <f>prihodi!F4</f>
        <v>1129735000</v>
      </c>
      <c r="H7" s="105">
        <f>prihodi!G4</f>
        <v>1060350000</v>
      </c>
      <c r="I7" s="104">
        <f>H7/G7*100</f>
        <v>93.85829420173758</v>
      </c>
      <c r="J7" s="105">
        <f>prihodi!I4</f>
        <v>1106770000</v>
      </c>
      <c r="K7" s="104">
        <f>J7/H7*100</f>
        <v>104.3777997830905</v>
      </c>
      <c r="L7" s="105">
        <f>prihodi!K4</f>
        <v>1126230000</v>
      </c>
      <c r="M7" s="104">
        <f>L7/J7*100</f>
        <v>101.75826955916767</v>
      </c>
    </row>
    <row r="8" spans="1:13" s="3" customFormat="1" ht="22.5" customHeight="1">
      <c r="A8" s="248" t="s">
        <v>37</v>
      </c>
      <c r="B8" s="249"/>
      <c r="C8" s="249"/>
      <c r="D8" s="249"/>
      <c r="E8" s="249"/>
      <c r="F8" s="36"/>
      <c r="G8" s="106">
        <f>prihodi!F15</f>
        <v>0</v>
      </c>
      <c r="H8" s="106">
        <f>prihodi!G15</f>
        <v>0</v>
      </c>
      <c r="I8" s="107" t="s">
        <v>147</v>
      </c>
      <c r="J8" s="106">
        <f>prihodi!I15</f>
        <v>0</v>
      </c>
      <c r="K8" s="107" t="s">
        <v>147</v>
      </c>
      <c r="L8" s="106">
        <f>prihodi!K15</f>
        <v>0</v>
      </c>
      <c r="M8" s="107" t="s">
        <v>147</v>
      </c>
    </row>
    <row r="9" spans="1:13" s="3" customFormat="1" ht="22.5" customHeight="1">
      <c r="A9" s="248" t="s">
        <v>111</v>
      </c>
      <c r="B9" s="249"/>
      <c r="C9" s="249"/>
      <c r="D9" s="249"/>
      <c r="E9" s="249"/>
      <c r="F9" s="81"/>
      <c r="G9" s="106">
        <f>'rashodi-opći dio'!F3</f>
        <v>898707569</v>
      </c>
      <c r="H9" s="106">
        <f>'rashodi-opći dio'!G3</f>
        <v>1041127000</v>
      </c>
      <c r="I9" s="104">
        <f>H9/G9*100</f>
        <v>115.84713825860746</v>
      </c>
      <c r="J9" s="106">
        <f>'rashodi-opći dio'!I3</f>
        <v>1097570000</v>
      </c>
      <c r="K9" s="104">
        <f>J9/H9*100</f>
        <v>105.42133668611034</v>
      </c>
      <c r="L9" s="106">
        <f>'rashodi-opći dio'!K3</f>
        <v>1112530000</v>
      </c>
      <c r="M9" s="104">
        <f>L9/J9*100</f>
        <v>101.36301101524276</v>
      </c>
    </row>
    <row r="10" spans="1:13" s="3" customFormat="1" ht="22.5" customHeight="1">
      <c r="A10" s="248" t="s">
        <v>38</v>
      </c>
      <c r="B10" s="249"/>
      <c r="C10" s="249"/>
      <c r="D10" s="249"/>
      <c r="E10" s="249"/>
      <c r="F10" s="81"/>
      <c r="G10" s="106">
        <f>'rashodi-opći dio'!F66</f>
        <v>7691800</v>
      </c>
      <c r="H10" s="106">
        <f>'rashodi-opći dio'!G66</f>
        <v>2500000</v>
      </c>
      <c r="I10" s="104">
        <f>H10/G10*100</f>
        <v>32.50214514157934</v>
      </c>
      <c r="J10" s="106">
        <f>'rashodi-opći dio'!I66</f>
        <v>1700000</v>
      </c>
      <c r="K10" s="104">
        <f>J10/H10*100</f>
        <v>68</v>
      </c>
      <c r="L10" s="106">
        <f>'rashodi-opći dio'!K66</f>
        <v>1700000</v>
      </c>
      <c r="M10" s="104">
        <f>L10/J10*100</f>
        <v>100</v>
      </c>
    </row>
    <row r="11" spans="1:13" s="3" customFormat="1" ht="22.5" customHeight="1">
      <c r="A11" s="248" t="s">
        <v>39</v>
      </c>
      <c r="B11" s="249"/>
      <c r="C11" s="249"/>
      <c r="D11" s="249"/>
      <c r="E11" s="249"/>
      <c r="F11" s="81"/>
      <c r="G11" s="106">
        <f>G7+G8-G9-G10</f>
        <v>223335631</v>
      </c>
      <c r="H11" s="106">
        <f>H7+H8-H9-H10</f>
        <v>16723000</v>
      </c>
      <c r="I11" s="104">
        <f>H11/G11*100</f>
        <v>7.487833412484012</v>
      </c>
      <c r="J11" s="106">
        <f>J7+J8-J9-J10</f>
        <v>7500000</v>
      </c>
      <c r="K11" s="104">
        <f>J11/H11*100</f>
        <v>44.84841236620223</v>
      </c>
      <c r="L11" s="106">
        <f>L7+L8-L9-L10</f>
        <v>12000000</v>
      </c>
      <c r="M11" s="104">
        <f>L11/J11*100</f>
        <v>160</v>
      </c>
    </row>
    <row r="12" spans="1:7" s="3" customFormat="1" ht="9" customHeight="1">
      <c r="A12" s="13"/>
      <c r="B12" s="82"/>
      <c r="C12" s="82"/>
      <c r="D12" s="82"/>
      <c r="E12" s="82"/>
      <c r="F12" s="9"/>
      <c r="G12" s="37"/>
    </row>
    <row r="13" spans="1:13" s="3" customFormat="1" ht="24" customHeight="1" hidden="1">
      <c r="A13" s="241" t="s">
        <v>125</v>
      </c>
      <c r="B13" s="242"/>
      <c r="C13" s="242"/>
      <c r="D13" s="242"/>
      <c r="E13" s="242"/>
      <c r="F13" s="242"/>
      <c r="G13" s="242"/>
      <c r="H13" s="243"/>
      <c r="I13" s="243"/>
      <c r="J13" s="243"/>
      <c r="K13" s="244"/>
      <c r="L13" s="244"/>
      <c r="M13" s="244"/>
    </row>
    <row r="14" spans="1:7" s="3" customFormat="1" ht="9" customHeight="1" hidden="1">
      <c r="A14" s="13"/>
      <c r="B14" s="82"/>
      <c r="C14" s="82"/>
      <c r="D14" s="82"/>
      <c r="E14" s="82"/>
      <c r="F14" s="9"/>
      <c r="G14" s="37"/>
    </row>
    <row r="15" spans="1:16" s="3" customFormat="1" ht="27.75" customHeight="1" hidden="1">
      <c r="A15" s="245"/>
      <c r="B15" s="246"/>
      <c r="C15" s="246"/>
      <c r="D15" s="246"/>
      <c r="E15" s="247"/>
      <c r="F15" s="93"/>
      <c r="G15" s="87" t="s">
        <v>132</v>
      </c>
      <c r="H15" s="87" t="s">
        <v>198</v>
      </c>
      <c r="I15" s="88" t="s">
        <v>110</v>
      </c>
      <c r="J15" s="87" t="s">
        <v>121</v>
      </c>
      <c r="K15" s="88" t="s">
        <v>122</v>
      </c>
      <c r="L15" s="87" t="s">
        <v>133</v>
      </c>
      <c r="M15" s="88" t="s">
        <v>139</v>
      </c>
      <c r="N15" s="4"/>
      <c r="O15" s="4"/>
      <c r="P15" s="4"/>
    </row>
    <row r="16" spans="1:13" s="3" customFormat="1" ht="22.5" customHeight="1" hidden="1">
      <c r="A16" s="250" t="s">
        <v>195</v>
      </c>
      <c r="B16" s="251"/>
      <c r="C16" s="251"/>
      <c r="D16" s="251"/>
      <c r="E16" s="252"/>
      <c r="F16" s="94"/>
      <c r="G16" s="106">
        <v>35671369</v>
      </c>
      <c r="H16" s="106">
        <v>0</v>
      </c>
      <c r="I16" s="104" t="s">
        <v>147</v>
      </c>
      <c r="J16" s="106">
        <v>0</v>
      </c>
      <c r="K16" s="104" t="s">
        <v>147</v>
      </c>
      <c r="L16" s="106">
        <v>0</v>
      </c>
      <c r="M16" s="104" t="s">
        <v>147</v>
      </c>
    </row>
    <row r="17" spans="1:7" s="3" customFormat="1" ht="9" customHeight="1" hidden="1">
      <c r="A17" s="13"/>
      <c r="B17" s="82"/>
      <c r="C17" s="82"/>
      <c r="D17" s="82"/>
      <c r="E17" s="82"/>
      <c r="F17" s="9"/>
      <c r="G17" s="37"/>
    </row>
    <row r="18" spans="1:13" s="43" customFormat="1" ht="24" customHeight="1">
      <c r="A18" s="241" t="s">
        <v>126</v>
      </c>
      <c r="B18" s="242"/>
      <c r="C18" s="242"/>
      <c r="D18" s="242"/>
      <c r="E18" s="242"/>
      <c r="F18" s="242"/>
      <c r="G18" s="242"/>
      <c r="H18" s="243"/>
      <c r="I18" s="243"/>
      <c r="J18" s="243"/>
      <c r="K18" s="244"/>
      <c r="L18" s="244"/>
      <c r="M18" s="244"/>
    </row>
    <row r="19" spans="1:11" s="43" customFormat="1" ht="9" customHeight="1">
      <c r="A19" s="96"/>
      <c r="B19" s="97"/>
      <c r="C19" s="97"/>
      <c r="D19" s="97"/>
      <c r="E19" s="97"/>
      <c r="F19" s="97"/>
      <c r="G19" s="97"/>
      <c r="H19" s="98"/>
      <c r="I19" s="98"/>
      <c r="J19" s="98"/>
      <c r="K19"/>
    </row>
    <row r="20" spans="1:13" s="43" customFormat="1" ht="27.75" customHeight="1">
      <c r="A20" s="78"/>
      <c r="B20" s="79"/>
      <c r="C20" s="79"/>
      <c r="D20" s="80"/>
      <c r="E20" s="61"/>
      <c r="F20" s="36"/>
      <c r="G20" s="87" t="s">
        <v>132</v>
      </c>
      <c r="H20" s="87" t="s">
        <v>199</v>
      </c>
      <c r="I20" s="88" t="s">
        <v>110</v>
      </c>
      <c r="J20" s="87" t="s">
        <v>121</v>
      </c>
      <c r="K20" s="88" t="s">
        <v>122</v>
      </c>
      <c r="L20" s="87" t="s">
        <v>133</v>
      </c>
      <c r="M20" s="88" t="s">
        <v>139</v>
      </c>
    </row>
    <row r="21" spans="1:13" s="43" customFormat="1" ht="22.5" customHeight="1">
      <c r="A21" s="248" t="s">
        <v>34</v>
      </c>
      <c r="B21" s="249"/>
      <c r="C21" s="249"/>
      <c r="D21" s="249"/>
      <c r="E21" s="249"/>
      <c r="F21" s="36"/>
      <c r="G21" s="105">
        <f>'račun financiranja'!F4</f>
        <v>60000000</v>
      </c>
      <c r="H21" s="105">
        <f>'račun financiranja'!G4</f>
        <v>47000000</v>
      </c>
      <c r="I21" s="104">
        <f>H21/G21*100</f>
        <v>78.33333333333333</v>
      </c>
      <c r="J21" s="105">
        <f>'račun financiranja'!I4</f>
        <v>30000000</v>
      </c>
      <c r="K21" s="104">
        <f>J21/H21*100</f>
        <v>63.829787234042556</v>
      </c>
      <c r="L21" s="105">
        <f>'račun financiranja'!K4</f>
        <v>31000000</v>
      </c>
      <c r="M21" s="104">
        <f>L21/J21*100</f>
        <v>103.33333333333334</v>
      </c>
    </row>
    <row r="22" spans="1:13" s="43" customFormat="1" ht="22.5" customHeight="1">
      <c r="A22" s="248" t="s">
        <v>35</v>
      </c>
      <c r="B22" s="249"/>
      <c r="C22" s="249"/>
      <c r="D22" s="249"/>
      <c r="E22" s="249"/>
      <c r="F22" s="36"/>
      <c r="G22" s="106">
        <f>'račun financiranja'!F10</f>
        <v>60000000</v>
      </c>
      <c r="H22" s="106">
        <f>'račun financiranja'!G10</f>
        <v>63723000</v>
      </c>
      <c r="I22" s="107">
        <f>H22/G22*100</f>
        <v>106.205</v>
      </c>
      <c r="J22" s="106">
        <f>'račun financiranja'!I10</f>
        <v>37500000</v>
      </c>
      <c r="K22" s="104">
        <f>J22/H22*100</f>
        <v>58.848453462643</v>
      </c>
      <c r="L22" s="106">
        <f>'račun financiranja'!K10</f>
        <v>43000000</v>
      </c>
      <c r="M22" s="107">
        <f>L22/J22*100</f>
        <v>114.66666666666667</v>
      </c>
    </row>
    <row r="23" spans="1:13" s="43" customFormat="1" ht="22.5" customHeight="1">
      <c r="A23" s="248" t="s">
        <v>83</v>
      </c>
      <c r="B23" s="249"/>
      <c r="C23" s="249"/>
      <c r="D23" s="249"/>
      <c r="E23" s="249"/>
      <c r="F23" s="81"/>
      <c r="G23" s="106">
        <f>G21-G22</f>
        <v>0</v>
      </c>
      <c r="H23" s="106">
        <f>H21-H22</f>
        <v>-16723000</v>
      </c>
      <c r="I23" s="104" t="s">
        <v>147</v>
      </c>
      <c r="J23" s="106">
        <f>J21-J22</f>
        <v>-7500000</v>
      </c>
      <c r="K23" s="104">
        <f>J23/H23*100</f>
        <v>44.84841236620223</v>
      </c>
      <c r="L23" s="106">
        <f>L21-L22</f>
        <v>-12000000</v>
      </c>
      <c r="M23" s="104">
        <f>L23/J23*100</f>
        <v>160</v>
      </c>
    </row>
    <row r="24" spans="1:13" s="43" customFormat="1" ht="15" customHeight="1">
      <c r="A24" s="100"/>
      <c r="B24" s="95"/>
      <c r="C24" s="95"/>
      <c r="D24" s="95"/>
      <c r="E24" s="95"/>
      <c r="F24" s="81"/>
      <c r="G24" s="101"/>
      <c r="H24" s="101"/>
      <c r="I24" s="102"/>
      <c r="J24" s="101"/>
      <c r="K24" s="103"/>
      <c r="L24" s="101"/>
      <c r="M24" s="103"/>
    </row>
    <row r="25" spans="1:13" s="43" customFormat="1" ht="22.5" customHeight="1">
      <c r="A25" s="248" t="s">
        <v>88</v>
      </c>
      <c r="B25" s="249"/>
      <c r="C25" s="249"/>
      <c r="D25" s="249"/>
      <c r="E25" s="249"/>
      <c r="F25" s="81"/>
      <c r="G25" s="106">
        <f>G11+G16+G23</f>
        <v>259007000</v>
      </c>
      <c r="H25" s="106">
        <f>H11+H23</f>
        <v>0</v>
      </c>
      <c r="I25" s="104" t="s">
        <v>147</v>
      </c>
      <c r="J25" s="106">
        <f>J11+J23</f>
        <v>0</v>
      </c>
      <c r="K25" s="104" t="s">
        <v>147</v>
      </c>
      <c r="L25" s="106">
        <f>L11+L23</f>
        <v>0</v>
      </c>
      <c r="M25" s="104" t="s">
        <v>147</v>
      </c>
    </row>
    <row r="26" spans="1:7" s="43" customFormat="1" ht="18" customHeight="1">
      <c r="A26" s="45"/>
      <c r="B26" s="46"/>
      <c r="C26" s="46"/>
      <c r="D26" s="46"/>
      <c r="E26" s="46"/>
      <c r="G26" s="44"/>
    </row>
    <row r="27" spans="4:7" s="3" customFormat="1" ht="12.75">
      <c r="D27" s="26"/>
      <c r="G27" s="4"/>
    </row>
    <row r="28" spans="4:12" s="3" customFormat="1" ht="12.75">
      <c r="D28" s="26"/>
      <c r="G28" s="4"/>
      <c r="H28" s="4"/>
      <c r="J28" s="4"/>
      <c r="L28" s="4"/>
    </row>
    <row r="29" spans="4:12" s="3" customFormat="1" ht="12.75">
      <c r="D29" s="26"/>
      <c r="G29" s="4"/>
      <c r="H29" s="4"/>
      <c r="J29" s="4"/>
      <c r="L29" s="4"/>
    </row>
    <row r="30" spans="4:10" s="3" customFormat="1" ht="12.75">
      <c r="D30" s="26"/>
      <c r="G30" s="4"/>
      <c r="H30" s="4"/>
      <c r="J30" s="4"/>
    </row>
    <row r="31" spans="4:7" s="3" customFormat="1" ht="12.75">
      <c r="D31" s="26"/>
      <c r="G31" s="4"/>
    </row>
    <row r="32" spans="4:7" s="3" customFormat="1" ht="12.75">
      <c r="D32" s="26"/>
      <c r="G32" s="4"/>
    </row>
    <row r="33" spans="4:7" s="3" customFormat="1" ht="12.75">
      <c r="D33" s="26"/>
      <c r="G33" s="4"/>
    </row>
    <row r="34" spans="4:7" s="3" customFormat="1" ht="12.75">
      <c r="D34" s="26"/>
      <c r="G34" s="4"/>
    </row>
    <row r="35" spans="4:7" s="3" customFormat="1" ht="12.75">
      <c r="D35" s="26"/>
      <c r="G35" s="4"/>
    </row>
    <row r="36" spans="4:7" s="3" customFormat="1" ht="12.75">
      <c r="D36" s="26"/>
      <c r="G36" s="4"/>
    </row>
    <row r="37" spans="4:7" s="3" customFormat="1" ht="12.75">
      <c r="D37" s="26"/>
      <c r="G37" s="4"/>
    </row>
    <row r="38" spans="4:7" s="3" customFormat="1" ht="12.75">
      <c r="D38" s="26"/>
      <c r="G38" s="4"/>
    </row>
    <row r="39" spans="4:7" s="3" customFormat="1" ht="12.75">
      <c r="D39" s="26"/>
      <c r="G39" s="4"/>
    </row>
    <row r="40" spans="4:7" s="3" customFormat="1" ht="12.75">
      <c r="D40" s="26"/>
      <c r="G40" s="4"/>
    </row>
    <row r="41" spans="4:7" s="3" customFormat="1" ht="12.75">
      <c r="D41" s="26"/>
      <c r="G41" s="4"/>
    </row>
    <row r="42" spans="4:7" s="3" customFormat="1" ht="12.75">
      <c r="D42" s="26"/>
      <c r="G42" s="4"/>
    </row>
    <row r="43" spans="4:7" s="3" customFormat="1" ht="12.75">
      <c r="D43" s="26"/>
      <c r="G43" s="4"/>
    </row>
    <row r="44" spans="4:7" s="3" customFormat="1" ht="12.75">
      <c r="D44" s="26"/>
      <c r="G44" s="4"/>
    </row>
    <row r="45" spans="4:7" s="3" customFormat="1" ht="12.75">
      <c r="D45" s="26"/>
      <c r="G45" s="4"/>
    </row>
    <row r="46" spans="4:7" s="3" customFormat="1" ht="12.75">
      <c r="D46" s="26"/>
      <c r="G46" s="4"/>
    </row>
    <row r="47" spans="4:7" s="3" customFormat="1" ht="12.75">
      <c r="D47" s="26"/>
      <c r="G47" s="4"/>
    </row>
    <row r="48" spans="4:7" s="3" customFormat="1" ht="12.75">
      <c r="D48" s="26"/>
      <c r="G48" s="4"/>
    </row>
    <row r="49" spans="4:7" s="3" customFormat="1" ht="12.75">
      <c r="D49" s="26"/>
      <c r="G49" s="4"/>
    </row>
    <row r="50" spans="4:7" s="3" customFormat="1" ht="12.75">
      <c r="D50" s="26"/>
      <c r="G50" s="4"/>
    </row>
    <row r="51" spans="4:7" s="3" customFormat="1" ht="12.75">
      <c r="D51" s="26"/>
      <c r="G51" s="4"/>
    </row>
    <row r="52" spans="4:7" s="3" customFormat="1" ht="12.75">
      <c r="D52" s="26"/>
      <c r="G52" s="4"/>
    </row>
    <row r="53" spans="4:7" s="3" customFormat="1" ht="12.75">
      <c r="D53" s="26"/>
      <c r="G53" s="4"/>
    </row>
    <row r="54" spans="4:7" s="3" customFormat="1" ht="12.75">
      <c r="D54" s="26"/>
      <c r="G54" s="4"/>
    </row>
    <row r="55" spans="4:7" s="3" customFormat="1" ht="12.75">
      <c r="D55" s="26"/>
      <c r="G55" s="4"/>
    </row>
    <row r="56" spans="4:7" s="3" customFormat="1" ht="12.75">
      <c r="D56" s="26"/>
      <c r="G56" s="4"/>
    </row>
    <row r="57" spans="4:7" s="3" customFormat="1" ht="12.75">
      <c r="D57" s="26"/>
      <c r="G57" s="4"/>
    </row>
    <row r="58" spans="4:7" s="3" customFormat="1" ht="12.75">
      <c r="D58" s="26"/>
      <c r="G58" s="4"/>
    </row>
    <row r="59" spans="4:7" s="3" customFormat="1" ht="12.75">
      <c r="D59" s="26"/>
      <c r="G59" s="4"/>
    </row>
    <row r="60" spans="4:7" s="3" customFormat="1" ht="12.75">
      <c r="D60" s="26"/>
      <c r="G60" s="4"/>
    </row>
    <row r="61" spans="4:7" s="3" customFormat="1" ht="12.75">
      <c r="D61" s="26"/>
      <c r="G61" s="4"/>
    </row>
    <row r="62" spans="4:7" s="3" customFormat="1" ht="12.75">
      <c r="D62" s="26"/>
      <c r="G62" s="4"/>
    </row>
    <row r="63" spans="4:7" s="3" customFormat="1" ht="12.75">
      <c r="D63" s="26"/>
      <c r="G63" s="4"/>
    </row>
    <row r="64" spans="4:7" s="3" customFormat="1" ht="12.75">
      <c r="D64" s="26"/>
      <c r="G64" s="4"/>
    </row>
    <row r="65" spans="4:7" s="3" customFormat="1" ht="12.75">
      <c r="D65" s="26"/>
      <c r="G65" s="4"/>
    </row>
    <row r="66" spans="4:7" s="3" customFormat="1" ht="12.75">
      <c r="D66" s="26"/>
      <c r="G66" s="4"/>
    </row>
    <row r="67" spans="4:7" s="3" customFormat="1" ht="12.75">
      <c r="D67" s="26"/>
      <c r="G67" s="4"/>
    </row>
    <row r="68" spans="4:7" s="3" customFormat="1" ht="12.75">
      <c r="D68" s="26"/>
      <c r="G68" s="4"/>
    </row>
    <row r="69" spans="4:7" s="3" customFormat="1" ht="12.75">
      <c r="D69" s="26"/>
      <c r="G69" s="4"/>
    </row>
    <row r="70" spans="4:7" s="3" customFormat="1" ht="12.75">
      <c r="D70" s="26"/>
      <c r="G70" s="4"/>
    </row>
    <row r="71" spans="4:7" s="3" customFormat="1" ht="12.75">
      <c r="D71" s="26"/>
      <c r="G71" s="4"/>
    </row>
    <row r="72" spans="4:7" s="3" customFormat="1" ht="12.75">
      <c r="D72" s="26"/>
      <c r="G72" s="4"/>
    </row>
    <row r="73" spans="4:7" s="3" customFormat="1" ht="12.75">
      <c r="D73" s="26"/>
      <c r="G73" s="4"/>
    </row>
    <row r="74" spans="4:7" s="3" customFormat="1" ht="12.75">
      <c r="D74" s="26"/>
      <c r="G74" s="4"/>
    </row>
    <row r="75" spans="4:7" s="3" customFormat="1" ht="12.75">
      <c r="D75" s="26"/>
      <c r="G75" s="4"/>
    </row>
    <row r="76" spans="4:7" s="3" customFormat="1" ht="12.75">
      <c r="D76" s="26"/>
      <c r="G76" s="4"/>
    </row>
    <row r="77" spans="4:7" s="3" customFormat="1" ht="12.75">
      <c r="D77" s="26"/>
      <c r="G77" s="4"/>
    </row>
    <row r="78" spans="4:7" s="3" customFormat="1" ht="12.75">
      <c r="D78" s="26"/>
      <c r="G78" s="4"/>
    </row>
    <row r="79" spans="4:7" s="3" customFormat="1" ht="12.75">
      <c r="D79" s="26"/>
      <c r="G79" s="4"/>
    </row>
    <row r="80" spans="4:7" s="3" customFormat="1" ht="12.75">
      <c r="D80" s="26"/>
      <c r="G80" s="4"/>
    </row>
    <row r="81" spans="4:7" s="3" customFormat="1" ht="12.75">
      <c r="D81" s="26"/>
      <c r="G81" s="4"/>
    </row>
    <row r="82" spans="4:7" s="3" customFormat="1" ht="12.75">
      <c r="D82" s="26"/>
      <c r="G82" s="4"/>
    </row>
    <row r="83" spans="4:7" s="3" customFormat="1" ht="12.75">
      <c r="D83" s="26"/>
      <c r="G83" s="4"/>
    </row>
    <row r="84" spans="4:7" s="3" customFormat="1" ht="12.75">
      <c r="D84" s="26"/>
      <c r="G84" s="4"/>
    </row>
    <row r="85" spans="4:7" s="3" customFormat="1" ht="12.75">
      <c r="D85" s="26"/>
      <c r="G85" s="4"/>
    </row>
    <row r="86" spans="4:7" s="3" customFormat="1" ht="12.75">
      <c r="D86" s="26"/>
      <c r="G86" s="4"/>
    </row>
    <row r="87" spans="4:7" s="3" customFormat="1" ht="12.75">
      <c r="D87" s="26"/>
      <c r="G87" s="4"/>
    </row>
    <row r="88" spans="4:7" s="3" customFormat="1" ht="12.75">
      <c r="D88" s="26"/>
      <c r="G88" s="4"/>
    </row>
    <row r="89" spans="4:7" s="3" customFormat="1" ht="12.75">
      <c r="D89" s="26"/>
      <c r="G89" s="4"/>
    </row>
    <row r="90" spans="4:7" s="3" customFormat="1" ht="12.75">
      <c r="D90" s="26"/>
      <c r="G90" s="4"/>
    </row>
    <row r="91" spans="4:7" s="3" customFormat="1" ht="12.75">
      <c r="D91" s="26"/>
      <c r="G91" s="4"/>
    </row>
    <row r="92" spans="4:7" s="3" customFormat="1" ht="12.75">
      <c r="D92" s="26"/>
      <c r="G92" s="4"/>
    </row>
    <row r="93" spans="4:7" s="3" customFormat="1" ht="12.75">
      <c r="D93" s="26"/>
      <c r="G93" s="4"/>
    </row>
    <row r="94" spans="4:7" s="3" customFormat="1" ht="12.75">
      <c r="D94" s="26"/>
      <c r="G94" s="4"/>
    </row>
    <row r="95" spans="4:7" s="3" customFormat="1" ht="12.75">
      <c r="D95" s="26"/>
      <c r="G95" s="4"/>
    </row>
    <row r="96" spans="4:7" s="3" customFormat="1" ht="12.75">
      <c r="D96" s="26"/>
      <c r="G96" s="4"/>
    </row>
    <row r="97" spans="4:7" s="3" customFormat="1" ht="12.75">
      <c r="D97" s="26"/>
      <c r="G97" s="4"/>
    </row>
    <row r="98" spans="4:7" s="3" customFormat="1" ht="12.75">
      <c r="D98" s="26"/>
      <c r="G98" s="4"/>
    </row>
    <row r="99" spans="4:7" s="3" customFormat="1" ht="12.75">
      <c r="D99" s="26"/>
      <c r="G99" s="4"/>
    </row>
    <row r="100" spans="4:7" s="3" customFormat="1" ht="12.75">
      <c r="D100" s="26"/>
      <c r="G100" s="4"/>
    </row>
    <row r="101" spans="4:7" s="3" customFormat="1" ht="12.75">
      <c r="D101" s="26"/>
      <c r="G101" s="4"/>
    </row>
    <row r="102" spans="4:7" s="3" customFormat="1" ht="12.75">
      <c r="D102" s="26"/>
      <c r="G102" s="4"/>
    </row>
    <row r="103" s="3" customFormat="1" ht="12.75">
      <c r="D103" s="26"/>
    </row>
    <row r="104" s="3" customFormat="1" ht="12.75">
      <c r="D104" s="26"/>
    </row>
    <row r="105" s="3" customFormat="1" ht="12.75">
      <c r="D105" s="26"/>
    </row>
    <row r="106" s="3" customFormat="1" ht="12.75">
      <c r="D106" s="26"/>
    </row>
    <row r="107" s="3" customFormat="1" ht="12.75">
      <c r="D107" s="26"/>
    </row>
    <row r="108" s="3" customFormat="1" ht="12.75">
      <c r="D108" s="26"/>
    </row>
    <row r="109" s="3" customFormat="1" ht="12.75">
      <c r="D109" s="26"/>
    </row>
    <row r="110" s="3" customFormat="1" ht="12.75">
      <c r="D110" s="26"/>
    </row>
    <row r="111" s="3" customFormat="1" ht="12.75">
      <c r="D111" s="26"/>
    </row>
    <row r="112" s="3" customFormat="1" ht="12.75">
      <c r="D112" s="26"/>
    </row>
    <row r="113" s="3" customFormat="1" ht="12.75">
      <c r="D113" s="26"/>
    </row>
    <row r="114" s="3" customFormat="1" ht="12.75">
      <c r="D114" s="26"/>
    </row>
    <row r="115" s="3" customFormat="1" ht="12.75">
      <c r="D115" s="26"/>
    </row>
    <row r="116" s="3" customFormat="1" ht="12.75">
      <c r="D116" s="26"/>
    </row>
    <row r="117" s="3" customFormat="1" ht="12.75">
      <c r="D117" s="26"/>
    </row>
    <row r="118" s="3" customFormat="1" ht="12.75">
      <c r="D118" s="26"/>
    </row>
    <row r="119" s="3" customFormat="1" ht="12.75">
      <c r="D119" s="26"/>
    </row>
    <row r="120" s="3" customFormat="1" ht="12.75">
      <c r="D120" s="26"/>
    </row>
    <row r="121" s="3" customFormat="1" ht="12.75">
      <c r="D121" s="26"/>
    </row>
    <row r="122" s="3" customFormat="1" ht="12.75">
      <c r="D122" s="26"/>
    </row>
    <row r="123" s="3" customFormat="1" ht="12.75">
      <c r="D123" s="26"/>
    </row>
    <row r="124" s="3" customFormat="1" ht="12.75">
      <c r="D124" s="26"/>
    </row>
    <row r="125" s="3" customFormat="1" ht="12.75">
      <c r="D125" s="26"/>
    </row>
    <row r="126" s="3" customFormat="1" ht="12.75">
      <c r="D126" s="26"/>
    </row>
    <row r="127" s="3" customFormat="1" ht="12.75">
      <c r="D127" s="26"/>
    </row>
    <row r="128" s="3" customFormat="1" ht="12.75">
      <c r="D128" s="26"/>
    </row>
    <row r="129" s="3" customFormat="1" ht="12.75">
      <c r="D129" s="26"/>
    </row>
    <row r="130" s="3" customFormat="1" ht="12.75">
      <c r="D130" s="26"/>
    </row>
    <row r="131" s="3" customFormat="1" ht="12.75">
      <c r="D131" s="26"/>
    </row>
    <row r="132" s="3" customFormat="1" ht="12.75">
      <c r="D132" s="26"/>
    </row>
    <row r="133" s="3" customFormat="1" ht="12.75">
      <c r="D133" s="26"/>
    </row>
    <row r="134" s="3" customFormat="1" ht="12.75">
      <c r="D134" s="26"/>
    </row>
    <row r="135" s="3" customFormat="1" ht="12.75">
      <c r="D135" s="26"/>
    </row>
    <row r="136" s="3" customFormat="1" ht="12.75">
      <c r="D136" s="26"/>
    </row>
    <row r="137" s="3" customFormat="1" ht="12.75">
      <c r="D137" s="26"/>
    </row>
    <row r="138" s="3" customFormat="1" ht="12.75">
      <c r="D138" s="26"/>
    </row>
    <row r="139" s="3" customFormat="1" ht="12.75">
      <c r="D139" s="26"/>
    </row>
    <row r="140" s="3" customFormat="1" ht="12.75">
      <c r="D140" s="26"/>
    </row>
    <row r="141" s="3" customFormat="1" ht="12.75">
      <c r="D141" s="26"/>
    </row>
    <row r="142" s="3" customFormat="1" ht="12.75">
      <c r="D142" s="26"/>
    </row>
    <row r="143" s="3" customFormat="1" ht="12.75">
      <c r="D143" s="26"/>
    </row>
    <row r="144" s="3" customFormat="1" ht="12.75">
      <c r="D144" s="26"/>
    </row>
    <row r="145" s="3" customFormat="1" ht="12.75">
      <c r="D145" s="26"/>
    </row>
    <row r="146" s="3" customFormat="1" ht="12.75">
      <c r="D146" s="26"/>
    </row>
    <row r="147" s="3" customFormat="1" ht="12.75">
      <c r="D147" s="26"/>
    </row>
    <row r="148" s="3" customFormat="1" ht="12.75">
      <c r="D148" s="26"/>
    </row>
    <row r="149" s="3" customFormat="1" ht="12.75">
      <c r="D149" s="26"/>
    </row>
    <row r="150" s="3" customFormat="1" ht="12.75">
      <c r="D150" s="26"/>
    </row>
    <row r="151" s="3" customFormat="1" ht="12.75">
      <c r="D151" s="26"/>
    </row>
    <row r="152" s="3" customFormat="1" ht="12.75">
      <c r="D152" s="26"/>
    </row>
    <row r="153" s="3" customFormat="1" ht="12.75">
      <c r="D153" s="26"/>
    </row>
    <row r="154" s="3" customFormat="1" ht="12.75">
      <c r="D154" s="26"/>
    </row>
    <row r="155" s="3" customFormat="1" ht="12.75">
      <c r="D155" s="26"/>
    </row>
    <row r="156" s="3" customFormat="1" ht="12.75">
      <c r="D156" s="26"/>
    </row>
    <row r="157" s="3" customFormat="1" ht="12.75">
      <c r="D157" s="26"/>
    </row>
    <row r="158" s="3" customFormat="1" ht="12.75">
      <c r="D158" s="26"/>
    </row>
    <row r="159" s="3" customFormat="1" ht="12.75">
      <c r="D159" s="26"/>
    </row>
    <row r="160" s="3" customFormat="1" ht="12.75">
      <c r="D160" s="26"/>
    </row>
    <row r="161" s="3" customFormat="1" ht="12.75">
      <c r="D161" s="26"/>
    </row>
    <row r="162" s="3" customFormat="1" ht="12.75">
      <c r="D162" s="26"/>
    </row>
    <row r="163" s="3" customFormat="1" ht="12.75">
      <c r="D163" s="26"/>
    </row>
    <row r="164" s="3" customFormat="1" ht="12.75">
      <c r="D164" s="26"/>
    </row>
    <row r="165" s="3" customFormat="1" ht="12.75">
      <c r="D165" s="26"/>
    </row>
    <row r="166" s="3" customFormat="1" ht="12.75">
      <c r="D166" s="26"/>
    </row>
    <row r="167" s="3" customFormat="1" ht="12.75">
      <c r="D167" s="26"/>
    </row>
    <row r="168" s="3" customFormat="1" ht="12.75">
      <c r="D168" s="26"/>
    </row>
    <row r="169" s="3" customFormat="1" ht="12.75">
      <c r="D169" s="26"/>
    </row>
    <row r="170" s="3" customFormat="1" ht="12.75">
      <c r="D170" s="26"/>
    </row>
    <row r="171" s="3" customFormat="1" ht="12.75">
      <c r="D171" s="26"/>
    </row>
    <row r="172" s="3" customFormat="1" ht="12.75">
      <c r="D172" s="26"/>
    </row>
    <row r="173" s="3" customFormat="1" ht="12.75">
      <c r="D173" s="26"/>
    </row>
    <row r="174" s="3" customFormat="1" ht="12.75">
      <c r="D174" s="26"/>
    </row>
    <row r="175" s="3" customFormat="1" ht="12.75">
      <c r="D175" s="26"/>
    </row>
    <row r="176" s="3" customFormat="1" ht="12.75">
      <c r="D176" s="26"/>
    </row>
    <row r="177" s="3" customFormat="1" ht="12.75">
      <c r="D177" s="26"/>
    </row>
    <row r="178" s="3" customFormat="1" ht="12.75">
      <c r="D178" s="26"/>
    </row>
    <row r="179" s="3" customFormat="1" ht="12.75">
      <c r="D179" s="26"/>
    </row>
    <row r="180" s="3" customFormat="1" ht="12.75">
      <c r="D180" s="26"/>
    </row>
    <row r="181" s="3" customFormat="1" ht="12.75">
      <c r="D181" s="26"/>
    </row>
    <row r="182" s="3" customFormat="1" ht="12.75">
      <c r="D182" s="26"/>
    </row>
    <row r="183" s="3" customFormat="1" ht="12.75">
      <c r="D183" s="26"/>
    </row>
    <row r="184" s="3" customFormat="1" ht="12.75">
      <c r="D184" s="26"/>
    </row>
    <row r="185" s="3" customFormat="1" ht="12.75">
      <c r="D185" s="26"/>
    </row>
    <row r="186" s="3" customFormat="1" ht="12.75">
      <c r="D186" s="26"/>
    </row>
    <row r="187" s="3" customFormat="1" ht="12.75">
      <c r="D187" s="26"/>
    </row>
    <row r="188" s="3" customFormat="1" ht="12.75">
      <c r="D188" s="26"/>
    </row>
    <row r="189" s="3" customFormat="1" ht="12.75">
      <c r="D189" s="26"/>
    </row>
    <row r="190" s="3" customFormat="1" ht="12.75">
      <c r="D190" s="26"/>
    </row>
    <row r="191" s="3" customFormat="1" ht="12.75">
      <c r="D191" s="26"/>
    </row>
    <row r="192" s="3" customFormat="1" ht="12.75">
      <c r="D192" s="26"/>
    </row>
    <row r="193" s="3" customFormat="1" ht="12.75">
      <c r="D193" s="26"/>
    </row>
    <row r="194" s="3" customFormat="1" ht="12.75">
      <c r="D194" s="26"/>
    </row>
    <row r="195" s="3" customFormat="1" ht="12.75">
      <c r="D195" s="26"/>
    </row>
    <row r="196" s="3" customFormat="1" ht="12.75">
      <c r="D196" s="26"/>
    </row>
    <row r="197" s="3" customFormat="1" ht="12.75">
      <c r="D197" s="26"/>
    </row>
    <row r="198" s="3" customFormat="1" ht="12.75">
      <c r="D198" s="26"/>
    </row>
    <row r="199" s="3" customFormat="1" ht="12.75">
      <c r="D199" s="26"/>
    </row>
    <row r="200" s="3" customFormat="1" ht="12.75">
      <c r="D200" s="26"/>
    </row>
    <row r="201" s="3" customFormat="1" ht="12.75">
      <c r="D201" s="26"/>
    </row>
    <row r="202" s="3" customFormat="1" ht="12.75">
      <c r="D202" s="26"/>
    </row>
    <row r="203" s="3" customFormat="1" ht="12.75">
      <c r="D203" s="26"/>
    </row>
    <row r="204" s="3" customFormat="1" ht="12.75">
      <c r="D204" s="26"/>
    </row>
    <row r="205" s="3" customFormat="1" ht="12.75">
      <c r="D205" s="26"/>
    </row>
    <row r="206" s="3" customFormat="1" ht="12.75">
      <c r="D206" s="26"/>
    </row>
    <row r="207" s="3" customFormat="1" ht="12.75">
      <c r="D207" s="26"/>
    </row>
    <row r="208" s="3" customFormat="1" ht="12.75">
      <c r="D208" s="26"/>
    </row>
    <row r="209" s="3" customFormat="1" ht="12.75">
      <c r="D209" s="26"/>
    </row>
    <row r="210" s="3" customFormat="1" ht="12.75">
      <c r="D210" s="26"/>
    </row>
    <row r="211" s="3" customFormat="1" ht="12.75">
      <c r="D211" s="26"/>
    </row>
    <row r="212" s="3" customFormat="1" ht="12.75">
      <c r="D212" s="26"/>
    </row>
    <row r="213" s="3" customFormat="1" ht="12.75">
      <c r="D213" s="26"/>
    </row>
    <row r="214" s="3" customFormat="1" ht="12.75">
      <c r="D214" s="26"/>
    </row>
    <row r="215" s="3" customFormat="1" ht="12.75">
      <c r="D215" s="26"/>
    </row>
    <row r="216" s="3" customFormat="1" ht="12.75">
      <c r="D216" s="26"/>
    </row>
    <row r="217" s="3" customFormat="1" ht="12.75">
      <c r="D217" s="26"/>
    </row>
    <row r="218" s="3" customFormat="1" ht="12.75">
      <c r="D218" s="26"/>
    </row>
    <row r="219" s="3" customFormat="1" ht="12.75">
      <c r="D219" s="26"/>
    </row>
    <row r="220" s="3" customFormat="1" ht="12.75">
      <c r="D220" s="26"/>
    </row>
    <row r="221" s="3" customFormat="1" ht="12.75">
      <c r="D221" s="26"/>
    </row>
    <row r="222" s="3" customFormat="1" ht="12.75">
      <c r="D222" s="26"/>
    </row>
    <row r="223" s="3" customFormat="1" ht="12.75">
      <c r="D223" s="26"/>
    </row>
    <row r="224" s="3" customFormat="1" ht="12.75">
      <c r="D224" s="26"/>
    </row>
    <row r="225" s="3" customFormat="1" ht="12.75">
      <c r="D225" s="26"/>
    </row>
    <row r="226" s="3" customFormat="1" ht="12.75">
      <c r="D226" s="26"/>
    </row>
    <row r="227" s="3" customFormat="1" ht="12.75">
      <c r="D227" s="26"/>
    </row>
    <row r="228" s="3" customFormat="1" ht="12.75">
      <c r="D228" s="26"/>
    </row>
    <row r="229" s="3" customFormat="1" ht="12.75">
      <c r="D229" s="26"/>
    </row>
    <row r="230" s="3" customFormat="1" ht="12.75">
      <c r="D230" s="26"/>
    </row>
    <row r="231" s="3" customFormat="1" ht="12.75">
      <c r="D231" s="26"/>
    </row>
    <row r="232" s="3" customFormat="1" ht="12.75">
      <c r="D232" s="26"/>
    </row>
    <row r="233" s="3" customFormat="1" ht="12.75">
      <c r="D233" s="26"/>
    </row>
    <row r="234" s="3" customFormat="1" ht="12.75">
      <c r="D234" s="26"/>
    </row>
    <row r="235" s="3" customFormat="1" ht="12.75">
      <c r="D235" s="26"/>
    </row>
    <row r="236" s="3" customFormat="1" ht="12.75">
      <c r="D236" s="26"/>
    </row>
    <row r="237" s="3" customFormat="1" ht="12.75">
      <c r="D237" s="26"/>
    </row>
    <row r="238" s="3" customFormat="1" ht="12.75">
      <c r="D238" s="26"/>
    </row>
    <row r="239" s="3" customFormat="1" ht="12.75">
      <c r="D239" s="26"/>
    </row>
    <row r="240" s="3" customFormat="1" ht="12.75">
      <c r="D240" s="26"/>
    </row>
    <row r="241" s="3" customFormat="1" ht="12.75">
      <c r="D241" s="26"/>
    </row>
    <row r="242" s="3" customFormat="1" ht="12.75">
      <c r="D242" s="26"/>
    </row>
    <row r="243" s="3" customFormat="1" ht="12.75">
      <c r="D243" s="26"/>
    </row>
    <row r="244" s="3" customFormat="1" ht="12.75">
      <c r="D244" s="26"/>
    </row>
    <row r="245" s="3" customFormat="1" ht="12.75">
      <c r="D245" s="26"/>
    </row>
    <row r="246" s="3" customFormat="1" ht="12.75">
      <c r="D246" s="26"/>
    </row>
    <row r="247" s="3" customFormat="1" ht="12.75">
      <c r="D247" s="26"/>
    </row>
    <row r="248" s="3" customFormat="1" ht="12.75">
      <c r="D248" s="26"/>
    </row>
    <row r="249" s="3" customFormat="1" ht="12.75">
      <c r="D249" s="26"/>
    </row>
    <row r="250" s="3" customFormat="1" ht="12.75">
      <c r="D250" s="26"/>
    </row>
    <row r="251" s="3" customFormat="1" ht="12.75">
      <c r="D251" s="26"/>
    </row>
  </sheetData>
  <sheetProtection/>
  <mergeCells count="16">
    <mergeCell ref="A1:M2"/>
    <mergeCell ref="A3:M3"/>
    <mergeCell ref="A4:M4"/>
    <mergeCell ref="A13:M13"/>
    <mergeCell ref="A25:E25"/>
    <mergeCell ref="A21:E21"/>
    <mergeCell ref="A22:E22"/>
    <mergeCell ref="A23:E23"/>
    <mergeCell ref="A18:M18"/>
    <mergeCell ref="A15:E15"/>
    <mergeCell ref="A11:E11"/>
    <mergeCell ref="A7:E7"/>
    <mergeCell ref="A8:E8"/>
    <mergeCell ref="A9:E9"/>
    <mergeCell ref="A10:E10"/>
    <mergeCell ref="A16:E16"/>
  </mergeCells>
  <printOptions horizontalCentered="1"/>
  <pageMargins left="0.2362204724409449" right="0.2362204724409449" top="0.6299212598425197" bottom="0.4330708661417323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4"/>
  <sheetViews>
    <sheetView zoomScalePageLayoutView="0" workbookViewId="0" topLeftCell="A1">
      <selection activeCell="M26" sqref="M26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4.7109375" style="27" hidden="1" customWidth="1"/>
    <col min="5" max="5" width="49.8515625" style="0" customWidth="1"/>
    <col min="6" max="6" width="12.8515625" style="0" hidden="1" customWidth="1"/>
    <col min="7" max="7" width="12.8515625" style="0" customWidth="1"/>
    <col min="8" max="8" width="7.8515625" style="0" hidden="1" customWidth="1"/>
    <col min="9" max="9" width="12.8515625" style="0" customWidth="1"/>
    <col min="10" max="10" width="7.8515625" style="0" hidden="1" customWidth="1"/>
    <col min="11" max="11" width="12.8515625" style="0" customWidth="1"/>
    <col min="12" max="12" width="7.8515625" style="0" hidden="1" customWidth="1"/>
  </cols>
  <sheetData>
    <row r="1" spans="1:12" s="3" customFormat="1" ht="30" customHeight="1">
      <c r="A1" s="256" t="s">
        <v>8</v>
      </c>
      <c r="B1" s="242"/>
      <c r="C1" s="242"/>
      <c r="D1" s="242"/>
      <c r="E1" s="242"/>
      <c r="F1" s="257"/>
      <c r="G1" s="257"/>
      <c r="H1" s="257"/>
      <c r="I1" s="257"/>
      <c r="J1" s="244"/>
      <c r="K1" s="244"/>
      <c r="L1" s="244"/>
    </row>
    <row r="2" spans="1:12" s="3" customFormat="1" ht="28.5" customHeight="1">
      <c r="A2" s="239" t="s">
        <v>112</v>
      </c>
      <c r="B2" s="240"/>
      <c r="C2" s="240"/>
      <c r="D2" s="240"/>
      <c r="E2" s="240"/>
      <c r="F2" s="240"/>
      <c r="G2" s="240"/>
      <c r="H2" s="240"/>
      <c r="I2" s="240"/>
      <c r="J2" s="240"/>
      <c r="K2" s="265"/>
      <c r="L2" s="265"/>
    </row>
    <row r="3" spans="1:12" s="3" customFormat="1" ht="28.5" customHeight="1">
      <c r="A3" s="14" t="s">
        <v>5</v>
      </c>
      <c r="B3" s="14" t="s">
        <v>4</v>
      </c>
      <c r="C3" s="14" t="s">
        <v>3</v>
      </c>
      <c r="D3" s="20" t="s">
        <v>6</v>
      </c>
      <c r="E3" s="52" t="s">
        <v>45</v>
      </c>
      <c r="F3" s="108" t="s">
        <v>132</v>
      </c>
      <c r="G3" s="108" t="s">
        <v>199</v>
      </c>
      <c r="H3" s="109" t="s">
        <v>110</v>
      </c>
      <c r="I3" s="108" t="s">
        <v>121</v>
      </c>
      <c r="J3" s="109" t="s">
        <v>122</v>
      </c>
      <c r="K3" s="108" t="s">
        <v>133</v>
      </c>
      <c r="L3" s="109" t="s">
        <v>139</v>
      </c>
    </row>
    <row r="4" spans="1:12" s="3" customFormat="1" ht="24" customHeight="1">
      <c r="A4" s="12">
        <v>6</v>
      </c>
      <c r="B4" s="9"/>
      <c r="C4" s="9"/>
      <c r="D4" s="19"/>
      <c r="E4" s="13" t="s">
        <v>40</v>
      </c>
      <c r="F4" s="170">
        <f>F5+F9</f>
        <v>1129735000</v>
      </c>
      <c r="G4" s="170">
        <f>G5+G9</f>
        <v>1060350000</v>
      </c>
      <c r="H4" s="171">
        <f aca="true" t="shared" si="0" ref="H4:H13">G4/F4*100</f>
        <v>93.85829420173758</v>
      </c>
      <c r="I4" s="170">
        <f>I5+I9</f>
        <v>1106770000</v>
      </c>
      <c r="J4" s="85">
        <f>I4/G4*100</f>
        <v>104.3777997830905</v>
      </c>
      <c r="K4" s="170">
        <f>K5+K9</f>
        <v>1126230000</v>
      </c>
      <c r="L4" s="85">
        <f>K4/I4*100</f>
        <v>101.75826955916767</v>
      </c>
    </row>
    <row r="5" spans="1:12" s="3" customFormat="1" ht="12.75">
      <c r="A5" s="9"/>
      <c r="B5" s="50">
        <v>64</v>
      </c>
      <c r="C5" s="9"/>
      <c r="D5" s="19"/>
      <c r="E5" s="49" t="s">
        <v>41</v>
      </c>
      <c r="F5" s="172">
        <f>F6</f>
        <v>6000000</v>
      </c>
      <c r="G5" s="172">
        <f>G6</f>
        <v>5000000</v>
      </c>
      <c r="H5" s="171">
        <f t="shared" si="0"/>
        <v>83.33333333333334</v>
      </c>
      <c r="I5" s="172">
        <f>I6</f>
        <v>3500000</v>
      </c>
      <c r="J5" s="85">
        <f aca="true" t="shared" si="1" ref="J5:J13">I5/G5*100</f>
        <v>70</v>
      </c>
      <c r="K5" s="172">
        <f>K6</f>
        <v>3000000</v>
      </c>
      <c r="L5" s="85">
        <f aca="true" t="shared" si="2" ref="L5:L13">K5/I5*100</f>
        <v>85.71428571428571</v>
      </c>
    </row>
    <row r="6" spans="1:12" s="177" customFormat="1" ht="12.75">
      <c r="A6" s="51"/>
      <c r="B6" s="51"/>
      <c r="C6" s="51">
        <v>641</v>
      </c>
      <c r="D6" s="173"/>
      <c r="E6" s="199" t="s">
        <v>42</v>
      </c>
      <c r="F6" s="174">
        <f>SUM(F7:F8)</f>
        <v>6000000</v>
      </c>
      <c r="G6" s="174">
        <f>SUM(G7:G8)</f>
        <v>5000000</v>
      </c>
      <c r="H6" s="175">
        <f t="shared" si="0"/>
        <v>83.33333333333334</v>
      </c>
      <c r="I6" s="200">
        <f>SUM(I7:I8)</f>
        <v>3500000</v>
      </c>
      <c r="J6" s="201">
        <f t="shared" si="1"/>
        <v>70</v>
      </c>
      <c r="K6" s="200">
        <f>SUM(K7:K8)</f>
        <v>3000000</v>
      </c>
      <c r="L6" s="201">
        <f t="shared" si="2"/>
        <v>85.71428571428571</v>
      </c>
    </row>
    <row r="7" spans="1:12" s="177" customFormat="1" ht="12.75" hidden="1">
      <c r="A7" s="51"/>
      <c r="B7" s="51"/>
      <c r="C7" s="51"/>
      <c r="D7" s="173">
        <v>6413</v>
      </c>
      <c r="E7" s="51" t="s">
        <v>43</v>
      </c>
      <c r="F7" s="174">
        <v>4000000</v>
      </c>
      <c r="G7" s="174">
        <v>2500000</v>
      </c>
      <c r="H7" s="175">
        <f t="shared" si="0"/>
        <v>62.5</v>
      </c>
      <c r="I7" s="174">
        <v>2000000</v>
      </c>
      <c r="J7" s="176">
        <f t="shared" si="1"/>
        <v>80</v>
      </c>
      <c r="K7" s="174">
        <v>1500000</v>
      </c>
      <c r="L7" s="176">
        <f t="shared" si="2"/>
        <v>75</v>
      </c>
    </row>
    <row r="8" spans="1:12" s="177" customFormat="1" ht="12.75" hidden="1">
      <c r="A8" s="51"/>
      <c r="B8" s="51"/>
      <c r="C8" s="51"/>
      <c r="D8" s="173">
        <v>6414</v>
      </c>
      <c r="E8" s="51" t="s">
        <v>44</v>
      </c>
      <c r="F8" s="174">
        <v>2000000</v>
      </c>
      <c r="G8" s="174">
        <v>2500000</v>
      </c>
      <c r="H8" s="175">
        <f t="shared" si="0"/>
        <v>125</v>
      </c>
      <c r="I8" s="174">
        <v>1500000</v>
      </c>
      <c r="J8" s="176">
        <f t="shared" si="1"/>
        <v>60</v>
      </c>
      <c r="K8" s="174">
        <v>1500000</v>
      </c>
      <c r="L8" s="176">
        <f t="shared" si="2"/>
        <v>100</v>
      </c>
    </row>
    <row r="9" spans="1:12" s="3" customFormat="1" ht="12.75">
      <c r="A9" s="9"/>
      <c r="B9" s="50">
        <v>65</v>
      </c>
      <c r="C9" s="9"/>
      <c r="D9" s="19"/>
      <c r="E9" s="49" t="s">
        <v>127</v>
      </c>
      <c r="F9" s="172">
        <f>F10+F12</f>
        <v>1123735000</v>
      </c>
      <c r="G9" s="172">
        <f>G10+G12</f>
        <v>1055350000</v>
      </c>
      <c r="H9" s="171">
        <f t="shared" si="0"/>
        <v>93.91449051600243</v>
      </c>
      <c r="I9" s="172">
        <f>I10+I12</f>
        <v>1103270000</v>
      </c>
      <c r="J9" s="85">
        <f t="shared" si="1"/>
        <v>104.54067371014355</v>
      </c>
      <c r="K9" s="172">
        <f>K10+K12</f>
        <v>1123230000</v>
      </c>
      <c r="L9" s="85">
        <f t="shared" si="2"/>
        <v>101.80916729359086</v>
      </c>
    </row>
    <row r="10" spans="1:12" s="177" customFormat="1" ht="12.75">
      <c r="A10" s="51"/>
      <c r="B10" s="51"/>
      <c r="C10" s="51">
        <v>651</v>
      </c>
      <c r="D10" s="173"/>
      <c r="E10" s="199" t="s">
        <v>103</v>
      </c>
      <c r="F10" s="174">
        <f>F11</f>
        <v>1123600000</v>
      </c>
      <c r="G10" s="174">
        <f>G11</f>
        <v>1055250000</v>
      </c>
      <c r="H10" s="175">
        <f t="shared" si="0"/>
        <v>93.91687433250266</v>
      </c>
      <c r="I10" s="200">
        <f>I11</f>
        <v>1103170000</v>
      </c>
      <c r="J10" s="201">
        <f t="shared" si="1"/>
        <v>104.54110400379058</v>
      </c>
      <c r="K10" s="200">
        <f>K11</f>
        <v>1123130000</v>
      </c>
      <c r="L10" s="201">
        <f t="shared" si="2"/>
        <v>101.80933129073489</v>
      </c>
    </row>
    <row r="11" spans="1:12" s="177" customFormat="1" ht="12.75" hidden="1">
      <c r="A11" s="51"/>
      <c r="B11" s="51"/>
      <c r="C11" s="51"/>
      <c r="D11" s="173">
        <v>6514</v>
      </c>
      <c r="E11" s="51" t="s">
        <v>104</v>
      </c>
      <c r="F11" s="174">
        <v>1123600000</v>
      </c>
      <c r="G11" s="174">
        <v>1055250000</v>
      </c>
      <c r="H11" s="175">
        <f t="shared" si="0"/>
        <v>93.91687433250266</v>
      </c>
      <c r="I11" s="200">
        <v>1103170000</v>
      </c>
      <c r="J11" s="201">
        <f t="shared" si="1"/>
        <v>104.54110400379058</v>
      </c>
      <c r="K11" s="200">
        <v>1123130000</v>
      </c>
      <c r="L11" s="201">
        <f t="shared" si="2"/>
        <v>101.80933129073489</v>
      </c>
    </row>
    <row r="12" spans="1:12" s="177" customFormat="1" ht="12.75">
      <c r="A12" s="51"/>
      <c r="B12" s="51"/>
      <c r="C12" s="51">
        <v>652</v>
      </c>
      <c r="D12" s="173"/>
      <c r="E12" s="51" t="s">
        <v>120</v>
      </c>
      <c r="F12" s="174">
        <f>F13</f>
        <v>135000</v>
      </c>
      <c r="G12" s="174">
        <f>G13</f>
        <v>100000</v>
      </c>
      <c r="H12" s="175">
        <f t="shared" si="0"/>
        <v>74.07407407407408</v>
      </c>
      <c r="I12" s="200">
        <f>I13</f>
        <v>100000</v>
      </c>
      <c r="J12" s="201">
        <f t="shared" si="1"/>
        <v>100</v>
      </c>
      <c r="K12" s="200">
        <f>K13</f>
        <v>100000</v>
      </c>
      <c r="L12" s="201">
        <f t="shared" si="2"/>
        <v>100</v>
      </c>
    </row>
    <row r="13" spans="1:12" s="177" customFormat="1" ht="12.75" hidden="1">
      <c r="A13" s="51"/>
      <c r="B13" s="51"/>
      <c r="C13" s="51"/>
      <c r="D13" s="173">
        <v>6526</v>
      </c>
      <c r="E13" s="51" t="s">
        <v>47</v>
      </c>
      <c r="F13" s="174">
        <v>135000</v>
      </c>
      <c r="G13" s="174">
        <v>100000</v>
      </c>
      <c r="H13" s="175">
        <f t="shared" si="0"/>
        <v>74.07407407407408</v>
      </c>
      <c r="I13" s="174">
        <v>100000</v>
      </c>
      <c r="J13" s="176">
        <f t="shared" si="1"/>
        <v>100</v>
      </c>
      <c r="K13" s="174">
        <v>100000</v>
      </c>
      <c r="L13" s="176">
        <f t="shared" si="2"/>
        <v>100</v>
      </c>
    </row>
    <row r="14" spans="1:10" s="3" customFormat="1" ht="13.5" customHeight="1">
      <c r="A14" s="9"/>
      <c r="B14" s="50"/>
      <c r="C14" s="50"/>
      <c r="D14" s="19"/>
      <c r="E14" s="51"/>
      <c r="F14" s="38"/>
      <c r="G14" s="38"/>
      <c r="H14" s="99"/>
      <c r="I14" s="38"/>
      <c r="J14" s="99"/>
    </row>
    <row r="15" spans="1:10" s="3" customFormat="1" ht="13.5" customHeight="1">
      <c r="A15" s="50"/>
      <c r="B15" s="50"/>
      <c r="C15" s="50"/>
      <c r="D15" s="56"/>
      <c r="E15" s="50"/>
      <c r="F15" s="62"/>
      <c r="G15" s="62"/>
      <c r="H15" s="83"/>
      <c r="I15" s="62"/>
      <c r="J15" s="85"/>
    </row>
    <row r="16" spans="1:10" s="3" customFormat="1" ht="13.5" customHeight="1">
      <c r="A16" s="9"/>
      <c r="B16" s="50"/>
      <c r="C16" s="50"/>
      <c r="D16" s="56"/>
      <c r="E16" s="50"/>
      <c r="F16" s="62"/>
      <c r="G16" s="62"/>
      <c r="H16" s="83"/>
      <c r="I16" s="62"/>
      <c r="J16" s="85"/>
    </row>
    <row r="17" spans="1:10" s="3" customFormat="1" ht="13.5" customHeight="1">
      <c r="A17" s="9"/>
      <c r="B17" s="9"/>
      <c r="C17" s="9"/>
      <c r="D17" s="19"/>
      <c r="E17" s="51"/>
      <c r="F17" s="38"/>
      <c r="G17" s="38"/>
      <c r="H17" s="84"/>
      <c r="I17" s="38"/>
      <c r="J17" s="86"/>
    </row>
    <row r="18" spans="1:10" s="3" customFormat="1" ht="13.5" customHeight="1">
      <c r="A18" s="9"/>
      <c r="B18" s="9"/>
      <c r="C18" s="9"/>
      <c r="D18" s="19"/>
      <c r="E18" s="51"/>
      <c r="F18" s="38"/>
      <c r="G18" s="38"/>
      <c r="H18" s="84"/>
      <c r="I18" s="38"/>
      <c r="J18" s="86"/>
    </row>
    <row r="19" spans="1:10" s="3" customFormat="1" ht="13.5" customHeight="1">
      <c r="A19" s="9"/>
      <c r="B19" s="9"/>
      <c r="C19" s="50"/>
      <c r="D19" s="56"/>
      <c r="E19" s="50"/>
      <c r="F19" s="62"/>
      <c r="G19" s="62"/>
      <c r="H19" s="83"/>
      <c r="I19" s="62"/>
      <c r="J19" s="85"/>
    </row>
    <row r="20" spans="1:10" s="3" customFormat="1" ht="13.5" customHeight="1">
      <c r="A20" s="9"/>
      <c r="B20" s="9"/>
      <c r="C20" s="9"/>
      <c r="D20" s="19"/>
      <c r="E20" s="51"/>
      <c r="F20" s="38"/>
      <c r="G20" s="38"/>
      <c r="H20" s="84"/>
      <c r="I20" s="38"/>
      <c r="J20" s="86"/>
    </row>
    <row r="21" spans="1:6" s="3" customFormat="1" ht="13.5" customHeight="1">
      <c r="A21" s="9"/>
      <c r="B21" s="9"/>
      <c r="C21" s="50"/>
      <c r="D21" s="56"/>
      <c r="E21" s="50"/>
      <c r="F21" s="9"/>
    </row>
    <row r="22" spans="1:6" s="3" customFormat="1" ht="13.5" customHeight="1">
      <c r="A22" s="9"/>
      <c r="B22" s="9"/>
      <c r="C22" s="50"/>
      <c r="D22" s="56"/>
      <c r="E22" s="50"/>
      <c r="F22" s="9"/>
    </row>
    <row r="23" spans="1:6" s="3" customFormat="1" ht="13.5" customHeight="1">
      <c r="A23" s="9"/>
      <c r="B23" s="9"/>
      <c r="C23" s="9"/>
      <c r="D23" s="19"/>
      <c r="E23" s="51"/>
      <c r="F23" s="9"/>
    </row>
    <row r="24" spans="1:6" s="3" customFormat="1" ht="13.5" customHeight="1">
      <c r="A24" s="9"/>
      <c r="B24" s="9"/>
      <c r="C24" s="9"/>
      <c r="D24" s="19"/>
      <c r="E24" s="51"/>
      <c r="F24" s="9"/>
    </row>
    <row r="25" spans="1:6" s="3" customFormat="1" ht="13.5" customHeight="1">
      <c r="A25" s="9"/>
      <c r="B25" s="9"/>
      <c r="C25" s="9"/>
      <c r="D25" s="19"/>
      <c r="E25" s="51"/>
      <c r="F25" s="9"/>
    </row>
    <row r="26" spans="1:6" s="3" customFormat="1" ht="13.5" customHeight="1">
      <c r="A26" s="9"/>
      <c r="B26" s="9"/>
      <c r="C26" s="9"/>
      <c r="D26" s="19"/>
      <c r="E26" s="51"/>
      <c r="F26" s="9"/>
    </row>
    <row r="27" spans="1:6" s="3" customFormat="1" ht="13.5" customHeight="1">
      <c r="A27" s="9"/>
      <c r="B27" s="9"/>
      <c r="C27" s="9"/>
      <c r="D27" s="19"/>
      <c r="E27" s="51"/>
      <c r="F27" s="9"/>
    </row>
    <row r="28" spans="1:6" s="3" customFormat="1" ht="13.5" customHeight="1">
      <c r="A28" s="9"/>
      <c r="B28" s="9"/>
      <c r="C28" s="9"/>
      <c r="D28" s="19"/>
      <c r="E28" s="51"/>
      <c r="F28" s="9"/>
    </row>
    <row r="29" spans="1:6" s="3" customFormat="1" ht="13.5" customHeight="1">
      <c r="A29" s="9"/>
      <c r="B29" s="9"/>
      <c r="C29" s="9"/>
      <c r="D29" s="19"/>
      <c r="E29" s="51"/>
      <c r="F29" s="9"/>
    </row>
    <row r="30" spans="1:6" s="3" customFormat="1" ht="13.5" customHeight="1">
      <c r="A30" s="9"/>
      <c r="B30" s="9"/>
      <c r="C30" s="9"/>
      <c r="D30" s="19"/>
      <c r="E30" s="51"/>
      <c r="F30" s="9"/>
    </row>
    <row r="31" spans="1:6" s="3" customFormat="1" ht="13.5" customHeight="1">
      <c r="A31" s="9"/>
      <c r="B31" s="9"/>
      <c r="C31" s="9"/>
      <c r="D31" s="19"/>
      <c r="E31" s="51"/>
      <c r="F31" s="9"/>
    </row>
    <row r="32" spans="1:6" s="3" customFormat="1" ht="13.5" customHeight="1">
      <c r="A32" s="9"/>
      <c r="B32" s="9"/>
      <c r="C32" s="9"/>
      <c r="D32" s="19"/>
      <c r="E32" s="51"/>
      <c r="F32" s="9"/>
    </row>
    <row r="33" spans="1:6" s="3" customFormat="1" ht="13.5" customHeight="1">
      <c r="A33" s="9"/>
      <c r="B33" s="9"/>
      <c r="C33" s="9"/>
      <c r="D33" s="19"/>
      <c r="E33" s="51"/>
      <c r="F33" s="9"/>
    </row>
    <row r="34" spans="1:6" s="3" customFormat="1" ht="13.5" customHeight="1">
      <c r="A34" s="9"/>
      <c r="B34" s="9"/>
      <c r="C34" s="9"/>
      <c r="D34" s="19"/>
      <c r="E34" s="51"/>
      <c r="F34" s="9"/>
    </row>
    <row r="35" spans="1:6" s="3" customFormat="1" ht="13.5" customHeight="1">
      <c r="A35" s="9"/>
      <c r="B35" s="9"/>
      <c r="C35" s="9"/>
      <c r="D35" s="19"/>
      <c r="E35" s="51"/>
      <c r="F35" s="9"/>
    </row>
    <row r="36" spans="1:6" s="3" customFormat="1" ht="13.5" customHeight="1">
      <c r="A36" s="9"/>
      <c r="B36" s="9"/>
      <c r="C36" s="9"/>
      <c r="D36" s="19"/>
      <c r="E36" s="51"/>
      <c r="F36" s="9"/>
    </row>
    <row r="37" spans="1:6" s="3" customFormat="1" ht="13.5" customHeight="1">
      <c r="A37" s="9"/>
      <c r="B37" s="9"/>
      <c r="C37" s="9"/>
      <c r="D37" s="19"/>
      <c r="E37" s="51"/>
      <c r="F37" s="9"/>
    </row>
    <row r="38" spans="1:6" s="3" customFormat="1" ht="13.5" customHeight="1">
      <c r="A38" s="9"/>
      <c r="B38" s="9"/>
      <c r="C38" s="9"/>
      <c r="D38" s="19"/>
      <c r="E38" s="51"/>
      <c r="F38" s="9"/>
    </row>
    <row r="39" spans="1:6" s="3" customFormat="1" ht="13.5" customHeight="1">
      <c r="A39" s="9"/>
      <c r="B39" s="9"/>
      <c r="C39" s="9"/>
      <c r="D39" s="19"/>
      <c r="E39" s="51"/>
      <c r="F39" s="9"/>
    </row>
    <row r="40" spans="1:6" s="3" customFormat="1" ht="13.5" customHeight="1">
      <c r="A40" s="9"/>
      <c r="B40" s="9"/>
      <c r="C40" s="9"/>
      <c r="D40" s="19"/>
      <c r="E40" s="51"/>
      <c r="F40" s="9"/>
    </row>
    <row r="41" spans="1:6" s="3" customFormat="1" ht="13.5" customHeight="1">
      <c r="A41" s="9"/>
      <c r="B41" s="9"/>
      <c r="C41" s="9"/>
      <c r="D41" s="19"/>
      <c r="E41" s="51"/>
      <c r="F41" s="9"/>
    </row>
    <row r="42" spans="1:6" s="3" customFormat="1" ht="13.5" customHeight="1">
      <c r="A42" s="9"/>
      <c r="B42" s="9"/>
      <c r="C42" s="9"/>
      <c r="D42" s="19"/>
      <c r="E42" s="51"/>
      <c r="F42" s="9"/>
    </row>
    <row r="43" spans="1:6" s="3" customFormat="1" ht="13.5" customHeight="1">
      <c r="A43" s="9"/>
      <c r="B43" s="9"/>
      <c r="C43" s="9"/>
      <c r="D43" s="19"/>
      <c r="E43" s="51"/>
      <c r="F43" s="9"/>
    </row>
    <row r="44" spans="1:6" s="3" customFormat="1" ht="13.5" customHeight="1">
      <c r="A44" s="9"/>
      <c r="B44" s="9"/>
      <c r="C44" s="9"/>
      <c r="D44" s="19"/>
      <c r="E44" s="51"/>
      <c r="F44" s="9"/>
    </row>
    <row r="45" spans="1:6" s="3" customFormat="1" ht="13.5" customHeight="1">
      <c r="A45" s="9"/>
      <c r="B45" s="9"/>
      <c r="C45" s="9"/>
      <c r="D45" s="19"/>
      <c r="E45" s="51"/>
      <c r="F45" s="9"/>
    </row>
    <row r="46" spans="1:6" s="3" customFormat="1" ht="13.5" customHeight="1">
      <c r="A46" s="9"/>
      <c r="B46" s="9"/>
      <c r="C46" s="9"/>
      <c r="D46" s="19"/>
      <c r="E46" s="51"/>
      <c r="F46" s="9"/>
    </row>
    <row r="47" spans="1:6" s="3" customFormat="1" ht="18" customHeight="1">
      <c r="A47" s="41"/>
      <c r="B47" s="33"/>
      <c r="C47" s="33"/>
      <c r="D47" s="34"/>
      <c r="E47" s="34"/>
      <c r="F47" s="9"/>
    </row>
    <row r="48" spans="1:5" s="3" customFormat="1" ht="12.75">
      <c r="A48" s="2"/>
      <c r="D48" s="21"/>
      <c r="E48" s="7"/>
    </row>
    <row r="49" spans="1:5" s="3" customFormat="1" ht="12.75">
      <c r="A49" s="2"/>
      <c r="B49" s="2"/>
      <c r="D49" s="21"/>
      <c r="E49" s="10"/>
    </row>
    <row r="50" spans="1:5" s="3" customFormat="1" ht="12.75">
      <c r="A50" s="2"/>
      <c r="C50" s="2"/>
      <c r="D50" s="21"/>
      <c r="E50" s="10"/>
    </row>
    <row r="51" spans="1:5" s="3" customFormat="1" ht="12.75">
      <c r="A51" s="2"/>
      <c r="C51" s="2"/>
      <c r="D51" s="22"/>
      <c r="E51" s="17"/>
    </row>
    <row r="52" spans="1:5" s="3" customFormat="1" ht="12.75">
      <c r="A52" s="2"/>
      <c r="C52" s="2"/>
      <c r="D52" s="22"/>
      <c r="E52" s="7"/>
    </row>
    <row r="53" spans="1:5" s="3" customFormat="1" ht="12.75">
      <c r="A53" s="2"/>
      <c r="C53" s="2"/>
      <c r="D53" s="22"/>
      <c r="E53" s="18"/>
    </row>
    <row r="54" spans="2:5" s="3" customFormat="1" ht="12.75" hidden="1">
      <c r="B54" s="2"/>
      <c r="D54" s="23"/>
      <c r="E54" s="11"/>
    </row>
    <row r="55" spans="4:5" s="3" customFormat="1" ht="12.75" hidden="1">
      <c r="D55" s="23"/>
      <c r="E55" s="11"/>
    </row>
    <row r="56" spans="4:5" s="3" customFormat="1" ht="12.75">
      <c r="D56" s="22"/>
      <c r="E56" s="18"/>
    </row>
    <row r="57" spans="4:5" s="3" customFormat="1" ht="12.75" hidden="1">
      <c r="D57" s="23"/>
      <c r="E57" s="11"/>
    </row>
    <row r="58" spans="3:5" s="3" customFormat="1" ht="12.75">
      <c r="C58" s="2"/>
      <c r="D58" s="23"/>
      <c r="E58" s="7"/>
    </row>
    <row r="59" spans="3:5" s="3" customFormat="1" ht="12.75">
      <c r="C59" s="2"/>
      <c r="D59" s="23"/>
      <c r="E59" s="18"/>
    </row>
    <row r="60" spans="4:5" s="3" customFormat="1" ht="12.75" hidden="1">
      <c r="D60" s="23"/>
      <c r="E60" s="11"/>
    </row>
    <row r="61" spans="4:5" s="3" customFormat="1" ht="12.75" hidden="1">
      <c r="D61" s="23"/>
      <c r="E61" s="11"/>
    </row>
    <row r="62" spans="4:5" s="3" customFormat="1" ht="12.75">
      <c r="D62" s="23"/>
      <c r="E62" s="18"/>
    </row>
    <row r="63" spans="4:5" s="3" customFormat="1" ht="12.75" hidden="1">
      <c r="D63" s="23"/>
      <c r="E63" s="11"/>
    </row>
    <row r="64" spans="4:5" s="3" customFormat="1" ht="12.75" hidden="1">
      <c r="D64" s="23"/>
      <c r="E64" s="11"/>
    </row>
    <row r="65" spans="4:5" s="3" customFormat="1" ht="12.75">
      <c r="D65" s="23"/>
      <c r="E65" s="18"/>
    </row>
    <row r="66" spans="4:5" s="3" customFormat="1" ht="12.75" hidden="1">
      <c r="D66" s="23"/>
      <c r="E66" s="11"/>
    </row>
    <row r="67" spans="4:5" s="3" customFormat="1" ht="12.75" hidden="1">
      <c r="D67" s="23"/>
      <c r="E67" s="11"/>
    </row>
    <row r="68" spans="4:5" s="3" customFormat="1" ht="13.5" customHeight="1" hidden="1">
      <c r="D68" s="23"/>
      <c r="E68" s="11"/>
    </row>
    <row r="69" spans="2:5" s="3" customFormat="1" ht="13.5" customHeight="1">
      <c r="B69" s="2"/>
      <c r="D69" s="23"/>
      <c r="E69" s="10"/>
    </row>
    <row r="70" spans="3:5" s="3" customFormat="1" ht="13.5" customHeight="1">
      <c r="C70" s="2"/>
      <c r="D70" s="23"/>
      <c r="E70" s="7"/>
    </row>
    <row r="71" spans="3:6" s="3" customFormat="1" ht="26.25" customHeight="1">
      <c r="C71" s="2"/>
      <c r="D71" s="22"/>
      <c r="E71" s="258"/>
      <c r="F71" s="259"/>
    </row>
    <row r="72" spans="4:5" s="3" customFormat="1" ht="13.5" customHeight="1" hidden="1">
      <c r="D72" s="23"/>
      <c r="E72" s="11"/>
    </row>
    <row r="73" spans="2:5" s="3" customFormat="1" ht="13.5" customHeight="1">
      <c r="B73" s="2"/>
      <c r="D73" s="23"/>
      <c r="E73" s="10"/>
    </row>
    <row r="74" spans="3:5" s="3" customFormat="1" ht="13.5" customHeight="1">
      <c r="C74" s="2"/>
      <c r="D74" s="23"/>
      <c r="E74" s="10"/>
    </row>
    <row r="75" spans="3:5" s="3" customFormat="1" ht="13.5" customHeight="1">
      <c r="C75" s="2"/>
      <c r="D75" s="28"/>
      <c r="E75" s="18"/>
    </row>
    <row r="76" spans="4:5" s="3" customFormat="1" ht="13.5" customHeight="1" hidden="1">
      <c r="D76" s="24"/>
      <c r="E76" s="15"/>
    </row>
    <row r="77" spans="4:5" s="3" customFormat="1" ht="13.5" customHeight="1">
      <c r="D77" s="22"/>
      <c r="E77" s="17"/>
    </row>
    <row r="78" spans="4:5" s="3" customFormat="1" ht="13.5" customHeight="1" hidden="1">
      <c r="D78" s="23"/>
      <c r="E78" s="11"/>
    </row>
    <row r="79" spans="3:6" s="3" customFormat="1" ht="28.5" customHeight="1">
      <c r="C79" s="2"/>
      <c r="D79" s="23"/>
      <c r="E79" s="260"/>
      <c r="F79" s="259"/>
    </row>
    <row r="80" spans="3:6" s="3" customFormat="1" ht="13.5" customHeight="1">
      <c r="C80" s="2"/>
      <c r="D80" s="23"/>
      <c r="E80" s="18"/>
      <c r="F80" s="8"/>
    </row>
    <row r="81" spans="4:5" s="3" customFormat="1" ht="13.5" customHeight="1" hidden="1">
      <c r="D81" s="23"/>
      <c r="E81" s="11"/>
    </row>
    <row r="82" spans="4:5" s="3" customFormat="1" ht="13.5" customHeight="1">
      <c r="D82" s="23"/>
      <c r="E82" s="17"/>
    </row>
    <row r="83" spans="4:5" s="3" customFormat="1" ht="13.5" customHeight="1" hidden="1">
      <c r="D83" s="23"/>
      <c r="E83" s="11"/>
    </row>
    <row r="84" spans="4:6" s="3" customFormat="1" ht="22.5" customHeight="1">
      <c r="D84" s="23"/>
      <c r="E84" s="258"/>
      <c r="F84" s="259"/>
    </row>
    <row r="85" spans="4:5" s="3" customFormat="1" ht="13.5" customHeight="1" hidden="1">
      <c r="D85" s="24"/>
      <c r="E85" s="15"/>
    </row>
    <row r="86" spans="2:5" s="3" customFormat="1" ht="13.5" customHeight="1">
      <c r="B86" s="2"/>
      <c r="D86" s="24"/>
      <c r="E86" s="7"/>
    </row>
    <row r="87" spans="3:6" s="3" customFormat="1" ht="13.5" customHeight="1">
      <c r="C87" s="2"/>
      <c r="D87" s="24"/>
      <c r="E87" s="29"/>
      <c r="F87" s="2"/>
    </row>
    <row r="88" spans="3:5" s="3" customFormat="1" ht="13.5" customHeight="1">
      <c r="C88" s="2"/>
      <c r="D88" s="22"/>
      <c r="E88" s="18"/>
    </row>
    <row r="89" spans="4:5" s="3" customFormat="1" ht="13.5" customHeight="1" hidden="1">
      <c r="D89" s="23"/>
      <c r="E89" s="11"/>
    </row>
    <row r="90" spans="2:6" s="3" customFormat="1" ht="13.5" customHeight="1">
      <c r="B90" s="2"/>
      <c r="D90" s="23"/>
      <c r="E90" s="10"/>
      <c r="F90" s="2"/>
    </row>
    <row r="91" spans="3:5" s="3" customFormat="1" ht="13.5" customHeight="1">
      <c r="C91" s="2"/>
      <c r="D91" s="23"/>
      <c r="E91" s="7"/>
    </row>
    <row r="92" spans="3:5" s="3" customFormat="1" ht="13.5" customHeight="1">
      <c r="C92" s="2"/>
      <c r="D92" s="22"/>
      <c r="E92" s="18"/>
    </row>
    <row r="93" spans="4:5" s="3" customFormat="1" ht="13.5" customHeight="1" hidden="1">
      <c r="D93" s="24"/>
      <c r="E93" s="11"/>
    </row>
    <row r="94" spans="3:5" s="3" customFormat="1" ht="13.5" customHeight="1">
      <c r="C94" s="2"/>
      <c r="D94" s="24"/>
      <c r="E94" s="7"/>
    </row>
    <row r="95" spans="4:6" s="3" customFormat="1" ht="22.5" customHeight="1">
      <c r="D95" s="22"/>
      <c r="E95" s="258"/>
      <c r="F95" s="259"/>
    </row>
    <row r="96" spans="4:5" s="3" customFormat="1" ht="13.5" customHeight="1" hidden="1">
      <c r="D96" s="23"/>
      <c r="E96" s="11"/>
    </row>
    <row r="97" spans="4:5" s="3" customFormat="1" ht="13.5" customHeight="1">
      <c r="D97" s="22"/>
      <c r="E97" s="18"/>
    </row>
    <row r="98" spans="4:5" s="3" customFormat="1" ht="13.5" customHeight="1" hidden="1">
      <c r="D98" s="23"/>
      <c r="E98" s="11"/>
    </row>
    <row r="99" spans="4:5" s="3" customFormat="1" ht="13.5" customHeight="1" hidden="1">
      <c r="D99" s="23"/>
      <c r="E99" s="11"/>
    </row>
    <row r="100" spans="1:5" s="3" customFormat="1" ht="13.5" customHeight="1">
      <c r="A100" s="2"/>
      <c r="D100" s="21"/>
      <c r="E100" s="7"/>
    </row>
    <row r="101" spans="2:6" s="3" customFormat="1" ht="13.5" customHeight="1">
      <c r="B101" s="2"/>
      <c r="C101" s="2"/>
      <c r="D101" s="30"/>
      <c r="E101" s="7"/>
      <c r="F101" s="2"/>
    </row>
    <row r="102" spans="2:6" s="3" customFormat="1" ht="13.5" customHeight="1">
      <c r="B102" s="2"/>
      <c r="C102" s="2"/>
      <c r="D102" s="30"/>
      <c r="E102" s="10"/>
      <c r="F102" s="2"/>
    </row>
    <row r="103" spans="2:6" s="3" customFormat="1" ht="13.5" customHeight="1">
      <c r="B103" s="2"/>
      <c r="C103" s="2"/>
      <c r="D103" s="22"/>
      <c r="E103" s="17"/>
      <c r="F103" s="2"/>
    </row>
    <row r="104" spans="4:5" s="3" customFormat="1" ht="12.75" hidden="1">
      <c r="D104" s="23"/>
      <c r="E104" s="11"/>
    </row>
    <row r="105" spans="2:5" s="3" customFormat="1" ht="12.75">
      <c r="B105" s="2"/>
      <c r="D105" s="23"/>
      <c r="E105" s="7"/>
    </row>
    <row r="106" spans="3:5" s="3" customFormat="1" ht="12.75">
      <c r="C106" s="2"/>
      <c r="D106" s="23"/>
      <c r="E106" s="10"/>
    </row>
    <row r="107" spans="3:5" s="3" customFormat="1" ht="12.75">
      <c r="C107" s="2"/>
      <c r="D107" s="22"/>
      <c r="E107" s="18"/>
    </row>
    <row r="108" spans="4:5" s="3" customFormat="1" ht="12.75" hidden="1">
      <c r="D108" s="23"/>
      <c r="E108" s="11"/>
    </row>
    <row r="109" spans="4:5" s="3" customFormat="1" ht="12.75" hidden="1">
      <c r="D109" s="23"/>
      <c r="E109" s="11"/>
    </row>
    <row r="110" spans="4:6" s="3" customFormat="1" ht="12.75" hidden="1">
      <c r="D110" s="25"/>
      <c r="E110" s="5"/>
      <c r="F110" s="16"/>
    </row>
    <row r="111" spans="4:5" s="3" customFormat="1" ht="12.75" hidden="1">
      <c r="D111" s="23"/>
      <c r="E111" s="11"/>
    </row>
    <row r="112" spans="4:5" s="3" customFormat="1" ht="12.75" hidden="1">
      <c r="D112" s="23"/>
      <c r="E112" s="11"/>
    </row>
    <row r="113" spans="4:5" s="3" customFormat="1" ht="12.75" hidden="1">
      <c r="D113" s="23"/>
      <c r="E113" s="11"/>
    </row>
    <row r="114" spans="4:5" s="3" customFormat="1" ht="12.75">
      <c r="D114" s="22"/>
      <c r="E114" s="18"/>
    </row>
    <row r="115" spans="4:5" s="3" customFormat="1" ht="12.75" hidden="1">
      <c r="D115" s="23"/>
      <c r="E115" s="11"/>
    </row>
    <row r="116" spans="4:5" s="3" customFormat="1" ht="12.75">
      <c r="D116" s="22"/>
      <c r="E116" s="18"/>
    </row>
    <row r="117" spans="4:5" s="3" customFormat="1" ht="12.75" hidden="1">
      <c r="D117" s="23"/>
      <c r="E117" s="11"/>
    </row>
    <row r="118" spans="4:5" s="3" customFormat="1" ht="12.75" hidden="1">
      <c r="D118" s="23"/>
      <c r="E118" s="11"/>
    </row>
    <row r="119" spans="4:5" s="3" customFormat="1" ht="12.75">
      <c r="D119" s="23"/>
      <c r="E119" s="11"/>
    </row>
    <row r="120" spans="4:5" s="3" customFormat="1" ht="12.75">
      <c r="D120" s="23"/>
      <c r="E120" s="11"/>
    </row>
    <row r="121" spans="1:6" s="3" customFormat="1" ht="28.5" customHeight="1">
      <c r="A121" s="14"/>
      <c r="B121" s="14"/>
      <c r="C121" s="14"/>
      <c r="D121" s="20"/>
      <c r="E121" s="261"/>
      <c r="F121" s="262"/>
    </row>
    <row r="122" spans="3:5" s="3" customFormat="1" ht="12.75">
      <c r="C122" s="2"/>
      <c r="D122" s="23"/>
      <c r="E122" s="10"/>
    </row>
    <row r="123" spans="4:5" s="3" customFormat="1" ht="12.75">
      <c r="D123" s="31"/>
      <c r="E123" s="6"/>
    </row>
    <row r="124" spans="4:5" s="3" customFormat="1" ht="12.75" hidden="1">
      <c r="D124" s="23"/>
      <c r="E124" s="11"/>
    </row>
    <row r="125" spans="4:5" s="3" customFormat="1" ht="12.75" hidden="1">
      <c r="D125" s="25"/>
      <c r="E125" s="5"/>
    </row>
    <row r="126" spans="4:5" s="3" customFormat="1" ht="12.75" hidden="1">
      <c r="D126" s="25"/>
      <c r="E126" s="5"/>
    </row>
    <row r="127" spans="4:5" s="3" customFormat="1" ht="12.75" hidden="1">
      <c r="D127" s="23"/>
      <c r="E127" s="11"/>
    </row>
    <row r="128" spans="4:5" s="3" customFormat="1" ht="12.75">
      <c r="D128" s="22"/>
      <c r="E128" s="18"/>
    </row>
    <row r="129" spans="4:5" s="3" customFormat="1" ht="12.75" hidden="1">
      <c r="D129" s="23"/>
      <c r="E129" s="11"/>
    </row>
    <row r="130" spans="4:5" s="3" customFormat="1" ht="12.75" hidden="1">
      <c r="D130" s="23"/>
      <c r="E130" s="11"/>
    </row>
    <row r="131" spans="4:5" s="3" customFormat="1" ht="12.75">
      <c r="D131" s="22"/>
      <c r="E131" s="18"/>
    </row>
    <row r="132" spans="4:5" s="3" customFormat="1" ht="12.75" hidden="1">
      <c r="D132" s="23"/>
      <c r="E132" s="11"/>
    </row>
    <row r="133" spans="4:5" s="3" customFormat="1" ht="12.75" hidden="1">
      <c r="D133" s="25"/>
      <c r="E133" s="5"/>
    </row>
    <row r="134" spans="4:5" s="3" customFormat="1" ht="12.75">
      <c r="D134" s="22"/>
      <c r="E134" s="6"/>
    </row>
    <row r="135" spans="4:5" s="3" customFormat="1" ht="12.75" hidden="1">
      <c r="D135" s="24"/>
      <c r="E135" s="5"/>
    </row>
    <row r="136" spans="4:5" s="3" customFormat="1" ht="12.75">
      <c r="D136" s="22"/>
      <c r="E136" s="18"/>
    </row>
    <row r="137" spans="4:5" s="3" customFormat="1" ht="12.75" hidden="1">
      <c r="D137" s="23"/>
      <c r="E137" s="11"/>
    </row>
    <row r="138" spans="3:5" s="3" customFormat="1" ht="12.75">
      <c r="C138" s="2"/>
      <c r="D138" s="23"/>
      <c r="E138" s="10"/>
    </row>
    <row r="139" spans="4:5" s="3" customFormat="1" ht="12.75">
      <c r="D139" s="24"/>
      <c r="E139" s="18"/>
    </row>
    <row r="140" spans="4:5" s="3" customFormat="1" ht="12.75" hidden="1">
      <c r="D140" s="24"/>
      <c r="E140" s="5"/>
    </row>
    <row r="141" spans="3:5" s="3" customFormat="1" ht="12.75">
      <c r="C141" s="2"/>
      <c r="D141" s="24"/>
      <c r="E141" s="32"/>
    </row>
    <row r="142" spans="3:5" s="3" customFormat="1" ht="12.75">
      <c r="C142" s="2"/>
      <c r="D142" s="22"/>
      <c r="E142" s="17"/>
    </row>
    <row r="143" spans="4:5" s="3" customFormat="1" ht="12.75" hidden="1">
      <c r="D143" s="23"/>
      <c r="E143" s="11"/>
    </row>
    <row r="144" spans="4:5" s="3" customFormat="1" ht="12.75">
      <c r="D144" s="31"/>
      <c r="E144" s="4"/>
    </row>
    <row r="145" spans="4:6" s="3" customFormat="1" ht="11.25" customHeight="1" hidden="1">
      <c r="D145" s="25"/>
      <c r="E145" s="5"/>
      <c r="F145" s="16"/>
    </row>
    <row r="146" spans="2:6" s="3" customFormat="1" ht="24" customHeight="1">
      <c r="B146" s="2"/>
      <c r="D146" s="25"/>
      <c r="E146" s="263"/>
      <c r="F146" s="259"/>
    </row>
    <row r="147" spans="3:6" s="3" customFormat="1" ht="15" customHeight="1">
      <c r="C147" s="2"/>
      <c r="D147" s="25"/>
      <c r="E147" s="263"/>
      <c r="F147" s="259"/>
    </row>
    <row r="148" spans="4:6" s="3" customFormat="1" ht="11.25" customHeight="1">
      <c r="D148" s="31"/>
      <c r="E148" s="6"/>
      <c r="F148" s="16"/>
    </row>
    <row r="149" spans="4:5" s="3" customFormat="1" ht="12.75" hidden="1">
      <c r="D149" s="25"/>
      <c r="E149" s="5"/>
    </row>
    <row r="150" spans="2:5" s="3" customFormat="1" ht="13.5" customHeight="1">
      <c r="B150" s="2"/>
      <c r="D150" s="25"/>
      <c r="E150" s="1"/>
    </row>
    <row r="151" spans="3:5" s="3" customFormat="1" ht="12.75" customHeight="1">
      <c r="C151" s="2"/>
      <c r="D151" s="25"/>
      <c r="E151" s="10"/>
    </row>
    <row r="152" spans="3:5" s="3" customFormat="1" ht="12.75" customHeight="1">
      <c r="C152" s="2"/>
      <c r="D152" s="22"/>
      <c r="E152" s="17"/>
    </row>
    <row r="153" spans="4:5" s="3" customFormat="1" ht="12.75" hidden="1">
      <c r="D153" s="23"/>
      <c r="E153" s="11"/>
    </row>
    <row r="154" spans="3:5" s="3" customFormat="1" ht="12.75">
      <c r="C154" s="2"/>
      <c r="D154" s="23"/>
      <c r="E154" s="32"/>
    </row>
    <row r="155" spans="4:5" s="3" customFormat="1" ht="12.75">
      <c r="D155" s="31"/>
      <c r="E155" s="6"/>
    </row>
    <row r="156" spans="4:5" s="3" customFormat="1" ht="12.75" hidden="1">
      <c r="D156" s="25"/>
      <c r="E156" s="5"/>
    </row>
    <row r="157" spans="4:5" s="3" customFormat="1" ht="12.75" hidden="1">
      <c r="D157" s="23"/>
      <c r="E157" s="11"/>
    </row>
    <row r="158" spans="1:5" s="3" customFormat="1" ht="19.5" customHeight="1">
      <c r="A158" s="41"/>
      <c r="B158" s="8"/>
      <c r="C158" s="8"/>
      <c r="D158" s="8"/>
      <c r="E158" s="7"/>
    </row>
    <row r="159" spans="1:5" s="3" customFormat="1" ht="15" customHeight="1">
      <c r="A159" s="2"/>
      <c r="D159" s="21"/>
      <c r="E159" s="7"/>
    </row>
    <row r="160" spans="1:5" s="3" customFormat="1" ht="12.75">
      <c r="A160" s="2"/>
      <c r="B160" s="2"/>
      <c r="D160" s="21"/>
      <c r="E160" s="10"/>
    </row>
    <row r="161" spans="3:5" s="3" customFormat="1" ht="12.75">
      <c r="C161" s="2"/>
      <c r="D161" s="23"/>
      <c r="E161" s="7"/>
    </row>
    <row r="162" spans="4:5" s="3" customFormat="1" ht="12.75">
      <c r="D162" s="28"/>
      <c r="E162" s="18"/>
    </row>
    <row r="163" spans="2:6" s="3" customFormat="1" ht="12.75">
      <c r="B163" s="2"/>
      <c r="D163" s="23"/>
      <c r="E163" s="10"/>
      <c r="F163" s="10"/>
    </row>
    <row r="164" spans="3:6" s="3" customFormat="1" ht="12.75">
      <c r="C164" s="2"/>
      <c r="D164" s="23"/>
      <c r="E164" s="10"/>
      <c r="F164" s="10"/>
    </row>
    <row r="165" spans="4:5" s="3" customFormat="1" ht="12.75">
      <c r="D165" s="22"/>
      <c r="E165" s="17"/>
    </row>
    <row r="166" spans="3:6" s="3" customFormat="1" ht="22.5" customHeight="1">
      <c r="C166" s="2"/>
      <c r="D166" s="23"/>
      <c r="E166" s="260"/>
      <c r="F166" s="259"/>
    </row>
    <row r="167" spans="4:5" s="3" customFormat="1" ht="12.75">
      <c r="D167" s="23"/>
      <c r="E167" s="17"/>
    </row>
    <row r="168" spans="2:5" s="3" customFormat="1" ht="12.75">
      <c r="B168" s="2"/>
      <c r="D168" s="24"/>
      <c r="E168" s="7"/>
    </row>
    <row r="169" spans="3:5" s="3" customFormat="1" ht="12.75">
      <c r="C169" s="2"/>
      <c r="D169" s="24"/>
      <c r="E169" s="29"/>
    </row>
    <row r="170" spans="4:6" s="3" customFormat="1" ht="12.75">
      <c r="D170" s="22"/>
      <c r="E170" s="18"/>
      <c r="F170" s="18"/>
    </row>
    <row r="171" spans="1:6" s="3" customFormat="1" ht="13.5" customHeight="1">
      <c r="A171" s="2"/>
      <c r="D171" s="21"/>
      <c r="E171" s="7"/>
      <c r="F171" s="18"/>
    </row>
    <row r="172" spans="2:5" s="3" customFormat="1" ht="13.5" customHeight="1">
      <c r="B172" s="2"/>
      <c r="D172" s="23"/>
      <c r="E172" s="7"/>
    </row>
    <row r="173" spans="3:5" s="3" customFormat="1" ht="13.5" customHeight="1">
      <c r="C173" s="2"/>
      <c r="D173" s="23"/>
      <c r="E173" s="10"/>
    </row>
    <row r="174" spans="3:5" s="3" customFormat="1" ht="12.75">
      <c r="C174" s="2"/>
      <c r="D174" s="22"/>
      <c r="E174" s="18"/>
    </row>
    <row r="175" spans="3:5" s="3" customFormat="1" ht="12.75">
      <c r="C175" s="2"/>
      <c r="D175" s="23"/>
      <c r="E175" s="10"/>
    </row>
    <row r="176" spans="4:6" s="3" customFormat="1" ht="12.75">
      <c r="D176" s="31"/>
      <c r="E176" s="6"/>
      <c r="F176" s="17"/>
    </row>
    <row r="177" spans="3:5" s="3" customFormat="1" ht="12.75">
      <c r="C177" s="2"/>
      <c r="D177" s="24"/>
      <c r="E177" s="32"/>
    </row>
    <row r="178" spans="3:5" s="3" customFormat="1" ht="12.75">
      <c r="C178" s="2"/>
      <c r="D178" s="22"/>
      <c r="E178" s="17"/>
    </row>
    <row r="179" spans="4:5" s="3" customFormat="1" ht="12.75">
      <c r="D179" s="31"/>
      <c r="E179" s="35"/>
    </row>
    <row r="180" spans="2:5" s="3" customFormat="1" ht="12.75">
      <c r="B180" s="2"/>
      <c r="D180" s="25"/>
      <c r="E180" s="1"/>
    </row>
    <row r="181" spans="3:5" s="3" customFormat="1" ht="12.75">
      <c r="C181" s="2"/>
      <c r="D181" s="25"/>
      <c r="E181" s="10"/>
    </row>
    <row r="182" spans="3:5" s="3" customFormat="1" ht="12.75">
      <c r="C182" s="2"/>
      <c r="D182" s="22"/>
      <c r="E182" s="17"/>
    </row>
    <row r="183" spans="3:5" s="3" customFormat="1" ht="12.75">
      <c r="C183" s="2"/>
      <c r="D183" s="22"/>
      <c r="E183" s="17"/>
    </row>
    <row r="184" spans="4:5" s="3" customFormat="1" ht="12.75">
      <c r="D184" s="23"/>
      <c r="E184" s="11"/>
    </row>
    <row r="185" spans="1:5" s="43" customFormat="1" ht="18" customHeight="1">
      <c r="A185" s="264"/>
      <c r="B185" s="238"/>
      <c r="C185" s="238"/>
      <c r="D185" s="238"/>
      <c r="E185" s="238"/>
    </row>
    <row r="186" spans="1:6" s="3" customFormat="1" ht="28.5" customHeight="1">
      <c r="A186" s="14"/>
      <c r="B186" s="14"/>
      <c r="C186" s="14"/>
      <c r="D186" s="20"/>
      <c r="E186" s="261"/>
      <c r="F186" s="261"/>
    </row>
    <row r="187" s="3" customFormat="1" ht="12.75">
      <c r="D187" s="26"/>
    </row>
    <row r="188" spans="1:5" s="3" customFormat="1" ht="15.75">
      <c r="A188" s="42"/>
      <c r="B188" s="2"/>
      <c r="C188" s="2"/>
      <c r="D188" s="39"/>
      <c r="E188" s="2"/>
    </row>
    <row r="189" spans="1:5" s="3" customFormat="1" ht="12.75">
      <c r="A189" s="2"/>
      <c r="B189" s="2"/>
      <c r="C189" s="2"/>
      <c r="D189" s="39"/>
      <c r="E189" s="2"/>
    </row>
    <row r="190" spans="1:5" s="3" customFormat="1" ht="17.25" customHeight="1">
      <c r="A190" s="2"/>
      <c r="B190" s="2"/>
      <c r="C190" s="2"/>
      <c r="D190" s="39"/>
      <c r="E190" s="2"/>
    </row>
    <row r="191" spans="1:5" s="3" customFormat="1" ht="13.5" customHeight="1">
      <c r="A191" s="2"/>
      <c r="B191" s="2"/>
      <c r="C191" s="2"/>
      <c r="D191" s="39"/>
      <c r="E191" s="2"/>
    </row>
    <row r="192" spans="1:5" s="3" customFormat="1" ht="12.75">
      <c r="A192" s="2"/>
      <c r="B192" s="2"/>
      <c r="C192" s="2"/>
      <c r="D192" s="39"/>
      <c r="E192" s="2"/>
    </row>
    <row r="193" spans="1:4" s="3" customFormat="1" ht="12.75">
      <c r="A193" s="2"/>
      <c r="B193" s="2"/>
      <c r="C193" s="2"/>
      <c r="D193" s="26"/>
    </row>
    <row r="194" spans="1:5" s="3" customFormat="1" ht="12.75">
      <c r="A194" s="2"/>
      <c r="B194" s="2"/>
      <c r="C194" s="2"/>
      <c r="D194" s="39"/>
      <c r="E194" s="2"/>
    </row>
    <row r="195" spans="1:5" s="3" customFormat="1" ht="12.75">
      <c r="A195" s="2"/>
      <c r="B195" s="2"/>
      <c r="C195" s="2"/>
      <c r="D195" s="39"/>
      <c r="E195" s="40"/>
    </row>
    <row r="196" spans="1:5" s="3" customFormat="1" ht="12.75">
      <c r="A196" s="2"/>
      <c r="B196" s="2"/>
      <c r="C196" s="2"/>
      <c r="D196" s="39"/>
      <c r="E196" s="2"/>
    </row>
    <row r="197" spans="1:6" s="3" customFormat="1" ht="22.5" customHeight="1">
      <c r="A197" s="2"/>
      <c r="B197" s="2"/>
      <c r="C197" s="2"/>
      <c r="D197" s="39"/>
      <c r="E197" s="260"/>
      <c r="F197" s="259"/>
    </row>
    <row r="198" spans="4:6" s="3" customFormat="1" ht="22.5" customHeight="1">
      <c r="D198" s="22"/>
      <c r="E198" s="258"/>
      <c r="F198" s="259"/>
    </row>
    <row r="199" s="3" customFormat="1" ht="12.75">
      <c r="D199" s="26"/>
    </row>
    <row r="200" s="3" customFormat="1" ht="12.75">
      <c r="D200" s="26"/>
    </row>
    <row r="201" s="3" customFormat="1" ht="12.75">
      <c r="D201" s="26"/>
    </row>
    <row r="202" s="3" customFormat="1" ht="12.75">
      <c r="D202" s="26"/>
    </row>
    <row r="203" s="3" customFormat="1" ht="12.75">
      <c r="D203" s="26"/>
    </row>
    <row r="204" s="3" customFormat="1" ht="12.75">
      <c r="D204" s="26"/>
    </row>
    <row r="205" s="3" customFormat="1" ht="12.75">
      <c r="D205" s="26"/>
    </row>
    <row r="206" s="3" customFormat="1" ht="12.75">
      <c r="D206" s="26"/>
    </row>
    <row r="207" s="3" customFormat="1" ht="12.75">
      <c r="D207" s="26"/>
    </row>
    <row r="208" s="3" customFormat="1" ht="12.75">
      <c r="D208" s="26"/>
    </row>
    <row r="209" s="3" customFormat="1" ht="12.75">
      <c r="D209" s="26"/>
    </row>
    <row r="210" s="3" customFormat="1" ht="12.75">
      <c r="D210" s="26"/>
    </row>
    <row r="211" s="3" customFormat="1" ht="12.75">
      <c r="D211" s="26"/>
    </row>
    <row r="212" s="3" customFormat="1" ht="12.75">
      <c r="D212" s="26"/>
    </row>
    <row r="213" s="3" customFormat="1" ht="12.75">
      <c r="D213" s="26"/>
    </row>
    <row r="214" s="3" customFormat="1" ht="12.75">
      <c r="D214" s="26"/>
    </row>
    <row r="215" s="3" customFormat="1" ht="12.75">
      <c r="D215" s="26"/>
    </row>
    <row r="216" s="3" customFormat="1" ht="12.75">
      <c r="D216" s="26"/>
    </row>
    <row r="217" s="3" customFormat="1" ht="12.75">
      <c r="D217" s="26"/>
    </row>
    <row r="218" s="3" customFormat="1" ht="12.75">
      <c r="D218" s="26"/>
    </row>
    <row r="219" s="3" customFormat="1" ht="12.75">
      <c r="D219" s="26"/>
    </row>
    <row r="220" s="3" customFormat="1" ht="12.75">
      <c r="D220" s="26"/>
    </row>
    <row r="221" s="3" customFormat="1" ht="12.75">
      <c r="D221" s="26"/>
    </row>
    <row r="222" s="3" customFormat="1" ht="12.75">
      <c r="D222" s="26"/>
    </row>
    <row r="223" s="3" customFormat="1" ht="12.75">
      <c r="D223" s="26"/>
    </row>
    <row r="224" s="3" customFormat="1" ht="12.75">
      <c r="D224" s="26"/>
    </row>
    <row r="225" s="3" customFormat="1" ht="12.75">
      <c r="D225" s="26"/>
    </row>
    <row r="226" s="3" customFormat="1" ht="12.75">
      <c r="D226" s="26"/>
    </row>
    <row r="227" s="3" customFormat="1" ht="12.75">
      <c r="D227" s="26"/>
    </row>
    <row r="228" s="3" customFormat="1" ht="12.75">
      <c r="D228" s="26"/>
    </row>
    <row r="229" s="3" customFormat="1" ht="12.75">
      <c r="D229" s="26"/>
    </row>
    <row r="230" s="3" customFormat="1" ht="12.75">
      <c r="D230" s="26"/>
    </row>
    <row r="231" s="3" customFormat="1" ht="12.75">
      <c r="D231" s="26"/>
    </row>
    <row r="232" s="3" customFormat="1" ht="12.75">
      <c r="D232" s="26"/>
    </row>
    <row r="233" s="3" customFormat="1" ht="12.75">
      <c r="D233" s="26"/>
    </row>
    <row r="234" s="3" customFormat="1" ht="12.75">
      <c r="D234" s="26"/>
    </row>
    <row r="235" s="3" customFormat="1" ht="12.75">
      <c r="D235" s="26"/>
    </row>
    <row r="236" s="3" customFormat="1" ht="12.75">
      <c r="D236" s="26"/>
    </row>
    <row r="237" s="3" customFormat="1" ht="12.75">
      <c r="D237" s="26"/>
    </row>
    <row r="238" s="3" customFormat="1" ht="12.75">
      <c r="D238" s="26"/>
    </row>
    <row r="239" s="3" customFormat="1" ht="12.75">
      <c r="D239" s="26"/>
    </row>
    <row r="240" s="3" customFormat="1" ht="12.75">
      <c r="D240" s="26"/>
    </row>
    <row r="241" s="3" customFormat="1" ht="12.75">
      <c r="D241" s="26"/>
    </row>
    <row r="242" s="3" customFormat="1" ht="12.75">
      <c r="D242" s="26"/>
    </row>
    <row r="243" s="3" customFormat="1" ht="12.75">
      <c r="D243" s="26"/>
    </row>
    <row r="244" s="3" customFormat="1" ht="12.75">
      <c r="D244" s="26"/>
    </row>
    <row r="245" s="3" customFormat="1" ht="12.75">
      <c r="D245" s="26"/>
    </row>
    <row r="246" s="3" customFormat="1" ht="12.75">
      <c r="D246" s="26"/>
    </row>
    <row r="247" s="3" customFormat="1" ht="12.75">
      <c r="D247" s="26"/>
    </row>
    <row r="248" s="3" customFormat="1" ht="12.75">
      <c r="D248" s="26"/>
    </row>
    <row r="249" s="3" customFormat="1" ht="12.75">
      <c r="D249" s="26"/>
    </row>
    <row r="250" s="3" customFormat="1" ht="12.75">
      <c r="D250" s="26"/>
    </row>
    <row r="251" s="3" customFormat="1" ht="12.75">
      <c r="D251" s="26"/>
    </row>
    <row r="252" s="3" customFormat="1" ht="12.75">
      <c r="D252" s="26"/>
    </row>
    <row r="253" s="3" customFormat="1" ht="12.75">
      <c r="D253" s="26"/>
    </row>
    <row r="254" s="3" customFormat="1" ht="12.75">
      <c r="D254" s="26"/>
    </row>
    <row r="255" s="3" customFormat="1" ht="12.75">
      <c r="D255" s="26"/>
    </row>
    <row r="256" s="3" customFormat="1" ht="12.75">
      <c r="D256" s="26"/>
    </row>
    <row r="257" s="3" customFormat="1" ht="12.75">
      <c r="D257" s="26"/>
    </row>
    <row r="258" s="3" customFormat="1" ht="12.75">
      <c r="D258" s="26"/>
    </row>
    <row r="259" s="3" customFormat="1" ht="12.75">
      <c r="D259" s="26"/>
    </row>
    <row r="260" s="3" customFormat="1" ht="12.75">
      <c r="D260" s="26"/>
    </row>
    <row r="261" s="3" customFormat="1" ht="12.75">
      <c r="D261" s="26"/>
    </row>
    <row r="262" s="3" customFormat="1" ht="12.75">
      <c r="D262" s="26"/>
    </row>
    <row r="263" s="3" customFormat="1" ht="12.75">
      <c r="D263" s="26"/>
    </row>
    <row r="264" s="3" customFormat="1" ht="12.75">
      <c r="D264" s="26"/>
    </row>
    <row r="265" s="3" customFormat="1" ht="12.75">
      <c r="D265" s="26"/>
    </row>
    <row r="266" s="3" customFormat="1" ht="12.75">
      <c r="D266" s="26"/>
    </row>
    <row r="267" s="3" customFormat="1" ht="12.75">
      <c r="D267" s="26"/>
    </row>
    <row r="268" s="3" customFormat="1" ht="12.75">
      <c r="D268" s="26"/>
    </row>
    <row r="269" s="3" customFormat="1" ht="12.75">
      <c r="D269" s="26"/>
    </row>
    <row r="270" s="3" customFormat="1" ht="12.75">
      <c r="D270" s="26"/>
    </row>
    <row r="271" s="3" customFormat="1" ht="12.75">
      <c r="D271" s="26"/>
    </row>
    <row r="272" s="3" customFormat="1" ht="12.75">
      <c r="D272" s="26"/>
    </row>
    <row r="273" s="3" customFormat="1" ht="12.75">
      <c r="D273" s="26"/>
    </row>
    <row r="274" s="3" customFormat="1" ht="12.75">
      <c r="D274" s="26"/>
    </row>
    <row r="275" s="3" customFormat="1" ht="12.75">
      <c r="D275" s="26"/>
    </row>
    <row r="276" s="3" customFormat="1" ht="12.75">
      <c r="D276" s="26"/>
    </row>
    <row r="277" s="3" customFormat="1" ht="12.75">
      <c r="D277" s="26"/>
    </row>
    <row r="278" s="3" customFormat="1" ht="12.75">
      <c r="D278" s="26"/>
    </row>
    <row r="279" s="3" customFormat="1" ht="12.75">
      <c r="D279" s="26"/>
    </row>
    <row r="280" s="3" customFormat="1" ht="12.75">
      <c r="D280" s="26"/>
    </row>
    <row r="281" s="3" customFormat="1" ht="12.75">
      <c r="D281" s="26"/>
    </row>
    <row r="282" s="3" customFormat="1" ht="12.75">
      <c r="D282" s="26"/>
    </row>
    <row r="283" s="3" customFormat="1" ht="12.75">
      <c r="D283" s="26"/>
    </row>
    <row r="284" s="3" customFormat="1" ht="12.75">
      <c r="D284" s="26"/>
    </row>
    <row r="285" s="3" customFormat="1" ht="12.75">
      <c r="D285" s="26"/>
    </row>
    <row r="286" s="3" customFormat="1" ht="12.75">
      <c r="D286" s="26"/>
    </row>
    <row r="287" s="3" customFormat="1" ht="12.75">
      <c r="D287" s="26"/>
    </row>
    <row r="288" s="3" customFormat="1" ht="12.75">
      <c r="D288" s="26"/>
    </row>
    <row r="289" s="3" customFormat="1" ht="12.75">
      <c r="D289" s="26"/>
    </row>
    <row r="290" s="3" customFormat="1" ht="12.75">
      <c r="D290" s="26"/>
    </row>
    <row r="291" s="3" customFormat="1" ht="12.75">
      <c r="D291" s="26"/>
    </row>
    <row r="292" s="3" customFormat="1" ht="12.75">
      <c r="D292" s="26"/>
    </row>
    <row r="293" s="3" customFormat="1" ht="12.75">
      <c r="D293" s="26"/>
    </row>
    <row r="294" s="3" customFormat="1" ht="12.75">
      <c r="D294" s="26"/>
    </row>
    <row r="295" s="3" customFormat="1" ht="12.75">
      <c r="D295" s="26"/>
    </row>
    <row r="296" s="3" customFormat="1" ht="12.75">
      <c r="D296" s="26"/>
    </row>
    <row r="297" s="3" customFormat="1" ht="12.75">
      <c r="D297" s="26"/>
    </row>
    <row r="298" s="3" customFormat="1" ht="12.75">
      <c r="D298" s="26"/>
    </row>
    <row r="299" s="3" customFormat="1" ht="12.75">
      <c r="D299" s="26"/>
    </row>
    <row r="300" s="3" customFormat="1" ht="12.75">
      <c r="D300" s="26"/>
    </row>
    <row r="301" s="3" customFormat="1" ht="12.75">
      <c r="D301" s="26"/>
    </row>
    <row r="302" s="3" customFormat="1" ht="12.75">
      <c r="D302" s="26"/>
    </row>
    <row r="303" s="3" customFormat="1" ht="12.75">
      <c r="D303" s="26"/>
    </row>
    <row r="304" s="3" customFormat="1" ht="12.75">
      <c r="D304" s="26"/>
    </row>
    <row r="305" s="3" customFormat="1" ht="12.75">
      <c r="D305" s="26"/>
    </row>
    <row r="306" s="3" customFormat="1" ht="12.75">
      <c r="D306" s="26"/>
    </row>
    <row r="307" s="3" customFormat="1" ht="12.75">
      <c r="D307" s="26"/>
    </row>
    <row r="308" s="3" customFormat="1" ht="12.75">
      <c r="D308" s="26"/>
    </row>
    <row r="309" s="3" customFormat="1" ht="12.75">
      <c r="D309" s="26"/>
    </row>
    <row r="310" s="3" customFormat="1" ht="12.75">
      <c r="D310" s="26"/>
    </row>
    <row r="311" s="3" customFormat="1" ht="12.75">
      <c r="D311" s="26"/>
    </row>
    <row r="312" s="3" customFormat="1" ht="12.75">
      <c r="D312" s="26"/>
    </row>
    <row r="313" s="3" customFormat="1" ht="12.75">
      <c r="D313" s="26"/>
    </row>
    <row r="314" s="3" customFormat="1" ht="12.75">
      <c r="D314" s="26"/>
    </row>
    <row r="315" s="3" customFormat="1" ht="12.75">
      <c r="D315" s="26"/>
    </row>
    <row r="316" s="3" customFormat="1" ht="12.75">
      <c r="D316" s="26"/>
    </row>
    <row r="317" s="3" customFormat="1" ht="12.75">
      <c r="D317" s="26"/>
    </row>
    <row r="318" s="3" customFormat="1" ht="12.75">
      <c r="D318" s="26"/>
    </row>
    <row r="319" s="3" customFormat="1" ht="12.75">
      <c r="D319" s="26"/>
    </row>
    <row r="320" s="3" customFormat="1" ht="12.75">
      <c r="D320" s="26"/>
    </row>
    <row r="321" s="3" customFormat="1" ht="12.75">
      <c r="D321" s="26"/>
    </row>
    <row r="322" s="3" customFormat="1" ht="12.75">
      <c r="D322" s="26"/>
    </row>
    <row r="323" s="3" customFormat="1" ht="12.75">
      <c r="D323" s="26"/>
    </row>
    <row r="324" s="3" customFormat="1" ht="12.75">
      <c r="D324" s="26"/>
    </row>
    <row r="325" s="3" customFormat="1" ht="12.75">
      <c r="D325" s="26"/>
    </row>
    <row r="326" s="3" customFormat="1" ht="12.75">
      <c r="D326" s="26"/>
    </row>
    <row r="327" s="3" customFormat="1" ht="12.75">
      <c r="D327" s="26"/>
    </row>
    <row r="328" s="3" customFormat="1" ht="12.75">
      <c r="D328" s="26"/>
    </row>
    <row r="329" s="3" customFormat="1" ht="12.75">
      <c r="D329" s="26"/>
    </row>
    <row r="330" s="3" customFormat="1" ht="12.75">
      <c r="D330" s="26"/>
    </row>
    <row r="331" s="3" customFormat="1" ht="12.75">
      <c r="D331" s="26"/>
    </row>
    <row r="332" s="3" customFormat="1" ht="12.75">
      <c r="D332" s="26"/>
    </row>
    <row r="333" s="3" customFormat="1" ht="12.75">
      <c r="D333" s="26"/>
    </row>
    <row r="334" s="3" customFormat="1" ht="12.75">
      <c r="D334" s="26"/>
    </row>
    <row r="335" s="3" customFormat="1" ht="12.75">
      <c r="D335" s="26"/>
    </row>
    <row r="336" s="3" customFormat="1" ht="12.75">
      <c r="D336" s="26"/>
    </row>
    <row r="337" s="3" customFormat="1" ht="12.75">
      <c r="D337" s="26"/>
    </row>
    <row r="338" s="3" customFormat="1" ht="12.75">
      <c r="D338" s="26"/>
    </row>
    <row r="339" s="3" customFormat="1" ht="12.75">
      <c r="D339" s="26"/>
    </row>
    <row r="340" s="3" customFormat="1" ht="12.75">
      <c r="D340" s="26"/>
    </row>
    <row r="341" s="3" customFormat="1" ht="12.75">
      <c r="D341" s="26"/>
    </row>
    <row r="342" s="3" customFormat="1" ht="12.75">
      <c r="D342" s="26"/>
    </row>
    <row r="343" s="3" customFormat="1" ht="12.75">
      <c r="D343" s="26"/>
    </row>
    <row r="344" s="3" customFormat="1" ht="12.75">
      <c r="D344" s="26"/>
    </row>
    <row r="345" s="3" customFormat="1" ht="12.75">
      <c r="D345" s="26"/>
    </row>
    <row r="346" s="3" customFormat="1" ht="12.75">
      <c r="D346" s="26"/>
    </row>
    <row r="347" s="3" customFormat="1" ht="12.75">
      <c r="D347" s="26"/>
    </row>
    <row r="348" s="3" customFormat="1" ht="12.75">
      <c r="D348" s="26"/>
    </row>
    <row r="349" s="3" customFormat="1" ht="12.75">
      <c r="D349" s="26"/>
    </row>
    <row r="350" s="3" customFormat="1" ht="12.75">
      <c r="D350" s="26"/>
    </row>
    <row r="351" s="3" customFormat="1" ht="12.75">
      <c r="D351" s="26"/>
    </row>
    <row r="352" s="3" customFormat="1" ht="12.75">
      <c r="D352" s="26"/>
    </row>
    <row r="353" s="3" customFormat="1" ht="12.75">
      <c r="D353" s="26"/>
    </row>
    <row r="354" s="3" customFormat="1" ht="12.75">
      <c r="D354" s="26"/>
    </row>
    <row r="355" s="3" customFormat="1" ht="12.75">
      <c r="D355" s="26"/>
    </row>
    <row r="356" s="3" customFormat="1" ht="12.75">
      <c r="D356" s="26"/>
    </row>
    <row r="357" s="3" customFormat="1" ht="12.75">
      <c r="D357" s="26"/>
    </row>
    <row r="358" s="3" customFormat="1" ht="12.75">
      <c r="D358" s="26"/>
    </row>
    <row r="359" s="3" customFormat="1" ht="12.75">
      <c r="D359" s="26"/>
    </row>
    <row r="360" s="3" customFormat="1" ht="12.75">
      <c r="D360" s="26"/>
    </row>
    <row r="361" s="3" customFormat="1" ht="12.75">
      <c r="D361" s="26"/>
    </row>
    <row r="362" s="3" customFormat="1" ht="12.75">
      <c r="D362" s="26"/>
    </row>
    <row r="363" s="3" customFormat="1" ht="12.75">
      <c r="D363" s="26"/>
    </row>
    <row r="364" s="3" customFormat="1" ht="12.75">
      <c r="D364" s="26"/>
    </row>
    <row r="365" s="3" customFormat="1" ht="12.75">
      <c r="D365" s="26"/>
    </row>
    <row r="366" s="3" customFormat="1" ht="12.75">
      <c r="D366" s="26"/>
    </row>
    <row r="367" s="3" customFormat="1" ht="12.75">
      <c r="D367" s="26"/>
    </row>
    <row r="368" s="3" customFormat="1" ht="12.75">
      <c r="D368" s="26"/>
    </row>
    <row r="369" s="3" customFormat="1" ht="12.75">
      <c r="D369" s="26"/>
    </row>
    <row r="370" s="3" customFormat="1" ht="12.75">
      <c r="D370" s="26"/>
    </row>
    <row r="371" s="3" customFormat="1" ht="12.75">
      <c r="D371" s="26"/>
    </row>
    <row r="372" s="3" customFormat="1" ht="12.75">
      <c r="D372" s="26"/>
    </row>
    <row r="373" s="3" customFormat="1" ht="12.75">
      <c r="D373" s="26"/>
    </row>
    <row r="374" s="3" customFormat="1" ht="12.75">
      <c r="D374" s="26"/>
    </row>
    <row r="375" s="3" customFormat="1" ht="12.75">
      <c r="D375" s="26"/>
    </row>
    <row r="376" s="3" customFormat="1" ht="12.75">
      <c r="D376" s="26"/>
    </row>
    <row r="377" s="3" customFormat="1" ht="12.75">
      <c r="D377" s="26"/>
    </row>
    <row r="378" s="3" customFormat="1" ht="12.75">
      <c r="D378" s="26"/>
    </row>
    <row r="379" s="3" customFormat="1" ht="12.75">
      <c r="D379" s="26"/>
    </row>
    <row r="380" s="3" customFormat="1" ht="12.75">
      <c r="D380" s="26"/>
    </row>
    <row r="381" s="3" customFormat="1" ht="12.75">
      <c r="D381" s="26"/>
    </row>
    <row r="382" s="3" customFormat="1" ht="12.75">
      <c r="D382" s="26"/>
    </row>
    <row r="383" s="3" customFormat="1" ht="12.75">
      <c r="D383" s="26"/>
    </row>
    <row r="384" s="3" customFormat="1" ht="12.75">
      <c r="D384" s="26"/>
    </row>
    <row r="385" s="3" customFormat="1" ht="12.75">
      <c r="D385" s="26"/>
    </row>
    <row r="386" s="3" customFormat="1" ht="12.75">
      <c r="D386" s="26"/>
    </row>
    <row r="387" s="3" customFormat="1" ht="12.75">
      <c r="D387" s="26"/>
    </row>
    <row r="388" s="3" customFormat="1" ht="12.75">
      <c r="D388" s="26"/>
    </row>
    <row r="389" s="3" customFormat="1" ht="12.75">
      <c r="D389" s="26"/>
    </row>
    <row r="390" s="3" customFormat="1" ht="12.75">
      <c r="D390" s="26"/>
    </row>
    <row r="391" s="3" customFormat="1" ht="12.75">
      <c r="D391" s="26"/>
    </row>
    <row r="392" s="3" customFormat="1" ht="12.75">
      <c r="D392" s="26"/>
    </row>
    <row r="393" s="3" customFormat="1" ht="12.75">
      <c r="D393" s="26"/>
    </row>
    <row r="394" s="3" customFormat="1" ht="12.75">
      <c r="D394" s="26"/>
    </row>
    <row r="395" s="3" customFormat="1" ht="12.75">
      <c r="D395" s="26"/>
    </row>
    <row r="396" s="3" customFormat="1" ht="12.75">
      <c r="D396" s="26"/>
    </row>
    <row r="397" s="3" customFormat="1" ht="12.75">
      <c r="D397" s="26"/>
    </row>
    <row r="398" s="3" customFormat="1" ht="12.75">
      <c r="D398" s="26"/>
    </row>
    <row r="399" s="3" customFormat="1" ht="12.75">
      <c r="D399" s="26"/>
    </row>
    <row r="400" s="3" customFormat="1" ht="12.75">
      <c r="D400" s="26"/>
    </row>
    <row r="401" s="3" customFormat="1" ht="12.75">
      <c r="D401" s="26"/>
    </row>
    <row r="402" s="3" customFormat="1" ht="12.75">
      <c r="D402" s="26"/>
    </row>
    <row r="403" s="3" customFormat="1" ht="12.75">
      <c r="D403" s="26"/>
    </row>
    <row r="404" s="3" customFormat="1" ht="12.75">
      <c r="D404" s="26"/>
    </row>
    <row r="405" s="3" customFormat="1" ht="12.75">
      <c r="D405" s="26"/>
    </row>
    <row r="406" s="3" customFormat="1" ht="12.75">
      <c r="D406" s="26"/>
    </row>
    <row r="407" s="3" customFormat="1" ht="12.75">
      <c r="D407" s="26"/>
    </row>
    <row r="408" s="3" customFormat="1" ht="12.75">
      <c r="D408" s="26"/>
    </row>
    <row r="409" s="3" customFormat="1" ht="12.75">
      <c r="D409" s="26"/>
    </row>
    <row r="410" s="3" customFormat="1" ht="12.75">
      <c r="D410" s="26"/>
    </row>
    <row r="411" s="3" customFormat="1" ht="12.75">
      <c r="D411" s="26"/>
    </row>
    <row r="412" s="3" customFormat="1" ht="12.75">
      <c r="D412" s="26"/>
    </row>
    <row r="413" s="3" customFormat="1" ht="12.75">
      <c r="D413" s="26"/>
    </row>
    <row r="414" s="3" customFormat="1" ht="12.75">
      <c r="D414" s="26"/>
    </row>
    <row r="415" s="3" customFormat="1" ht="12.75">
      <c r="D415" s="26"/>
    </row>
    <row r="416" s="3" customFormat="1" ht="12.75">
      <c r="D416" s="26"/>
    </row>
    <row r="417" s="3" customFormat="1" ht="12.75">
      <c r="D417" s="26"/>
    </row>
    <row r="418" s="3" customFormat="1" ht="12.75">
      <c r="D418" s="26"/>
    </row>
    <row r="419" s="3" customFormat="1" ht="12.75">
      <c r="D419" s="26"/>
    </row>
    <row r="420" s="3" customFormat="1" ht="12.75">
      <c r="D420" s="26"/>
    </row>
    <row r="421" s="3" customFormat="1" ht="12.75">
      <c r="D421" s="26"/>
    </row>
    <row r="422" s="3" customFormat="1" ht="12.75">
      <c r="D422" s="26"/>
    </row>
    <row r="423" s="3" customFormat="1" ht="12.75">
      <c r="D423" s="26"/>
    </row>
    <row r="424" s="3" customFormat="1" ht="12.75">
      <c r="D424" s="26"/>
    </row>
  </sheetData>
  <sheetProtection/>
  <mergeCells count="14">
    <mergeCell ref="E79:F79"/>
    <mergeCell ref="E84:F84"/>
    <mergeCell ref="A1:L1"/>
    <mergeCell ref="A2:L2"/>
    <mergeCell ref="E95:F95"/>
    <mergeCell ref="E71:F71"/>
    <mergeCell ref="E198:F198"/>
    <mergeCell ref="E166:F166"/>
    <mergeCell ref="E121:F121"/>
    <mergeCell ref="E146:F146"/>
    <mergeCell ref="E147:F147"/>
    <mergeCell ref="E186:F186"/>
    <mergeCell ref="E197:F197"/>
    <mergeCell ref="A185:E185"/>
  </mergeCells>
  <printOptions horizontalCentered="1"/>
  <pageMargins left="0.2362204724409449" right="0.2362204724409449" top="0.4330708661417323" bottom="0.4330708661417323" header="0.5118110236220472" footer="0.5118110236220472"/>
  <pageSetup firstPageNumber="2" useFirstPageNumber="1" horizontalDpi="300" verticalDpi="300" orientation="portrait" paperSize="9" scale="90" r:id="rId1"/>
  <headerFooter alignWithMargins="0">
    <oddFooter>&amp;R&amp;P</oddFooter>
  </headerFooter>
  <rowBreaks count="2" manualBreakCount="2">
    <brk id="119" max="10" man="1"/>
    <brk id="18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05"/>
  <sheetViews>
    <sheetView zoomScalePageLayoutView="0" workbookViewId="0" topLeftCell="A1">
      <selection activeCell="G2" sqref="G2"/>
    </sheetView>
  </sheetViews>
  <sheetFormatPr defaultColWidth="11.421875" defaultRowHeight="12.75"/>
  <cols>
    <col min="1" max="1" width="4.00390625" style="64" customWidth="1"/>
    <col min="2" max="2" width="4.28125" style="64" customWidth="1"/>
    <col min="3" max="3" width="5.57421875" style="64" customWidth="1"/>
    <col min="4" max="4" width="5.00390625" style="76" hidden="1" customWidth="1"/>
    <col min="5" max="5" width="48.57421875" style="0" customWidth="1"/>
    <col min="6" max="6" width="12.140625" style="0" hidden="1" customWidth="1"/>
    <col min="7" max="7" width="12.7109375" style="0" customWidth="1"/>
    <col min="8" max="8" width="7.8515625" style="0" hidden="1" customWidth="1"/>
    <col min="9" max="9" width="12.140625" style="0" customWidth="1"/>
    <col min="10" max="10" width="7.8515625" style="0" hidden="1" customWidth="1"/>
    <col min="11" max="11" width="12.140625" style="0" customWidth="1"/>
    <col min="12" max="12" width="7.8515625" style="0" hidden="1" customWidth="1"/>
  </cols>
  <sheetData>
    <row r="1" spans="1:12" s="3" customFormat="1" ht="28.5" customHeight="1">
      <c r="A1" s="239" t="s">
        <v>113</v>
      </c>
      <c r="B1" s="240"/>
      <c r="C1" s="240"/>
      <c r="D1" s="240"/>
      <c r="E1" s="240"/>
      <c r="F1" s="240"/>
      <c r="G1" s="240"/>
      <c r="H1" s="240"/>
      <c r="I1" s="240"/>
      <c r="J1" s="240"/>
      <c r="K1" s="265"/>
      <c r="L1" s="265"/>
    </row>
    <row r="2" spans="1:12" s="3" customFormat="1" ht="28.5" customHeight="1">
      <c r="A2" s="20" t="s">
        <v>5</v>
      </c>
      <c r="B2" s="20" t="s">
        <v>4</v>
      </c>
      <c r="C2" s="20" t="s">
        <v>3</v>
      </c>
      <c r="D2" s="20" t="s">
        <v>6</v>
      </c>
      <c r="E2" s="52" t="s">
        <v>84</v>
      </c>
      <c r="F2" s="108" t="s">
        <v>132</v>
      </c>
      <c r="G2" s="108" t="s">
        <v>199</v>
      </c>
      <c r="H2" s="109" t="s">
        <v>110</v>
      </c>
      <c r="I2" s="108" t="s">
        <v>121</v>
      </c>
      <c r="J2" s="109" t="s">
        <v>122</v>
      </c>
      <c r="K2" s="108" t="s">
        <v>133</v>
      </c>
      <c r="L2" s="109" t="s">
        <v>139</v>
      </c>
    </row>
    <row r="3" spans="1:12" s="3" customFormat="1" ht="22.5" customHeight="1">
      <c r="A3" s="89">
        <v>3</v>
      </c>
      <c r="B3" s="90"/>
      <c r="C3" s="90"/>
      <c r="D3" s="91"/>
      <c r="E3" s="92" t="s">
        <v>49</v>
      </c>
      <c r="F3" s="178">
        <f>F4+F14+F41+F48+F55+F59</f>
        <v>898707569</v>
      </c>
      <c r="G3" s="178">
        <f>G4+G14+G41+G48+G55+G59</f>
        <v>1041127000</v>
      </c>
      <c r="H3" s="179">
        <f aca="true" t="shared" si="0" ref="H3:H12">G3/F3*100</f>
        <v>115.84713825860746</v>
      </c>
      <c r="I3" s="178">
        <f>I4+I14+I41+I48+I55+I59</f>
        <v>1097570000</v>
      </c>
      <c r="J3" s="85">
        <f>I3/G3*100</f>
        <v>105.42133668611034</v>
      </c>
      <c r="K3" s="178">
        <f>K4+K14+K41+K48+K55+K59</f>
        <v>1112530000</v>
      </c>
      <c r="L3" s="85">
        <f>K3/I3*100</f>
        <v>101.36301101524276</v>
      </c>
    </row>
    <row r="4" spans="1:12" s="3" customFormat="1" ht="12.75">
      <c r="A4" s="63"/>
      <c r="B4" s="66">
        <v>31</v>
      </c>
      <c r="C4" s="66"/>
      <c r="D4" s="67"/>
      <c r="E4" s="53" t="s">
        <v>50</v>
      </c>
      <c r="F4" s="178">
        <f>F5+F8+F10</f>
        <v>21391000</v>
      </c>
      <c r="G4" s="178">
        <f>G5+G8+G10</f>
        <v>24000000</v>
      </c>
      <c r="H4" s="179">
        <f t="shared" si="0"/>
        <v>112.1967182459913</v>
      </c>
      <c r="I4" s="178">
        <f>I5+I8+I10</f>
        <v>24000000</v>
      </c>
      <c r="J4" s="85">
        <f aca="true" t="shared" si="1" ref="J4:J66">I4/G4*100</f>
        <v>100</v>
      </c>
      <c r="K4" s="178">
        <f>K5+K8+K10</f>
        <v>24000000</v>
      </c>
      <c r="L4" s="85">
        <f aca="true" t="shared" si="2" ref="L4:L66">K4/I4*100</f>
        <v>100</v>
      </c>
    </row>
    <row r="5" spans="1:12" s="177" customFormat="1" ht="12.75">
      <c r="A5" s="72"/>
      <c r="B5" s="72"/>
      <c r="C5" s="72">
        <v>311</v>
      </c>
      <c r="D5" s="68"/>
      <c r="E5" s="54" t="s">
        <v>51</v>
      </c>
      <c r="F5" s="180">
        <f>SUM(F6:F7)</f>
        <v>17270000</v>
      </c>
      <c r="G5" s="180">
        <f>SUM(G6:G7)</f>
        <v>18800000</v>
      </c>
      <c r="H5" s="110">
        <f t="shared" si="0"/>
        <v>108.85929357266937</v>
      </c>
      <c r="I5" s="209">
        <f>SUM(I6:I7)</f>
        <v>18800000</v>
      </c>
      <c r="J5" s="201">
        <f t="shared" si="1"/>
        <v>100</v>
      </c>
      <c r="K5" s="209">
        <f>SUM(K6:K7)</f>
        <v>18800000</v>
      </c>
      <c r="L5" s="201">
        <f t="shared" si="2"/>
        <v>100</v>
      </c>
    </row>
    <row r="6" spans="1:12" s="177" customFormat="1" ht="12.75" hidden="1">
      <c r="A6" s="72"/>
      <c r="B6" s="72"/>
      <c r="C6" s="72"/>
      <c r="D6" s="68">
        <v>3111</v>
      </c>
      <c r="E6" s="54" t="s">
        <v>52</v>
      </c>
      <c r="F6" s="180">
        <v>17020000</v>
      </c>
      <c r="G6" s="180">
        <v>18500000</v>
      </c>
      <c r="H6" s="110">
        <f t="shared" si="0"/>
        <v>108.69565217391303</v>
      </c>
      <c r="I6" s="209">
        <v>18500000</v>
      </c>
      <c r="J6" s="201">
        <f t="shared" si="1"/>
        <v>100</v>
      </c>
      <c r="K6" s="209">
        <v>18500000</v>
      </c>
      <c r="L6" s="201">
        <f t="shared" si="2"/>
        <v>100</v>
      </c>
    </row>
    <row r="7" spans="1:12" s="177" customFormat="1" ht="12.75" hidden="1">
      <c r="A7" s="72"/>
      <c r="B7" s="72"/>
      <c r="C7" s="72"/>
      <c r="D7" s="68">
        <v>3113</v>
      </c>
      <c r="E7" s="54" t="s">
        <v>53</v>
      </c>
      <c r="F7" s="180">
        <v>250000</v>
      </c>
      <c r="G7" s="180">
        <v>300000</v>
      </c>
      <c r="H7" s="110">
        <f t="shared" si="0"/>
        <v>120</v>
      </c>
      <c r="I7" s="209">
        <v>300000</v>
      </c>
      <c r="J7" s="201">
        <f t="shared" si="1"/>
        <v>100</v>
      </c>
      <c r="K7" s="209">
        <v>300000</v>
      </c>
      <c r="L7" s="201">
        <f t="shared" si="2"/>
        <v>100</v>
      </c>
    </row>
    <row r="8" spans="1:12" s="177" customFormat="1" ht="12.75">
      <c r="A8" s="72"/>
      <c r="B8" s="72"/>
      <c r="C8" s="72">
        <v>312</v>
      </c>
      <c r="D8" s="68"/>
      <c r="E8" s="54" t="s">
        <v>54</v>
      </c>
      <c r="F8" s="180">
        <f>F9</f>
        <v>1000000</v>
      </c>
      <c r="G8" s="180">
        <f>G9</f>
        <v>1500000</v>
      </c>
      <c r="H8" s="110">
        <f t="shared" si="0"/>
        <v>150</v>
      </c>
      <c r="I8" s="209">
        <f>I9</f>
        <v>1500000</v>
      </c>
      <c r="J8" s="201">
        <f t="shared" si="1"/>
        <v>100</v>
      </c>
      <c r="K8" s="209">
        <f>K9</f>
        <v>1500000</v>
      </c>
      <c r="L8" s="201">
        <f t="shared" si="2"/>
        <v>100</v>
      </c>
    </row>
    <row r="9" spans="1:12" s="177" customFormat="1" ht="12.75" hidden="1">
      <c r="A9" s="72"/>
      <c r="B9" s="72"/>
      <c r="C9" s="72"/>
      <c r="D9" s="68">
        <v>3121</v>
      </c>
      <c r="E9" s="54" t="s">
        <v>54</v>
      </c>
      <c r="F9" s="180">
        <v>1000000</v>
      </c>
      <c r="G9" s="180">
        <v>1500000</v>
      </c>
      <c r="H9" s="110">
        <f t="shared" si="0"/>
        <v>150</v>
      </c>
      <c r="I9" s="209">
        <v>1500000</v>
      </c>
      <c r="J9" s="201">
        <f t="shared" si="1"/>
        <v>100</v>
      </c>
      <c r="K9" s="209">
        <v>1500000</v>
      </c>
      <c r="L9" s="201">
        <f t="shared" si="2"/>
        <v>100</v>
      </c>
    </row>
    <row r="10" spans="1:12" s="177" customFormat="1" ht="12.75">
      <c r="A10" s="72"/>
      <c r="B10" s="72"/>
      <c r="C10" s="72">
        <v>313</v>
      </c>
      <c r="D10" s="68"/>
      <c r="E10" s="54" t="s">
        <v>55</v>
      </c>
      <c r="F10" s="180">
        <f>F11+F12</f>
        <v>3121000</v>
      </c>
      <c r="G10" s="180">
        <f>G11+G12</f>
        <v>3700000</v>
      </c>
      <c r="H10" s="110">
        <f t="shared" si="0"/>
        <v>118.55174623518103</v>
      </c>
      <c r="I10" s="209">
        <f>I11+I12</f>
        <v>3700000</v>
      </c>
      <c r="J10" s="201">
        <f t="shared" si="1"/>
        <v>100</v>
      </c>
      <c r="K10" s="209">
        <f>K11+K12</f>
        <v>3700000</v>
      </c>
      <c r="L10" s="201">
        <f t="shared" si="2"/>
        <v>100</v>
      </c>
    </row>
    <row r="11" spans="1:12" s="3" customFormat="1" ht="12.75" hidden="1">
      <c r="A11" s="63"/>
      <c r="B11" s="64"/>
      <c r="C11" s="64"/>
      <c r="D11" s="68">
        <v>3132</v>
      </c>
      <c r="E11" s="54" t="s">
        <v>56</v>
      </c>
      <c r="F11" s="180">
        <v>2800000</v>
      </c>
      <c r="G11" s="180">
        <v>3300000</v>
      </c>
      <c r="H11" s="110">
        <f t="shared" si="0"/>
        <v>117.85714285714286</v>
      </c>
      <c r="I11" s="180">
        <v>3300000</v>
      </c>
      <c r="J11" s="176">
        <f t="shared" si="1"/>
        <v>100</v>
      </c>
      <c r="K11" s="180">
        <v>3300000</v>
      </c>
      <c r="L11" s="176">
        <f t="shared" si="2"/>
        <v>100</v>
      </c>
    </row>
    <row r="12" spans="1:12" s="3" customFormat="1" ht="12.75" hidden="1">
      <c r="A12" s="63"/>
      <c r="B12" s="64"/>
      <c r="C12" s="64"/>
      <c r="D12" s="68">
        <v>3133</v>
      </c>
      <c r="E12" s="54" t="s">
        <v>57</v>
      </c>
      <c r="F12" s="180">
        <v>321000</v>
      </c>
      <c r="G12" s="180">
        <v>400000</v>
      </c>
      <c r="H12" s="110">
        <f t="shared" si="0"/>
        <v>124.61059190031152</v>
      </c>
      <c r="I12" s="180">
        <v>400000</v>
      </c>
      <c r="J12" s="176">
        <f t="shared" si="1"/>
        <v>100</v>
      </c>
      <c r="K12" s="180">
        <v>400000</v>
      </c>
      <c r="L12" s="176">
        <f t="shared" si="2"/>
        <v>100</v>
      </c>
    </row>
    <row r="13" spans="1:12" s="3" customFormat="1" ht="12.75">
      <c r="A13" s="63"/>
      <c r="B13" s="64"/>
      <c r="C13" s="64"/>
      <c r="D13" s="68"/>
      <c r="E13" s="54"/>
      <c r="F13" s="178"/>
      <c r="G13" s="178"/>
      <c r="H13" s="179"/>
      <c r="I13" s="178"/>
      <c r="J13" s="85"/>
      <c r="K13" s="178"/>
      <c r="L13" s="85"/>
    </row>
    <row r="14" spans="1:12" s="3" customFormat="1" ht="12.75">
      <c r="A14" s="63"/>
      <c r="B14" s="63">
        <v>32</v>
      </c>
      <c r="C14" s="64"/>
      <c r="D14" s="65"/>
      <c r="E14" s="10" t="s">
        <v>7</v>
      </c>
      <c r="F14" s="178">
        <f>F15+F19+F24+F34</f>
        <v>649850569</v>
      </c>
      <c r="G14" s="178">
        <f>G15+G19+G24+G34</f>
        <v>707642000</v>
      </c>
      <c r="H14" s="179">
        <f aca="true" t="shared" si="3" ref="H14:H39">G14/F14*100</f>
        <v>108.89303383836845</v>
      </c>
      <c r="I14" s="178">
        <f>I15+I19+I24+I34</f>
        <v>683616000</v>
      </c>
      <c r="J14" s="85">
        <f t="shared" si="1"/>
        <v>96.60478038330116</v>
      </c>
      <c r="K14" s="178">
        <f>K15+K19+K24+K34</f>
        <v>629076000</v>
      </c>
      <c r="L14" s="85">
        <f t="shared" si="2"/>
        <v>92.02183682067125</v>
      </c>
    </row>
    <row r="15" spans="1:12" s="177" customFormat="1" ht="12.75">
      <c r="A15" s="72"/>
      <c r="B15" s="72"/>
      <c r="C15" s="72">
        <v>321</v>
      </c>
      <c r="D15" s="68"/>
      <c r="E15" s="55" t="s">
        <v>11</v>
      </c>
      <c r="F15" s="180">
        <f>F16+F17+F18</f>
        <v>1650000</v>
      </c>
      <c r="G15" s="180">
        <f>G16+G17+G18</f>
        <v>1650000</v>
      </c>
      <c r="H15" s="110">
        <f t="shared" si="3"/>
        <v>100</v>
      </c>
      <c r="I15" s="209">
        <f>I16+I17+I18</f>
        <v>1650000</v>
      </c>
      <c r="J15" s="201">
        <f t="shared" si="1"/>
        <v>100</v>
      </c>
      <c r="K15" s="209">
        <f>K16+K17+K18</f>
        <v>1650000</v>
      </c>
      <c r="L15" s="201">
        <f t="shared" si="2"/>
        <v>100</v>
      </c>
    </row>
    <row r="16" spans="1:12" s="177" customFormat="1" ht="12.75" hidden="1">
      <c r="A16" s="72"/>
      <c r="B16" s="72"/>
      <c r="C16" s="72"/>
      <c r="D16" s="68">
        <v>3211</v>
      </c>
      <c r="E16" s="55" t="s">
        <v>58</v>
      </c>
      <c r="F16" s="180">
        <v>600000</v>
      </c>
      <c r="G16" s="180">
        <v>600000</v>
      </c>
      <c r="H16" s="110">
        <f t="shared" si="3"/>
        <v>100</v>
      </c>
      <c r="I16" s="209">
        <v>600000</v>
      </c>
      <c r="J16" s="201">
        <f t="shared" si="1"/>
        <v>100</v>
      </c>
      <c r="K16" s="209">
        <v>600000</v>
      </c>
      <c r="L16" s="201">
        <f t="shared" si="2"/>
        <v>100</v>
      </c>
    </row>
    <row r="17" spans="1:12" s="177" customFormat="1" ht="12.75" hidden="1">
      <c r="A17" s="72"/>
      <c r="B17" s="72"/>
      <c r="C17" s="72"/>
      <c r="D17" s="68">
        <v>3212</v>
      </c>
      <c r="E17" s="55" t="s">
        <v>59</v>
      </c>
      <c r="F17" s="180">
        <v>550000</v>
      </c>
      <c r="G17" s="180">
        <v>550000</v>
      </c>
      <c r="H17" s="110">
        <f t="shared" si="3"/>
        <v>100</v>
      </c>
      <c r="I17" s="209">
        <v>550000</v>
      </c>
      <c r="J17" s="201">
        <f t="shared" si="1"/>
        <v>100</v>
      </c>
      <c r="K17" s="209">
        <v>550000</v>
      </c>
      <c r="L17" s="201">
        <f t="shared" si="2"/>
        <v>100</v>
      </c>
    </row>
    <row r="18" spans="1:14" s="177" customFormat="1" ht="12.75" hidden="1">
      <c r="A18" s="72"/>
      <c r="B18" s="72"/>
      <c r="C18" s="72"/>
      <c r="D18" s="74" t="s">
        <v>9</v>
      </c>
      <c r="E18" s="55" t="s">
        <v>10</v>
      </c>
      <c r="F18" s="180">
        <v>500000</v>
      </c>
      <c r="G18" s="180">
        <v>500000</v>
      </c>
      <c r="H18" s="110">
        <f t="shared" si="3"/>
        <v>100</v>
      </c>
      <c r="I18" s="209">
        <v>500000</v>
      </c>
      <c r="J18" s="201">
        <f t="shared" si="1"/>
        <v>100</v>
      </c>
      <c r="K18" s="209">
        <v>500000</v>
      </c>
      <c r="L18" s="201">
        <f t="shared" si="2"/>
        <v>100</v>
      </c>
      <c r="M18" s="202"/>
      <c r="N18" s="202"/>
    </row>
    <row r="19" spans="1:12" s="177" customFormat="1" ht="12.75">
      <c r="A19" s="72"/>
      <c r="B19" s="72"/>
      <c r="C19" s="72">
        <v>322</v>
      </c>
      <c r="D19" s="74"/>
      <c r="E19" s="203" t="s">
        <v>60</v>
      </c>
      <c r="F19" s="180">
        <f>SUM(F20:F23)</f>
        <v>2150000</v>
      </c>
      <c r="G19" s="180">
        <f>SUM(G20:G23)</f>
        <v>2200000</v>
      </c>
      <c r="H19" s="110">
        <f t="shared" si="3"/>
        <v>102.32558139534885</v>
      </c>
      <c r="I19" s="209">
        <f>SUM(I20:I23)</f>
        <v>2200000</v>
      </c>
      <c r="J19" s="201">
        <f t="shared" si="1"/>
        <v>100</v>
      </c>
      <c r="K19" s="209">
        <f>SUM(K20:K23)</f>
        <v>2200000</v>
      </c>
      <c r="L19" s="201">
        <f t="shared" si="2"/>
        <v>100</v>
      </c>
    </row>
    <row r="20" spans="1:12" s="177" customFormat="1" ht="12.75" hidden="1">
      <c r="A20" s="72"/>
      <c r="B20" s="72"/>
      <c r="C20" s="72"/>
      <c r="D20" s="74">
        <v>3221</v>
      </c>
      <c r="E20" s="54" t="s">
        <v>61</v>
      </c>
      <c r="F20" s="180">
        <v>1200000</v>
      </c>
      <c r="G20" s="180">
        <v>1200000</v>
      </c>
      <c r="H20" s="110">
        <f t="shared" si="3"/>
        <v>100</v>
      </c>
      <c r="I20" s="209">
        <v>1200000</v>
      </c>
      <c r="J20" s="201">
        <f t="shared" si="1"/>
        <v>100</v>
      </c>
      <c r="K20" s="209">
        <v>1200000</v>
      </c>
      <c r="L20" s="201">
        <f t="shared" si="2"/>
        <v>100</v>
      </c>
    </row>
    <row r="21" spans="1:12" s="177" customFormat="1" ht="12.75" hidden="1">
      <c r="A21" s="72"/>
      <c r="B21" s="72"/>
      <c r="C21" s="72"/>
      <c r="D21" s="74">
        <v>3223</v>
      </c>
      <c r="E21" s="54" t="s">
        <v>62</v>
      </c>
      <c r="F21" s="180">
        <v>690000</v>
      </c>
      <c r="G21" s="180">
        <v>700000</v>
      </c>
      <c r="H21" s="110">
        <f t="shared" si="3"/>
        <v>101.44927536231884</v>
      </c>
      <c r="I21" s="209">
        <v>700000</v>
      </c>
      <c r="J21" s="201">
        <f t="shared" si="1"/>
        <v>100</v>
      </c>
      <c r="K21" s="209">
        <v>700000</v>
      </c>
      <c r="L21" s="201">
        <f t="shared" si="2"/>
        <v>100</v>
      </c>
    </row>
    <row r="22" spans="1:12" s="177" customFormat="1" ht="12.75" hidden="1">
      <c r="A22" s="72"/>
      <c r="B22" s="72"/>
      <c r="C22" s="72"/>
      <c r="D22" s="74">
        <v>3224</v>
      </c>
      <c r="E22" s="203" t="s">
        <v>12</v>
      </c>
      <c r="F22" s="180">
        <v>110000</v>
      </c>
      <c r="G22" s="180">
        <v>150000</v>
      </c>
      <c r="H22" s="110">
        <f t="shared" si="3"/>
        <v>136.36363636363635</v>
      </c>
      <c r="I22" s="209">
        <v>150000</v>
      </c>
      <c r="J22" s="201">
        <f t="shared" si="1"/>
        <v>100</v>
      </c>
      <c r="K22" s="209">
        <v>150000</v>
      </c>
      <c r="L22" s="201">
        <f t="shared" si="2"/>
        <v>100</v>
      </c>
    </row>
    <row r="23" spans="1:12" s="177" customFormat="1" ht="12.75" hidden="1">
      <c r="A23" s="72"/>
      <c r="B23" s="72"/>
      <c r="C23" s="72"/>
      <c r="D23" s="74" t="s">
        <v>13</v>
      </c>
      <c r="E23" s="203" t="s">
        <v>14</v>
      </c>
      <c r="F23" s="181">
        <v>150000</v>
      </c>
      <c r="G23" s="181">
        <v>150000</v>
      </c>
      <c r="H23" s="110">
        <f t="shared" si="3"/>
        <v>100</v>
      </c>
      <c r="I23" s="210">
        <v>150000</v>
      </c>
      <c r="J23" s="201">
        <f t="shared" si="1"/>
        <v>100</v>
      </c>
      <c r="K23" s="210">
        <v>150000</v>
      </c>
      <c r="L23" s="201">
        <f t="shared" si="2"/>
        <v>100</v>
      </c>
    </row>
    <row r="24" spans="1:12" s="177" customFormat="1" ht="12.75">
      <c r="A24" s="72"/>
      <c r="B24" s="72"/>
      <c r="C24" s="72">
        <v>323</v>
      </c>
      <c r="D24" s="204"/>
      <c r="E24" s="203" t="s">
        <v>15</v>
      </c>
      <c r="F24" s="180">
        <f>SUM(F25:F33)</f>
        <v>15890500</v>
      </c>
      <c r="G24" s="180">
        <f>SUM(G25:G33)</f>
        <v>14030000</v>
      </c>
      <c r="H24" s="110">
        <f t="shared" si="3"/>
        <v>88.29174664107485</v>
      </c>
      <c r="I24" s="209">
        <f>SUM(I25:I33)</f>
        <v>14030000</v>
      </c>
      <c r="J24" s="201">
        <f t="shared" si="1"/>
        <v>100</v>
      </c>
      <c r="K24" s="209">
        <f>SUM(K25:K33)</f>
        <v>14030000</v>
      </c>
      <c r="L24" s="201">
        <f t="shared" si="2"/>
        <v>100</v>
      </c>
    </row>
    <row r="25" spans="1:12" s="177" customFormat="1" ht="12.75" hidden="1">
      <c r="A25" s="72"/>
      <c r="B25" s="72"/>
      <c r="C25" s="72"/>
      <c r="D25" s="68">
        <v>3231</v>
      </c>
      <c r="E25" s="54" t="s">
        <v>63</v>
      </c>
      <c r="F25" s="180">
        <v>1400000</v>
      </c>
      <c r="G25" s="180">
        <v>1600000</v>
      </c>
      <c r="H25" s="110">
        <f t="shared" si="3"/>
        <v>114.28571428571428</v>
      </c>
      <c r="I25" s="209">
        <v>1600000</v>
      </c>
      <c r="J25" s="201">
        <f t="shared" si="1"/>
        <v>100</v>
      </c>
      <c r="K25" s="209">
        <v>1600000</v>
      </c>
      <c r="L25" s="201">
        <f t="shared" si="2"/>
        <v>100</v>
      </c>
    </row>
    <row r="26" spans="1:12" s="177" customFormat="1" ht="12.75" hidden="1">
      <c r="A26" s="72"/>
      <c r="B26" s="72"/>
      <c r="C26" s="72"/>
      <c r="D26" s="68">
        <v>3232</v>
      </c>
      <c r="E26" s="203" t="s">
        <v>16</v>
      </c>
      <c r="F26" s="180">
        <v>2300000</v>
      </c>
      <c r="G26" s="180">
        <v>710000</v>
      </c>
      <c r="H26" s="110">
        <f t="shared" si="3"/>
        <v>30.869565217391305</v>
      </c>
      <c r="I26" s="209">
        <v>710000</v>
      </c>
      <c r="J26" s="201">
        <f t="shared" si="1"/>
        <v>100</v>
      </c>
      <c r="K26" s="209">
        <v>710000</v>
      </c>
      <c r="L26" s="201">
        <f t="shared" si="2"/>
        <v>100</v>
      </c>
    </row>
    <row r="27" spans="1:12" s="177" customFormat="1" ht="12.75" hidden="1">
      <c r="A27" s="72"/>
      <c r="B27" s="72"/>
      <c r="C27" s="72"/>
      <c r="D27" s="68">
        <v>3233</v>
      </c>
      <c r="E27" s="55" t="s">
        <v>64</v>
      </c>
      <c r="F27" s="180">
        <v>5800000</v>
      </c>
      <c r="G27" s="180">
        <v>4710000</v>
      </c>
      <c r="H27" s="110">
        <f t="shared" si="3"/>
        <v>81.20689655172414</v>
      </c>
      <c r="I27" s="209">
        <v>5210000</v>
      </c>
      <c r="J27" s="201">
        <f t="shared" si="1"/>
        <v>110.61571125265392</v>
      </c>
      <c r="K27" s="209">
        <v>5210000</v>
      </c>
      <c r="L27" s="201">
        <f t="shared" si="2"/>
        <v>100</v>
      </c>
    </row>
    <row r="28" spans="1:12" s="177" customFormat="1" ht="12.75" hidden="1">
      <c r="A28" s="72"/>
      <c r="B28" s="72"/>
      <c r="C28" s="72"/>
      <c r="D28" s="68">
        <v>3234</v>
      </c>
      <c r="E28" s="55" t="s">
        <v>65</v>
      </c>
      <c r="F28" s="180">
        <v>1850000</v>
      </c>
      <c r="G28" s="180">
        <v>1850000</v>
      </c>
      <c r="H28" s="110">
        <f t="shared" si="3"/>
        <v>100</v>
      </c>
      <c r="I28" s="209">
        <v>1850000</v>
      </c>
      <c r="J28" s="201">
        <f t="shared" si="1"/>
        <v>100</v>
      </c>
      <c r="K28" s="209">
        <v>1850000</v>
      </c>
      <c r="L28" s="201">
        <f t="shared" si="2"/>
        <v>100</v>
      </c>
    </row>
    <row r="29" spans="1:12" s="177" customFormat="1" ht="12.75" hidden="1">
      <c r="A29" s="72"/>
      <c r="B29" s="72"/>
      <c r="C29" s="72"/>
      <c r="D29" s="68">
        <v>3235</v>
      </c>
      <c r="E29" s="55" t="s">
        <v>66</v>
      </c>
      <c r="F29" s="180">
        <v>890500</v>
      </c>
      <c r="G29" s="180">
        <v>800000</v>
      </c>
      <c r="H29" s="110">
        <f t="shared" si="3"/>
        <v>89.83717012914093</v>
      </c>
      <c r="I29" s="209">
        <v>800000</v>
      </c>
      <c r="J29" s="201">
        <f t="shared" si="1"/>
        <v>100</v>
      </c>
      <c r="K29" s="209">
        <v>800000</v>
      </c>
      <c r="L29" s="201">
        <f t="shared" si="2"/>
        <v>100</v>
      </c>
    </row>
    <row r="30" spans="1:12" s="177" customFormat="1" ht="12.75" hidden="1">
      <c r="A30" s="72"/>
      <c r="B30" s="72"/>
      <c r="C30" s="72"/>
      <c r="D30" s="68">
        <v>3236</v>
      </c>
      <c r="E30" s="55" t="s">
        <v>67</v>
      </c>
      <c r="F30" s="180">
        <v>700000</v>
      </c>
      <c r="G30" s="180">
        <v>800000</v>
      </c>
      <c r="H30" s="110">
        <f t="shared" si="3"/>
        <v>114.28571428571428</v>
      </c>
      <c r="I30" s="209">
        <v>800000</v>
      </c>
      <c r="J30" s="201">
        <f t="shared" si="1"/>
        <v>100</v>
      </c>
      <c r="K30" s="209">
        <v>800000</v>
      </c>
      <c r="L30" s="201">
        <f t="shared" si="2"/>
        <v>100</v>
      </c>
    </row>
    <row r="31" spans="1:12" s="177" customFormat="1" ht="12.75" hidden="1">
      <c r="A31" s="72"/>
      <c r="B31" s="72"/>
      <c r="C31" s="72"/>
      <c r="D31" s="68">
        <v>3237</v>
      </c>
      <c r="E31" s="203" t="s">
        <v>17</v>
      </c>
      <c r="F31" s="180">
        <v>1300000</v>
      </c>
      <c r="G31" s="180">
        <v>2000000</v>
      </c>
      <c r="H31" s="110">
        <f t="shared" si="3"/>
        <v>153.84615384615387</v>
      </c>
      <c r="I31" s="209">
        <v>1500000</v>
      </c>
      <c r="J31" s="201">
        <f t="shared" si="1"/>
        <v>75</v>
      </c>
      <c r="K31" s="209">
        <v>1500000</v>
      </c>
      <c r="L31" s="201">
        <f t="shared" si="2"/>
        <v>100</v>
      </c>
    </row>
    <row r="32" spans="1:12" s="177" customFormat="1" ht="12.75" hidden="1">
      <c r="A32" s="72"/>
      <c r="B32" s="72"/>
      <c r="C32" s="72"/>
      <c r="D32" s="68">
        <v>3238</v>
      </c>
      <c r="E32" s="203" t="s">
        <v>18</v>
      </c>
      <c r="F32" s="180">
        <v>650000</v>
      </c>
      <c r="G32" s="180">
        <v>660000</v>
      </c>
      <c r="H32" s="110">
        <f t="shared" si="3"/>
        <v>101.53846153846153</v>
      </c>
      <c r="I32" s="209">
        <v>660000</v>
      </c>
      <c r="J32" s="201">
        <f t="shared" si="1"/>
        <v>100</v>
      </c>
      <c r="K32" s="209">
        <v>660000</v>
      </c>
      <c r="L32" s="201">
        <f t="shared" si="2"/>
        <v>100</v>
      </c>
    </row>
    <row r="33" spans="1:12" s="177" customFormat="1" ht="12.75" hidden="1">
      <c r="A33" s="72"/>
      <c r="B33" s="72"/>
      <c r="C33" s="72"/>
      <c r="D33" s="68">
        <v>3239</v>
      </c>
      <c r="E33" s="203" t="s">
        <v>68</v>
      </c>
      <c r="F33" s="180">
        <v>1000000</v>
      </c>
      <c r="G33" s="180">
        <v>900000</v>
      </c>
      <c r="H33" s="110">
        <f t="shared" si="3"/>
        <v>90</v>
      </c>
      <c r="I33" s="209">
        <v>900000</v>
      </c>
      <c r="J33" s="201">
        <f t="shared" si="1"/>
        <v>100</v>
      </c>
      <c r="K33" s="209">
        <v>900000</v>
      </c>
      <c r="L33" s="201">
        <f t="shared" si="2"/>
        <v>100</v>
      </c>
    </row>
    <row r="34" spans="1:12" s="177" customFormat="1" ht="12.75">
      <c r="A34" s="72"/>
      <c r="B34" s="72"/>
      <c r="C34" s="72">
        <v>329</v>
      </c>
      <c r="D34" s="68"/>
      <c r="E34" s="54" t="s">
        <v>69</v>
      </c>
      <c r="F34" s="180">
        <f>SUM(F35:F39)</f>
        <v>630160069</v>
      </c>
      <c r="G34" s="180">
        <f>SUM(G35:G39)</f>
        <v>689762000</v>
      </c>
      <c r="H34" s="110">
        <f t="shared" si="3"/>
        <v>109.45822084452006</v>
      </c>
      <c r="I34" s="209">
        <f>SUM(I35:I39)</f>
        <v>665736000</v>
      </c>
      <c r="J34" s="201">
        <f t="shared" si="1"/>
        <v>96.51676955239633</v>
      </c>
      <c r="K34" s="209">
        <f>SUM(K35:K39)</f>
        <v>611196000</v>
      </c>
      <c r="L34" s="201">
        <f t="shared" si="2"/>
        <v>91.80756335844839</v>
      </c>
    </row>
    <row r="35" spans="1:12" s="3" customFormat="1" ht="12.75" hidden="1">
      <c r="A35" s="64"/>
      <c r="B35" s="64"/>
      <c r="C35" s="64"/>
      <c r="D35" s="71">
        <v>3291</v>
      </c>
      <c r="E35" s="57" t="s">
        <v>70</v>
      </c>
      <c r="F35" s="180">
        <v>550000</v>
      </c>
      <c r="G35" s="180">
        <v>450000</v>
      </c>
      <c r="H35" s="110">
        <f t="shared" si="3"/>
        <v>81.81818181818183</v>
      </c>
      <c r="I35" s="180">
        <v>450000</v>
      </c>
      <c r="J35" s="176">
        <f t="shared" si="1"/>
        <v>100</v>
      </c>
      <c r="K35" s="180">
        <v>450000</v>
      </c>
      <c r="L35" s="176">
        <f t="shared" si="2"/>
        <v>100</v>
      </c>
    </row>
    <row r="36" spans="1:12" s="3" customFormat="1" ht="12.75" hidden="1">
      <c r="A36" s="64"/>
      <c r="B36" s="64"/>
      <c r="C36" s="64"/>
      <c r="D36" s="71">
        <v>3292</v>
      </c>
      <c r="E36" s="57" t="s">
        <v>71</v>
      </c>
      <c r="F36" s="180">
        <v>600000</v>
      </c>
      <c r="G36" s="180">
        <v>650000</v>
      </c>
      <c r="H36" s="110">
        <f t="shared" si="3"/>
        <v>108.33333333333333</v>
      </c>
      <c r="I36" s="180">
        <v>650000</v>
      </c>
      <c r="J36" s="176">
        <f t="shared" si="1"/>
        <v>100</v>
      </c>
      <c r="K36" s="180">
        <v>650000</v>
      </c>
      <c r="L36" s="176">
        <f t="shared" si="2"/>
        <v>100</v>
      </c>
    </row>
    <row r="37" spans="1:12" s="3" customFormat="1" ht="12.75" hidden="1">
      <c r="A37" s="64"/>
      <c r="B37" s="64"/>
      <c r="C37" s="64"/>
      <c r="D37" s="71">
        <v>3293</v>
      </c>
      <c r="E37" s="57" t="s">
        <v>72</v>
      </c>
      <c r="F37" s="180">
        <v>62000</v>
      </c>
      <c r="G37" s="180">
        <v>62000</v>
      </c>
      <c r="H37" s="110">
        <f t="shared" si="3"/>
        <v>100</v>
      </c>
      <c r="I37" s="180">
        <v>62000</v>
      </c>
      <c r="J37" s="176">
        <f t="shared" si="1"/>
        <v>100</v>
      </c>
      <c r="K37" s="180">
        <v>62000</v>
      </c>
      <c r="L37" s="176">
        <f t="shared" si="2"/>
        <v>100</v>
      </c>
    </row>
    <row r="38" spans="1:12" s="3" customFormat="1" ht="12.75" hidden="1">
      <c r="A38" s="64"/>
      <c r="B38" s="64"/>
      <c r="C38" s="64"/>
      <c r="D38" s="71">
        <v>3294</v>
      </c>
      <c r="E38" s="57" t="s">
        <v>73</v>
      </c>
      <c r="F38" s="180">
        <v>50000</v>
      </c>
      <c r="G38" s="180">
        <v>50000</v>
      </c>
      <c r="H38" s="110">
        <f t="shared" si="3"/>
        <v>100</v>
      </c>
      <c r="I38" s="180">
        <v>50000</v>
      </c>
      <c r="J38" s="176">
        <f t="shared" si="1"/>
        <v>100</v>
      </c>
      <c r="K38" s="180">
        <v>50000</v>
      </c>
      <c r="L38" s="176">
        <f t="shared" si="2"/>
        <v>100</v>
      </c>
    </row>
    <row r="39" spans="1:12" s="3" customFormat="1" ht="12.75" hidden="1">
      <c r="A39" s="64"/>
      <c r="B39" s="64"/>
      <c r="C39" s="64"/>
      <c r="D39" s="71">
        <v>3299</v>
      </c>
      <c r="E39" s="54" t="s">
        <v>69</v>
      </c>
      <c r="F39" s="180">
        <v>628898069</v>
      </c>
      <c r="G39" s="183">
        <v>688550000</v>
      </c>
      <c r="H39" s="110">
        <f t="shared" si="3"/>
        <v>109.48515092355929</v>
      </c>
      <c r="I39" s="183">
        <v>664524000</v>
      </c>
      <c r="J39" s="176">
        <f t="shared" si="1"/>
        <v>96.51063829787235</v>
      </c>
      <c r="K39" s="183">
        <v>609984000</v>
      </c>
      <c r="L39" s="176">
        <f t="shared" si="2"/>
        <v>91.79262148545425</v>
      </c>
    </row>
    <row r="40" spans="1:12" s="3" customFormat="1" ht="12.75">
      <c r="A40" s="64"/>
      <c r="B40" s="64"/>
      <c r="C40" s="64"/>
      <c r="D40" s="71"/>
      <c r="E40" s="54"/>
      <c r="F40" s="184"/>
      <c r="G40" s="184"/>
      <c r="H40" s="179"/>
      <c r="I40" s="184"/>
      <c r="J40" s="85"/>
      <c r="K40" s="184"/>
      <c r="L40" s="85"/>
    </row>
    <row r="41" spans="1:12" s="3" customFormat="1" ht="12.75">
      <c r="A41" s="64"/>
      <c r="B41" s="63">
        <v>34</v>
      </c>
      <c r="C41" s="64"/>
      <c r="D41" s="70"/>
      <c r="E41" s="10" t="s">
        <v>19</v>
      </c>
      <c r="F41" s="178">
        <f>F42</f>
        <v>154000</v>
      </c>
      <c r="G41" s="178">
        <f>G42</f>
        <v>154000</v>
      </c>
      <c r="H41" s="179">
        <f aca="true" t="shared" si="4" ref="H41:H46">G41/F41*100</f>
        <v>100</v>
      </c>
      <c r="I41" s="178">
        <f>I42</f>
        <v>154000</v>
      </c>
      <c r="J41" s="85">
        <f t="shared" si="1"/>
        <v>100</v>
      </c>
      <c r="K41" s="178">
        <f>K42</f>
        <v>154000</v>
      </c>
      <c r="L41" s="85">
        <f t="shared" si="2"/>
        <v>100</v>
      </c>
    </row>
    <row r="42" spans="1:12" s="177" customFormat="1" ht="12.75">
      <c r="A42" s="72"/>
      <c r="B42" s="72"/>
      <c r="C42" s="72">
        <v>343</v>
      </c>
      <c r="D42" s="68"/>
      <c r="E42" s="54" t="s">
        <v>85</v>
      </c>
      <c r="F42" s="180">
        <f>SUM(F43:F46)</f>
        <v>154000</v>
      </c>
      <c r="G42" s="180">
        <f>SUM(G43:G46)</f>
        <v>154000</v>
      </c>
      <c r="H42" s="110">
        <f t="shared" si="4"/>
        <v>100</v>
      </c>
      <c r="I42" s="209">
        <f>SUM(I43:I46)</f>
        <v>154000</v>
      </c>
      <c r="J42" s="201">
        <f t="shared" si="1"/>
        <v>100</v>
      </c>
      <c r="K42" s="209">
        <f>SUM(K43:K46)</f>
        <v>154000</v>
      </c>
      <c r="L42" s="201">
        <f t="shared" si="2"/>
        <v>100</v>
      </c>
    </row>
    <row r="43" spans="1:12" s="3" customFormat="1" ht="12.75" hidden="1">
      <c r="A43" s="64"/>
      <c r="B43" s="64"/>
      <c r="C43" s="64"/>
      <c r="D43" s="72">
        <v>3431</v>
      </c>
      <c r="E43" s="58" t="s">
        <v>86</v>
      </c>
      <c r="F43" s="180">
        <v>150000</v>
      </c>
      <c r="G43" s="180">
        <v>150000</v>
      </c>
      <c r="H43" s="110">
        <f t="shared" si="4"/>
        <v>100</v>
      </c>
      <c r="I43" s="180">
        <v>150000</v>
      </c>
      <c r="J43" s="176">
        <f t="shared" si="1"/>
        <v>100</v>
      </c>
      <c r="K43" s="180">
        <v>150000</v>
      </c>
      <c r="L43" s="176">
        <f t="shared" si="2"/>
        <v>100</v>
      </c>
    </row>
    <row r="44" spans="1:12" s="3" customFormat="1" ht="12.75" hidden="1">
      <c r="A44" s="64"/>
      <c r="B44" s="64"/>
      <c r="C44" s="64"/>
      <c r="D44" s="72">
        <v>3432</v>
      </c>
      <c r="E44" s="58" t="s">
        <v>87</v>
      </c>
      <c r="F44" s="180">
        <v>1000</v>
      </c>
      <c r="G44" s="180">
        <v>1000</v>
      </c>
      <c r="H44" s="110">
        <f t="shared" si="4"/>
        <v>100</v>
      </c>
      <c r="I44" s="180">
        <v>1000</v>
      </c>
      <c r="J44" s="176">
        <f t="shared" si="1"/>
        <v>100</v>
      </c>
      <c r="K44" s="180">
        <v>1000</v>
      </c>
      <c r="L44" s="176">
        <f t="shared" si="2"/>
        <v>100</v>
      </c>
    </row>
    <row r="45" spans="1:12" s="3" customFormat="1" ht="12.75" hidden="1">
      <c r="A45" s="64"/>
      <c r="B45" s="64"/>
      <c r="C45" s="64"/>
      <c r="D45" s="72">
        <v>3433</v>
      </c>
      <c r="E45" s="58" t="s">
        <v>118</v>
      </c>
      <c r="F45" s="180">
        <v>2000</v>
      </c>
      <c r="G45" s="180">
        <v>2000</v>
      </c>
      <c r="H45" s="110">
        <f t="shared" si="4"/>
        <v>100</v>
      </c>
      <c r="I45" s="180">
        <v>2000</v>
      </c>
      <c r="J45" s="176">
        <f t="shared" si="1"/>
        <v>100</v>
      </c>
      <c r="K45" s="180">
        <v>2000</v>
      </c>
      <c r="L45" s="176">
        <f t="shared" si="2"/>
        <v>100</v>
      </c>
    </row>
    <row r="46" spans="1:12" s="3" customFormat="1" ht="12.75" hidden="1">
      <c r="A46" s="64"/>
      <c r="B46" s="64"/>
      <c r="C46" s="64"/>
      <c r="D46" s="72">
        <v>3434</v>
      </c>
      <c r="E46" s="58" t="s">
        <v>85</v>
      </c>
      <c r="F46" s="180">
        <v>1000</v>
      </c>
      <c r="G46" s="180">
        <v>1000</v>
      </c>
      <c r="H46" s="110">
        <f t="shared" si="4"/>
        <v>100</v>
      </c>
      <c r="I46" s="180">
        <v>1000</v>
      </c>
      <c r="J46" s="176">
        <f t="shared" si="1"/>
        <v>100</v>
      </c>
      <c r="K46" s="180">
        <v>1000</v>
      </c>
      <c r="L46" s="176">
        <f t="shared" si="2"/>
        <v>100</v>
      </c>
    </row>
    <row r="47" spans="1:12" s="3" customFormat="1" ht="12.75">
      <c r="A47" s="64"/>
      <c r="B47" s="64"/>
      <c r="C47" s="64"/>
      <c r="D47" s="69"/>
      <c r="E47" s="58"/>
      <c r="F47" s="184"/>
      <c r="G47" s="184"/>
      <c r="H47" s="179"/>
      <c r="I47" s="184"/>
      <c r="J47" s="85"/>
      <c r="K47" s="184"/>
      <c r="L47" s="85"/>
    </row>
    <row r="48" spans="1:12" s="3" customFormat="1" ht="12.75">
      <c r="A48" s="64"/>
      <c r="B48" s="63">
        <v>35</v>
      </c>
      <c r="C48" s="64"/>
      <c r="D48" s="70"/>
      <c r="E48" s="10" t="s">
        <v>20</v>
      </c>
      <c r="F48" s="178">
        <f>F49+F51</f>
        <v>90180000</v>
      </c>
      <c r="G48" s="178">
        <f>G49+G51</f>
        <v>48050000</v>
      </c>
      <c r="H48" s="179">
        <f>G48/F48*100</f>
        <v>53.28232424040807</v>
      </c>
      <c r="I48" s="178">
        <f>I49+I51</f>
        <v>13500000</v>
      </c>
      <c r="J48" s="85">
        <f t="shared" si="1"/>
        <v>28.09573361082206</v>
      </c>
      <c r="K48" s="178">
        <f>K49+K51</f>
        <v>16700000</v>
      </c>
      <c r="L48" s="85">
        <f t="shared" si="2"/>
        <v>123.7037037037037</v>
      </c>
    </row>
    <row r="49" spans="1:12" s="177" customFormat="1" ht="12.75">
      <c r="A49" s="72"/>
      <c r="B49" s="72"/>
      <c r="C49" s="72">
        <v>351</v>
      </c>
      <c r="D49" s="204"/>
      <c r="E49" s="55" t="s">
        <v>0</v>
      </c>
      <c r="F49" s="180">
        <f>F50</f>
        <v>31000000</v>
      </c>
      <c r="G49" s="180">
        <f>G50</f>
        <v>150000</v>
      </c>
      <c r="H49" s="110">
        <f>G49/F49*100</f>
        <v>0.4838709677419355</v>
      </c>
      <c r="I49" s="209">
        <f>I50</f>
        <v>2000000</v>
      </c>
      <c r="J49" s="201">
        <f t="shared" si="1"/>
        <v>1333.3333333333335</v>
      </c>
      <c r="K49" s="209">
        <f>K50</f>
        <v>0</v>
      </c>
      <c r="L49" s="201">
        <f t="shared" si="2"/>
        <v>0</v>
      </c>
    </row>
    <row r="50" spans="1:12" s="177" customFormat="1" ht="12.75" hidden="1">
      <c r="A50" s="72"/>
      <c r="B50" s="72"/>
      <c r="C50" s="72"/>
      <c r="D50" s="74" t="s">
        <v>21</v>
      </c>
      <c r="E50" s="55" t="s">
        <v>0</v>
      </c>
      <c r="F50" s="180">
        <v>31000000</v>
      </c>
      <c r="G50" s="183">
        <v>150000</v>
      </c>
      <c r="H50" s="110">
        <f>G50/F50*100</f>
        <v>0.4838709677419355</v>
      </c>
      <c r="I50" s="211">
        <v>2000000</v>
      </c>
      <c r="J50" s="201">
        <f t="shared" si="1"/>
        <v>1333.3333333333335</v>
      </c>
      <c r="K50" s="211">
        <v>0</v>
      </c>
      <c r="L50" s="201">
        <f t="shared" si="2"/>
        <v>0</v>
      </c>
    </row>
    <row r="51" spans="1:12" s="177" customFormat="1" ht="25.5">
      <c r="A51" s="72"/>
      <c r="B51" s="72"/>
      <c r="C51" s="72">
        <v>352</v>
      </c>
      <c r="D51" s="204"/>
      <c r="E51" s="205" t="s">
        <v>190</v>
      </c>
      <c r="F51" s="180">
        <f>F52+F53</f>
        <v>59180000</v>
      </c>
      <c r="G51" s="180">
        <f>G52+G53</f>
        <v>47900000</v>
      </c>
      <c r="H51" s="110">
        <f>G51/F51*100</f>
        <v>80.93950659006421</v>
      </c>
      <c r="I51" s="209">
        <f>I52+I53</f>
        <v>11500000</v>
      </c>
      <c r="J51" s="201">
        <f t="shared" si="1"/>
        <v>24.008350730688935</v>
      </c>
      <c r="K51" s="209">
        <f>K52+K53</f>
        <v>16700000</v>
      </c>
      <c r="L51" s="201">
        <f t="shared" si="2"/>
        <v>145.21739130434784</v>
      </c>
    </row>
    <row r="52" spans="1:12" s="3" customFormat="1" ht="12.75" hidden="1">
      <c r="A52" s="64"/>
      <c r="B52" s="64"/>
      <c r="C52" s="64"/>
      <c r="D52" s="68">
        <v>3522</v>
      </c>
      <c r="E52" s="17" t="s">
        <v>2</v>
      </c>
      <c r="F52" s="180">
        <v>59180000</v>
      </c>
      <c r="G52" s="183">
        <v>17900000</v>
      </c>
      <c r="H52" s="110">
        <f>G52/F52*100</f>
        <v>30.246704967894562</v>
      </c>
      <c r="I52" s="183">
        <v>11500000</v>
      </c>
      <c r="J52" s="176">
        <f t="shared" si="1"/>
        <v>64.24581005586593</v>
      </c>
      <c r="K52" s="183">
        <v>16700000</v>
      </c>
      <c r="L52" s="176">
        <f t="shared" si="2"/>
        <v>145.21739130434784</v>
      </c>
    </row>
    <row r="53" spans="1:12" s="3" customFormat="1" ht="12.75" hidden="1">
      <c r="A53" s="64"/>
      <c r="B53" s="64"/>
      <c r="C53" s="64"/>
      <c r="D53" s="68">
        <v>3523</v>
      </c>
      <c r="E53" s="17" t="s">
        <v>105</v>
      </c>
      <c r="F53" s="180">
        <v>0</v>
      </c>
      <c r="G53" s="183">
        <v>30000000</v>
      </c>
      <c r="H53" s="110" t="s">
        <v>147</v>
      </c>
      <c r="I53" s="183">
        <v>0</v>
      </c>
      <c r="J53" s="110" t="s">
        <v>147</v>
      </c>
      <c r="K53" s="183">
        <v>0</v>
      </c>
      <c r="L53" s="110" t="s">
        <v>147</v>
      </c>
    </row>
    <row r="54" spans="1:12" s="3" customFormat="1" ht="12.75">
      <c r="A54" s="64"/>
      <c r="B54" s="64"/>
      <c r="C54" s="64"/>
      <c r="D54" s="68"/>
      <c r="E54" s="17"/>
      <c r="F54" s="184"/>
      <c r="G54" s="184"/>
      <c r="H54" s="179"/>
      <c r="I54" s="184"/>
      <c r="J54" s="85"/>
      <c r="K54" s="184"/>
      <c r="L54" s="85"/>
    </row>
    <row r="55" spans="1:12" s="3" customFormat="1" ht="12.75">
      <c r="A55" s="64"/>
      <c r="B55" s="63">
        <v>36</v>
      </c>
      <c r="C55" s="64"/>
      <c r="D55" s="73"/>
      <c r="E55" s="12" t="s">
        <v>74</v>
      </c>
      <c r="F55" s="178">
        <f>F56</f>
        <v>121575000</v>
      </c>
      <c r="G55" s="178">
        <f>G56</f>
        <v>235281000</v>
      </c>
      <c r="H55" s="179">
        <f>G55/F55*100</f>
        <v>193.5274521900062</v>
      </c>
      <c r="I55" s="178">
        <f>I56</f>
        <v>326000000</v>
      </c>
      <c r="J55" s="85">
        <f t="shared" si="1"/>
        <v>138.55772459314605</v>
      </c>
      <c r="K55" s="178">
        <f>K56</f>
        <v>377500000</v>
      </c>
      <c r="L55" s="85">
        <f t="shared" si="2"/>
        <v>115.79754601226995</v>
      </c>
    </row>
    <row r="56" spans="1:12" s="177" customFormat="1" ht="12.75">
      <c r="A56" s="72"/>
      <c r="B56" s="72"/>
      <c r="C56" s="72">
        <v>363</v>
      </c>
      <c r="D56" s="206"/>
      <c r="E56" s="54" t="s">
        <v>75</v>
      </c>
      <c r="F56" s="180">
        <f>F57</f>
        <v>121575000</v>
      </c>
      <c r="G56" s="180">
        <f>G57</f>
        <v>235281000</v>
      </c>
      <c r="H56" s="110">
        <f>G56/F56*100</f>
        <v>193.5274521900062</v>
      </c>
      <c r="I56" s="209">
        <f>I57</f>
        <v>326000000</v>
      </c>
      <c r="J56" s="201">
        <f t="shared" si="1"/>
        <v>138.55772459314605</v>
      </c>
      <c r="K56" s="209">
        <f>K57</f>
        <v>377500000</v>
      </c>
      <c r="L56" s="201">
        <f t="shared" si="2"/>
        <v>115.79754601226995</v>
      </c>
    </row>
    <row r="57" spans="1:12" s="3" customFormat="1" ht="12.75" hidden="1">
      <c r="A57" s="64"/>
      <c r="B57" s="64"/>
      <c r="C57" s="63"/>
      <c r="D57" s="69" t="s">
        <v>22</v>
      </c>
      <c r="E57" s="18" t="s">
        <v>76</v>
      </c>
      <c r="F57" s="180">
        <v>121575000</v>
      </c>
      <c r="G57" s="183">
        <v>235281000</v>
      </c>
      <c r="H57" s="110">
        <f>G57/F57*100</f>
        <v>193.5274521900062</v>
      </c>
      <c r="I57" s="183">
        <v>326000000</v>
      </c>
      <c r="J57" s="176">
        <f t="shared" si="1"/>
        <v>138.55772459314605</v>
      </c>
      <c r="K57" s="183">
        <v>377500000</v>
      </c>
      <c r="L57" s="176">
        <f t="shared" si="2"/>
        <v>115.79754601226995</v>
      </c>
    </row>
    <row r="58" spans="1:12" s="3" customFormat="1" ht="12.75">
      <c r="A58" s="64"/>
      <c r="B58" s="64"/>
      <c r="C58" s="64"/>
      <c r="D58" s="68"/>
      <c r="E58" s="60"/>
      <c r="F58" s="184"/>
      <c r="G58" s="184"/>
      <c r="H58" s="179"/>
      <c r="I58" s="184"/>
      <c r="J58" s="85"/>
      <c r="K58" s="184"/>
      <c r="L58" s="85"/>
    </row>
    <row r="59" spans="1:12" s="3" customFormat="1" ht="12.75">
      <c r="A59" s="64"/>
      <c r="B59" s="66">
        <v>38</v>
      </c>
      <c r="C59" s="64"/>
      <c r="D59" s="70"/>
      <c r="E59" s="59" t="s">
        <v>77</v>
      </c>
      <c r="F59" s="182">
        <f>F60+F62+F64</f>
        <v>15557000</v>
      </c>
      <c r="G59" s="182">
        <f>G60+G62</f>
        <v>26000000</v>
      </c>
      <c r="H59" s="179">
        <f aca="true" t="shared" si="5" ref="H59:H77">G59/F59*100</f>
        <v>167.12733817574082</v>
      </c>
      <c r="I59" s="182">
        <f>I60+I62</f>
        <v>50300000</v>
      </c>
      <c r="J59" s="85">
        <f t="shared" si="1"/>
        <v>193.46153846153845</v>
      </c>
      <c r="K59" s="182">
        <f>K60+K62</f>
        <v>65100000</v>
      </c>
      <c r="L59" s="85">
        <f t="shared" si="2"/>
        <v>129.4234592445328</v>
      </c>
    </row>
    <row r="60" spans="1:12" s="177" customFormat="1" ht="12.75">
      <c r="A60" s="72"/>
      <c r="B60" s="72"/>
      <c r="C60" s="72">
        <v>381</v>
      </c>
      <c r="D60" s="204"/>
      <c r="E60" s="55" t="s">
        <v>48</v>
      </c>
      <c r="F60" s="180">
        <f>F61</f>
        <v>12257000</v>
      </c>
      <c r="G60" s="180">
        <f>G61</f>
        <v>25400000</v>
      </c>
      <c r="H60" s="110">
        <f t="shared" si="5"/>
        <v>207.22852247695192</v>
      </c>
      <c r="I60" s="209">
        <f>I61</f>
        <v>34400000</v>
      </c>
      <c r="J60" s="201">
        <f t="shared" si="1"/>
        <v>135.43307086614175</v>
      </c>
      <c r="K60" s="209">
        <f>K61</f>
        <v>33900000</v>
      </c>
      <c r="L60" s="201">
        <f t="shared" si="2"/>
        <v>98.54651162790698</v>
      </c>
    </row>
    <row r="61" spans="1:12" s="177" customFormat="1" ht="12.75" hidden="1">
      <c r="A61" s="72"/>
      <c r="B61" s="72"/>
      <c r="C61" s="72"/>
      <c r="D61" s="68">
        <v>3811</v>
      </c>
      <c r="E61" s="55" t="s">
        <v>23</v>
      </c>
      <c r="F61" s="180">
        <v>12257000</v>
      </c>
      <c r="G61" s="183">
        <v>25400000</v>
      </c>
      <c r="H61" s="110">
        <f t="shared" si="5"/>
        <v>207.22852247695192</v>
      </c>
      <c r="I61" s="211">
        <v>34400000</v>
      </c>
      <c r="J61" s="201">
        <f t="shared" si="1"/>
        <v>135.43307086614175</v>
      </c>
      <c r="K61" s="211">
        <v>33900000</v>
      </c>
      <c r="L61" s="201">
        <f t="shared" si="2"/>
        <v>98.54651162790698</v>
      </c>
    </row>
    <row r="62" spans="1:12" s="177" customFormat="1" ht="12.75">
      <c r="A62" s="72"/>
      <c r="B62" s="72"/>
      <c r="C62" s="72">
        <v>382</v>
      </c>
      <c r="D62" s="68"/>
      <c r="E62" s="55" t="s">
        <v>124</v>
      </c>
      <c r="F62" s="180">
        <f>F63</f>
        <v>300000</v>
      </c>
      <c r="G62" s="183">
        <f>G63</f>
        <v>600000</v>
      </c>
      <c r="H62" s="110">
        <f t="shared" si="5"/>
        <v>200</v>
      </c>
      <c r="I62" s="211">
        <f>I63</f>
        <v>15900000</v>
      </c>
      <c r="J62" s="201">
        <f t="shared" si="1"/>
        <v>2650</v>
      </c>
      <c r="K62" s="211">
        <f>K63</f>
        <v>31200000</v>
      </c>
      <c r="L62" s="201">
        <f t="shared" si="2"/>
        <v>196.22641509433961</v>
      </c>
    </row>
    <row r="63" spans="1:12" s="177" customFormat="1" ht="12.75" hidden="1">
      <c r="A63" s="72"/>
      <c r="B63" s="72"/>
      <c r="C63" s="72"/>
      <c r="D63" s="68">
        <v>3822</v>
      </c>
      <c r="E63" s="55" t="s">
        <v>123</v>
      </c>
      <c r="F63" s="180">
        <v>300000</v>
      </c>
      <c r="G63" s="183">
        <v>600000</v>
      </c>
      <c r="H63" s="110">
        <f t="shared" si="5"/>
        <v>200</v>
      </c>
      <c r="I63" s="211">
        <v>15900000</v>
      </c>
      <c r="J63" s="201">
        <f t="shared" si="1"/>
        <v>2650</v>
      </c>
      <c r="K63" s="211">
        <v>31200000</v>
      </c>
      <c r="L63" s="201">
        <f t="shared" si="2"/>
        <v>196.22641509433961</v>
      </c>
    </row>
    <row r="64" spans="1:12" s="177" customFormat="1" ht="12.75" hidden="1">
      <c r="A64" s="72"/>
      <c r="B64" s="72"/>
      <c r="C64" s="72">
        <v>386</v>
      </c>
      <c r="D64" s="68"/>
      <c r="E64" s="55" t="s">
        <v>192</v>
      </c>
      <c r="F64" s="180">
        <f>F65</f>
        <v>3000000</v>
      </c>
      <c r="G64" s="183">
        <f>G65</f>
        <v>0</v>
      </c>
      <c r="H64" s="110">
        <f t="shared" si="5"/>
        <v>0</v>
      </c>
      <c r="I64" s="211">
        <f>I65</f>
        <v>0</v>
      </c>
      <c r="J64" s="212" t="s">
        <v>147</v>
      </c>
      <c r="K64" s="211">
        <f>K65</f>
        <v>0</v>
      </c>
      <c r="L64" s="212" t="s">
        <v>147</v>
      </c>
    </row>
    <row r="65" spans="1:12" s="3" customFormat="1" ht="12.75" hidden="1">
      <c r="A65" s="64"/>
      <c r="B65" s="64"/>
      <c r="C65" s="64"/>
      <c r="D65" s="68">
        <v>3861</v>
      </c>
      <c r="E65" s="55" t="s">
        <v>134</v>
      </c>
      <c r="F65" s="180">
        <v>3000000</v>
      </c>
      <c r="G65" s="183">
        <v>0</v>
      </c>
      <c r="H65" s="110">
        <f t="shared" si="5"/>
        <v>0</v>
      </c>
      <c r="I65" s="183">
        <v>0</v>
      </c>
      <c r="J65" s="110" t="s">
        <v>147</v>
      </c>
      <c r="K65" s="183">
        <v>0</v>
      </c>
      <c r="L65" s="110" t="s">
        <v>147</v>
      </c>
    </row>
    <row r="66" spans="1:12" s="3" customFormat="1" ht="24" customHeight="1">
      <c r="A66" s="89">
        <v>4</v>
      </c>
      <c r="B66" s="90"/>
      <c r="C66" s="90"/>
      <c r="D66" s="91"/>
      <c r="E66" s="92" t="s">
        <v>78</v>
      </c>
      <c r="F66" s="178">
        <f>F67</f>
        <v>7691800</v>
      </c>
      <c r="G66" s="178">
        <f>G67</f>
        <v>2500000</v>
      </c>
      <c r="H66" s="179">
        <f t="shared" si="5"/>
        <v>32.50214514157934</v>
      </c>
      <c r="I66" s="178">
        <f>I67</f>
        <v>1700000</v>
      </c>
      <c r="J66" s="85">
        <f t="shared" si="1"/>
        <v>68</v>
      </c>
      <c r="K66" s="178">
        <f>K67</f>
        <v>1700000</v>
      </c>
      <c r="L66" s="85">
        <f t="shared" si="2"/>
        <v>100</v>
      </c>
    </row>
    <row r="67" spans="1:12" s="3" customFormat="1" ht="12.75">
      <c r="A67" s="64"/>
      <c r="B67" s="63">
        <v>42</v>
      </c>
      <c r="C67" s="64"/>
      <c r="D67" s="70"/>
      <c r="E67" s="7" t="s">
        <v>24</v>
      </c>
      <c r="F67" s="178">
        <f>F68+F70+F74+F76</f>
        <v>7691800</v>
      </c>
      <c r="G67" s="178">
        <f>G68+G70+G74+G76</f>
        <v>2500000</v>
      </c>
      <c r="H67" s="179">
        <f t="shared" si="5"/>
        <v>32.50214514157934</v>
      </c>
      <c r="I67" s="178">
        <f>I68+I70+I74+I76</f>
        <v>1700000</v>
      </c>
      <c r="J67" s="85">
        <f aca="true" t="shared" si="6" ref="J67:J77">I67/G67*100</f>
        <v>68</v>
      </c>
      <c r="K67" s="178">
        <f>K68+K70+K74+K76</f>
        <v>1700000</v>
      </c>
      <c r="L67" s="85">
        <f aca="true" t="shared" si="7" ref="L67:L77">K67/I67*100</f>
        <v>100</v>
      </c>
    </row>
    <row r="68" spans="1:12" s="177" customFormat="1" ht="12.75" hidden="1">
      <c r="A68" s="72"/>
      <c r="B68" s="72"/>
      <c r="C68" s="72">
        <v>421</v>
      </c>
      <c r="D68" s="204"/>
      <c r="E68" s="55" t="s">
        <v>135</v>
      </c>
      <c r="F68" s="180">
        <f>SUM(F69:F69)</f>
        <v>3586000</v>
      </c>
      <c r="G68" s="180">
        <f>SUM(G69:G69)</f>
        <v>0</v>
      </c>
      <c r="H68" s="110">
        <f t="shared" si="5"/>
        <v>0</v>
      </c>
      <c r="I68" s="209">
        <f>SUM(I69:I69)</f>
        <v>0</v>
      </c>
      <c r="J68" s="212" t="s">
        <v>147</v>
      </c>
      <c r="K68" s="209">
        <f>SUM(K69:K69)</f>
        <v>0</v>
      </c>
      <c r="L68" s="212" t="s">
        <v>147</v>
      </c>
    </row>
    <row r="69" spans="1:12" s="177" customFormat="1" ht="12.75" hidden="1">
      <c r="A69" s="72"/>
      <c r="B69" s="72"/>
      <c r="C69" s="72"/>
      <c r="D69" s="68">
        <v>4212</v>
      </c>
      <c r="E69" s="55" t="s">
        <v>136</v>
      </c>
      <c r="F69" s="180">
        <v>3586000</v>
      </c>
      <c r="G69" s="180">
        <v>0</v>
      </c>
      <c r="H69" s="110">
        <f t="shared" si="5"/>
        <v>0</v>
      </c>
      <c r="I69" s="209">
        <v>0</v>
      </c>
      <c r="J69" s="212" t="s">
        <v>147</v>
      </c>
      <c r="K69" s="209">
        <v>0</v>
      </c>
      <c r="L69" s="212" t="s">
        <v>147</v>
      </c>
    </row>
    <row r="70" spans="1:12" s="177" customFormat="1" ht="12.75">
      <c r="A70" s="72"/>
      <c r="B70" s="72"/>
      <c r="C70" s="72">
        <v>422</v>
      </c>
      <c r="D70" s="204"/>
      <c r="E70" s="55" t="s">
        <v>29</v>
      </c>
      <c r="F70" s="180">
        <f>SUM(F71:F73)</f>
        <v>3289800</v>
      </c>
      <c r="G70" s="180">
        <f>SUM(G71:G72)</f>
        <v>1400000</v>
      </c>
      <c r="H70" s="110">
        <f t="shared" si="5"/>
        <v>42.5557784667761</v>
      </c>
      <c r="I70" s="209">
        <f>SUM(I71:I72)</f>
        <v>600000</v>
      </c>
      <c r="J70" s="201">
        <f t="shared" si="6"/>
        <v>42.857142857142854</v>
      </c>
      <c r="K70" s="209">
        <f>SUM(K71:K72)</f>
        <v>600000</v>
      </c>
      <c r="L70" s="201">
        <f t="shared" si="7"/>
        <v>100</v>
      </c>
    </row>
    <row r="71" spans="1:12" s="177" customFormat="1" ht="12.75" hidden="1">
      <c r="A71" s="72"/>
      <c r="B71" s="72"/>
      <c r="C71" s="72"/>
      <c r="D71" s="207" t="s">
        <v>25</v>
      </c>
      <c r="E71" s="208" t="s">
        <v>26</v>
      </c>
      <c r="F71" s="180">
        <v>1200000</v>
      </c>
      <c r="G71" s="180">
        <v>1300000</v>
      </c>
      <c r="H71" s="110">
        <f t="shared" si="5"/>
        <v>108.33333333333333</v>
      </c>
      <c r="I71" s="209">
        <v>500000</v>
      </c>
      <c r="J71" s="201">
        <f t="shared" si="6"/>
        <v>38.46153846153847</v>
      </c>
      <c r="K71" s="209">
        <v>500000</v>
      </c>
      <c r="L71" s="201">
        <f t="shared" si="7"/>
        <v>100</v>
      </c>
    </row>
    <row r="72" spans="1:12" s="177" customFormat="1" ht="12.75" hidden="1">
      <c r="A72" s="72"/>
      <c r="B72" s="72"/>
      <c r="C72" s="72"/>
      <c r="D72" s="74" t="s">
        <v>27</v>
      </c>
      <c r="E72" s="203" t="s">
        <v>28</v>
      </c>
      <c r="F72" s="180">
        <v>100000</v>
      </c>
      <c r="G72" s="180">
        <v>100000</v>
      </c>
      <c r="H72" s="110">
        <f t="shared" si="5"/>
        <v>100</v>
      </c>
      <c r="I72" s="209">
        <v>100000</v>
      </c>
      <c r="J72" s="201">
        <f t="shared" si="6"/>
        <v>100</v>
      </c>
      <c r="K72" s="209">
        <v>100000</v>
      </c>
      <c r="L72" s="201">
        <f t="shared" si="7"/>
        <v>100</v>
      </c>
    </row>
    <row r="73" spans="1:12" s="177" customFormat="1" ht="12.75" hidden="1">
      <c r="A73" s="72"/>
      <c r="B73" s="72"/>
      <c r="C73" s="72"/>
      <c r="D73" s="68">
        <v>4224</v>
      </c>
      <c r="E73" s="55" t="s">
        <v>137</v>
      </c>
      <c r="F73" s="180">
        <v>1989800</v>
      </c>
      <c r="G73" s="180">
        <v>0</v>
      </c>
      <c r="H73" s="110">
        <f t="shared" si="5"/>
        <v>0</v>
      </c>
      <c r="I73" s="209">
        <v>0</v>
      </c>
      <c r="J73" s="212" t="s">
        <v>147</v>
      </c>
      <c r="K73" s="209">
        <v>0</v>
      </c>
      <c r="L73" s="212" t="s">
        <v>147</v>
      </c>
    </row>
    <row r="74" spans="1:12" s="177" customFormat="1" ht="12.75">
      <c r="A74" s="72"/>
      <c r="B74" s="72"/>
      <c r="C74" s="72">
        <v>423</v>
      </c>
      <c r="D74" s="204"/>
      <c r="E74" s="55" t="s">
        <v>30</v>
      </c>
      <c r="F74" s="180">
        <f>F75</f>
        <v>316000</v>
      </c>
      <c r="G74" s="180">
        <f>G75</f>
        <v>600000</v>
      </c>
      <c r="H74" s="110">
        <f t="shared" si="5"/>
        <v>189.873417721519</v>
      </c>
      <c r="I74" s="209">
        <f>I75</f>
        <v>400000</v>
      </c>
      <c r="J74" s="201">
        <f t="shared" si="6"/>
        <v>66.66666666666666</v>
      </c>
      <c r="K74" s="209">
        <f>K75</f>
        <v>400000</v>
      </c>
      <c r="L74" s="201">
        <f t="shared" si="7"/>
        <v>100</v>
      </c>
    </row>
    <row r="75" spans="1:12" s="177" customFormat="1" ht="12.75" hidden="1">
      <c r="A75" s="72"/>
      <c r="B75" s="72"/>
      <c r="C75" s="72"/>
      <c r="D75" s="74" t="s">
        <v>32</v>
      </c>
      <c r="E75" s="203" t="s">
        <v>31</v>
      </c>
      <c r="F75" s="180">
        <v>316000</v>
      </c>
      <c r="G75" s="180">
        <v>600000</v>
      </c>
      <c r="H75" s="110">
        <f t="shared" si="5"/>
        <v>189.873417721519</v>
      </c>
      <c r="I75" s="209">
        <v>400000</v>
      </c>
      <c r="J75" s="201">
        <f t="shared" si="6"/>
        <v>66.66666666666666</v>
      </c>
      <c r="K75" s="209">
        <v>400000</v>
      </c>
      <c r="L75" s="201">
        <f t="shared" si="7"/>
        <v>100</v>
      </c>
    </row>
    <row r="76" spans="1:12" s="177" customFormat="1" ht="12.75">
      <c r="A76" s="72"/>
      <c r="B76" s="72"/>
      <c r="C76" s="72">
        <v>426</v>
      </c>
      <c r="D76" s="206"/>
      <c r="E76" s="208" t="s">
        <v>33</v>
      </c>
      <c r="F76" s="180">
        <f>F77</f>
        <v>500000</v>
      </c>
      <c r="G76" s="180">
        <f>G77</f>
        <v>500000</v>
      </c>
      <c r="H76" s="110">
        <f t="shared" si="5"/>
        <v>100</v>
      </c>
      <c r="I76" s="209">
        <f>I77</f>
        <v>700000</v>
      </c>
      <c r="J76" s="201">
        <f t="shared" si="6"/>
        <v>140</v>
      </c>
      <c r="K76" s="209">
        <f>K77</f>
        <v>700000</v>
      </c>
      <c r="L76" s="201">
        <f t="shared" si="7"/>
        <v>100</v>
      </c>
    </row>
    <row r="77" spans="1:12" s="3" customFormat="1" ht="12.75" hidden="1">
      <c r="A77" s="64"/>
      <c r="B77" s="64"/>
      <c r="C77" s="63"/>
      <c r="D77" s="69" t="s">
        <v>79</v>
      </c>
      <c r="E77" s="17" t="s">
        <v>1</v>
      </c>
      <c r="F77" s="180">
        <v>500000</v>
      </c>
      <c r="G77" s="180">
        <v>500000</v>
      </c>
      <c r="H77" s="110">
        <f t="shared" si="5"/>
        <v>100</v>
      </c>
      <c r="I77" s="180">
        <v>700000</v>
      </c>
      <c r="J77" s="176">
        <f t="shared" si="6"/>
        <v>140</v>
      </c>
      <c r="K77" s="180">
        <v>700000</v>
      </c>
      <c r="L77" s="176">
        <f t="shared" si="7"/>
        <v>100</v>
      </c>
    </row>
    <row r="78" spans="1:9" s="3" customFormat="1" ht="11.25" customHeight="1">
      <c r="A78" s="64"/>
      <c r="B78" s="64"/>
      <c r="C78" s="64"/>
      <c r="D78" s="75"/>
      <c r="E78" s="5"/>
      <c r="F78" s="4"/>
      <c r="G78" s="4"/>
      <c r="H78" s="4"/>
      <c r="I78" s="4"/>
    </row>
    <row r="79" spans="1:5" s="3" customFormat="1" ht="12.75">
      <c r="A79" s="64"/>
      <c r="B79" s="64"/>
      <c r="C79" s="63"/>
      <c r="D79" s="69"/>
      <c r="E79" s="18"/>
    </row>
    <row r="80" spans="1:4" s="3" customFormat="1" ht="12.75">
      <c r="A80" s="64"/>
      <c r="B80" s="64"/>
      <c r="C80" s="64"/>
      <c r="D80" s="64"/>
    </row>
    <row r="81" spans="1:4" s="3" customFormat="1" ht="12.75">
      <c r="A81" s="64"/>
      <c r="B81" s="64"/>
      <c r="C81" s="64"/>
      <c r="D81" s="64"/>
    </row>
    <row r="82" spans="1:4" s="3" customFormat="1" ht="12.75">
      <c r="A82" s="64"/>
      <c r="B82" s="64"/>
      <c r="C82" s="64"/>
      <c r="D82" s="64"/>
    </row>
    <row r="83" spans="1:4" s="3" customFormat="1" ht="12.75">
      <c r="A83" s="64"/>
      <c r="B83" s="64"/>
      <c r="C83" s="64"/>
      <c r="D83" s="64"/>
    </row>
    <row r="84" spans="1:4" s="3" customFormat="1" ht="12.75">
      <c r="A84" s="64"/>
      <c r="B84" s="64"/>
      <c r="C84" s="64"/>
      <c r="D84" s="64"/>
    </row>
    <row r="85" spans="1:4" s="3" customFormat="1" ht="12.75">
      <c r="A85" s="64"/>
      <c r="B85" s="64"/>
      <c r="C85" s="64"/>
      <c r="D85" s="64"/>
    </row>
    <row r="86" spans="1:4" s="3" customFormat="1" ht="12.75">
      <c r="A86" s="64"/>
      <c r="B86" s="64"/>
      <c r="C86" s="64"/>
      <c r="D86" s="64"/>
    </row>
    <row r="87" spans="1:4" s="3" customFormat="1" ht="12.75">
      <c r="A87" s="64"/>
      <c r="B87" s="64"/>
      <c r="C87" s="64"/>
      <c r="D87" s="64"/>
    </row>
    <row r="88" spans="1:4" s="3" customFormat="1" ht="12.75">
      <c r="A88" s="64"/>
      <c r="B88" s="64"/>
      <c r="C88" s="64"/>
      <c r="D88" s="64"/>
    </row>
    <row r="89" spans="1:4" s="3" customFormat="1" ht="12.75">
      <c r="A89" s="64"/>
      <c r="B89" s="64"/>
      <c r="C89" s="64"/>
      <c r="D89" s="64"/>
    </row>
    <row r="90" spans="1:4" s="3" customFormat="1" ht="12.75">
      <c r="A90" s="64"/>
      <c r="B90" s="64"/>
      <c r="C90" s="64"/>
      <c r="D90" s="64"/>
    </row>
    <row r="91" spans="1:4" s="3" customFormat="1" ht="12.75">
      <c r="A91" s="64"/>
      <c r="B91" s="64"/>
      <c r="C91" s="64"/>
      <c r="D91" s="64"/>
    </row>
    <row r="92" spans="1:4" s="3" customFormat="1" ht="12.75">
      <c r="A92" s="64"/>
      <c r="B92" s="64"/>
      <c r="C92" s="64"/>
      <c r="D92" s="64"/>
    </row>
    <row r="93" spans="1:4" s="3" customFormat="1" ht="12.75">
      <c r="A93" s="64"/>
      <c r="B93" s="64"/>
      <c r="C93" s="64"/>
      <c r="D93" s="64"/>
    </row>
    <row r="94" spans="1:4" s="3" customFormat="1" ht="12.75">
      <c r="A94" s="64"/>
      <c r="B94" s="64"/>
      <c r="C94" s="64"/>
      <c r="D94" s="64"/>
    </row>
    <row r="95" spans="1:4" s="3" customFormat="1" ht="12.75">
      <c r="A95" s="64"/>
      <c r="B95" s="64"/>
      <c r="C95" s="64"/>
      <c r="D95" s="64"/>
    </row>
    <row r="96" spans="1:4" s="3" customFormat="1" ht="12.75">
      <c r="A96" s="64"/>
      <c r="B96" s="64"/>
      <c r="C96" s="64"/>
      <c r="D96" s="64"/>
    </row>
    <row r="97" spans="1:4" s="3" customFormat="1" ht="12.75">
      <c r="A97" s="64"/>
      <c r="B97" s="64"/>
      <c r="C97" s="64"/>
      <c r="D97" s="64"/>
    </row>
    <row r="98" spans="1:4" s="3" customFormat="1" ht="12.75">
      <c r="A98" s="64"/>
      <c r="B98" s="64"/>
      <c r="C98" s="64"/>
      <c r="D98" s="64"/>
    </row>
    <row r="99" spans="1:4" s="3" customFormat="1" ht="12.75">
      <c r="A99" s="64"/>
      <c r="B99" s="64"/>
      <c r="C99" s="64"/>
      <c r="D99" s="64"/>
    </row>
    <row r="100" spans="1:4" s="3" customFormat="1" ht="12.75">
      <c r="A100" s="64"/>
      <c r="B100" s="64"/>
      <c r="C100" s="64"/>
      <c r="D100" s="64"/>
    </row>
    <row r="101" spans="1:4" s="3" customFormat="1" ht="12.75">
      <c r="A101" s="64"/>
      <c r="B101" s="64"/>
      <c r="C101" s="64"/>
      <c r="D101" s="64"/>
    </row>
    <row r="102" spans="1:4" s="3" customFormat="1" ht="12.75">
      <c r="A102" s="64"/>
      <c r="B102" s="64"/>
      <c r="C102" s="64"/>
      <c r="D102" s="64"/>
    </row>
    <row r="103" spans="1:4" s="3" customFormat="1" ht="12.75">
      <c r="A103" s="64"/>
      <c r="B103" s="64"/>
      <c r="C103" s="64"/>
      <c r="D103" s="64"/>
    </row>
    <row r="104" spans="1:4" s="3" customFormat="1" ht="12.75">
      <c r="A104" s="64"/>
      <c r="B104" s="64"/>
      <c r="C104" s="64"/>
      <c r="D104" s="64"/>
    </row>
    <row r="105" spans="1:4" s="3" customFormat="1" ht="12.75">
      <c r="A105" s="64"/>
      <c r="B105" s="64"/>
      <c r="C105" s="64"/>
      <c r="D105" s="64"/>
    </row>
    <row r="106" spans="1:4" s="3" customFormat="1" ht="12.75">
      <c r="A106" s="64"/>
      <c r="B106" s="64"/>
      <c r="C106" s="64"/>
      <c r="D106" s="64"/>
    </row>
    <row r="107" spans="1:4" s="3" customFormat="1" ht="12.75">
      <c r="A107" s="64"/>
      <c r="B107" s="64"/>
      <c r="C107" s="64"/>
      <c r="D107" s="64"/>
    </row>
    <row r="108" spans="1:4" s="3" customFormat="1" ht="12.75">
      <c r="A108" s="64"/>
      <c r="B108" s="64"/>
      <c r="C108" s="64"/>
      <c r="D108" s="64"/>
    </row>
    <row r="109" spans="1:4" s="3" customFormat="1" ht="12.75">
      <c r="A109" s="64"/>
      <c r="B109" s="64"/>
      <c r="C109" s="64"/>
      <c r="D109" s="64"/>
    </row>
    <row r="110" spans="1:4" s="3" customFormat="1" ht="12.75">
      <c r="A110" s="64"/>
      <c r="B110" s="64"/>
      <c r="C110" s="64"/>
      <c r="D110" s="64"/>
    </row>
    <row r="111" spans="1:4" s="3" customFormat="1" ht="12.75">
      <c r="A111" s="64"/>
      <c r="B111" s="64"/>
      <c r="C111" s="64"/>
      <c r="D111" s="64"/>
    </row>
    <row r="112" spans="1:4" s="3" customFormat="1" ht="12.75">
      <c r="A112" s="64"/>
      <c r="B112" s="64"/>
      <c r="C112" s="64"/>
      <c r="D112" s="64"/>
    </row>
    <row r="113" spans="1:4" s="3" customFormat="1" ht="12.75">
      <c r="A113" s="64"/>
      <c r="B113" s="64"/>
      <c r="C113" s="64"/>
      <c r="D113" s="64"/>
    </row>
    <row r="114" spans="1:4" s="3" customFormat="1" ht="12.75">
      <c r="A114" s="64"/>
      <c r="B114" s="64"/>
      <c r="C114" s="64"/>
      <c r="D114" s="64"/>
    </row>
    <row r="115" spans="1:4" s="3" customFormat="1" ht="12.75">
      <c r="A115" s="64"/>
      <c r="B115" s="64"/>
      <c r="C115" s="64"/>
      <c r="D115" s="64"/>
    </row>
    <row r="116" spans="1:4" s="3" customFormat="1" ht="12.75">
      <c r="A116" s="64"/>
      <c r="B116" s="64"/>
      <c r="C116" s="64"/>
      <c r="D116" s="64"/>
    </row>
    <row r="117" spans="1:4" s="3" customFormat="1" ht="12.75">
      <c r="A117" s="64"/>
      <c r="B117" s="64"/>
      <c r="C117" s="64"/>
      <c r="D117" s="64"/>
    </row>
    <row r="118" spans="1:4" s="3" customFormat="1" ht="12.75">
      <c r="A118" s="64"/>
      <c r="B118" s="64"/>
      <c r="C118" s="64"/>
      <c r="D118" s="64"/>
    </row>
    <row r="119" spans="1:4" s="3" customFormat="1" ht="12.75">
      <c r="A119" s="64"/>
      <c r="B119" s="64"/>
      <c r="C119" s="64"/>
      <c r="D119" s="64"/>
    </row>
    <row r="120" spans="1:4" s="3" customFormat="1" ht="12.75">
      <c r="A120" s="64"/>
      <c r="B120" s="64"/>
      <c r="C120" s="64"/>
      <c r="D120" s="64"/>
    </row>
    <row r="121" spans="1:4" s="3" customFormat="1" ht="12.75">
      <c r="A121" s="64"/>
      <c r="B121" s="64"/>
      <c r="C121" s="64"/>
      <c r="D121" s="64"/>
    </row>
    <row r="122" spans="1:4" s="3" customFormat="1" ht="12.75">
      <c r="A122" s="64"/>
      <c r="B122" s="64"/>
      <c r="C122" s="64"/>
      <c r="D122" s="64"/>
    </row>
    <row r="123" spans="1:4" s="3" customFormat="1" ht="12.75">
      <c r="A123" s="64"/>
      <c r="B123" s="64"/>
      <c r="C123" s="64"/>
      <c r="D123" s="64"/>
    </row>
    <row r="124" spans="1:4" s="3" customFormat="1" ht="12.75">
      <c r="A124" s="64"/>
      <c r="B124" s="64"/>
      <c r="C124" s="64"/>
      <c r="D124" s="64"/>
    </row>
    <row r="125" spans="1:4" s="3" customFormat="1" ht="12.75">
      <c r="A125" s="64"/>
      <c r="B125" s="64"/>
      <c r="C125" s="64"/>
      <c r="D125" s="64"/>
    </row>
    <row r="126" spans="1:4" s="3" customFormat="1" ht="12.75">
      <c r="A126" s="64"/>
      <c r="B126" s="64"/>
      <c r="C126" s="64"/>
      <c r="D126" s="64"/>
    </row>
    <row r="127" spans="1:4" s="3" customFormat="1" ht="12.75">
      <c r="A127" s="64"/>
      <c r="B127" s="64"/>
      <c r="C127" s="64"/>
      <c r="D127" s="64"/>
    </row>
    <row r="128" spans="1:4" s="3" customFormat="1" ht="12.75">
      <c r="A128" s="64"/>
      <c r="B128" s="64"/>
      <c r="C128" s="64"/>
      <c r="D128" s="64"/>
    </row>
    <row r="129" spans="1:4" s="3" customFormat="1" ht="12.75">
      <c r="A129" s="64"/>
      <c r="B129" s="64"/>
      <c r="C129" s="64"/>
      <c r="D129" s="64"/>
    </row>
    <row r="130" spans="1:4" s="3" customFormat="1" ht="12.75">
      <c r="A130" s="64"/>
      <c r="B130" s="64"/>
      <c r="C130" s="64"/>
      <c r="D130" s="64"/>
    </row>
    <row r="131" spans="1:4" s="3" customFormat="1" ht="12.75">
      <c r="A131" s="64"/>
      <c r="B131" s="64"/>
      <c r="C131" s="64"/>
      <c r="D131" s="64"/>
    </row>
    <row r="132" spans="1:4" s="3" customFormat="1" ht="12.75">
      <c r="A132" s="64"/>
      <c r="B132" s="64"/>
      <c r="C132" s="64"/>
      <c r="D132" s="64"/>
    </row>
    <row r="133" spans="1:4" s="3" customFormat="1" ht="12.75">
      <c r="A133" s="64"/>
      <c r="B133" s="64"/>
      <c r="C133" s="64"/>
      <c r="D133" s="64"/>
    </row>
    <row r="134" spans="1:4" s="3" customFormat="1" ht="12.75">
      <c r="A134" s="64"/>
      <c r="B134" s="64"/>
      <c r="C134" s="64"/>
      <c r="D134" s="64"/>
    </row>
    <row r="135" spans="1:4" s="3" customFormat="1" ht="12.75">
      <c r="A135" s="64"/>
      <c r="B135" s="64"/>
      <c r="C135" s="64"/>
      <c r="D135" s="64"/>
    </row>
    <row r="136" spans="1:4" s="3" customFormat="1" ht="12.75">
      <c r="A136" s="64"/>
      <c r="B136" s="64"/>
      <c r="C136" s="64"/>
      <c r="D136" s="64"/>
    </row>
    <row r="137" spans="1:4" s="3" customFormat="1" ht="12.75">
      <c r="A137" s="64"/>
      <c r="B137" s="64"/>
      <c r="C137" s="64"/>
      <c r="D137" s="64"/>
    </row>
    <row r="138" spans="1:4" s="3" customFormat="1" ht="12.75">
      <c r="A138" s="64"/>
      <c r="B138" s="64"/>
      <c r="C138" s="64"/>
      <c r="D138" s="64"/>
    </row>
    <row r="139" spans="1:4" s="3" customFormat="1" ht="12.75">
      <c r="A139" s="64"/>
      <c r="B139" s="64"/>
      <c r="C139" s="64"/>
      <c r="D139" s="64"/>
    </row>
    <row r="140" spans="1:4" s="3" customFormat="1" ht="12.75">
      <c r="A140" s="64"/>
      <c r="B140" s="64"/>
      <c r="C140" s="64"/>
      <c r="D140" s="64"/>
    </row>
    <row r="141" spans="1:4" s="3" customFormat="1" ht="12.75">
      <c r="A141" s="64"/>
      <c r="B141" s="64"/>
      <c r="C141" s="64"/>
      <c r="D141" s="64"/>
    </row>
    <row r="142" spans="1:4" s="3" customFormat="1" ht="12.75">
      <c r="A142" s="64"/>
      <c r="B142" s="64"/>
      <c r="C142" s="64"/>
      <c r="D142" s="64"/>
    </row>
    <row r="143" spans="1:4" s="3" customFormat="1" ht="12.75">
      <c r="A143" s="64"/>
      <c r="B143" s="64"/>
      <c r="C143" s="64"/>
      <c r="D143" s="64"/>
    </row>
    <row r="144" spans="1:4" s="3" customFormat="1" ht="12.75">
      <c r="A144" s="64"/>
      <c r="B144" s="64"/>
      <c r="C144" s="64"/>
      <c r="D144" s="64"/>
    </row>
    <row r="145" spans="1:4" s="3" customFormat="1" ht="12.75">
      <c r="A145" s="64"/>
      <c r="B145" s="64"/>
      <c r="C145" s="64"/>
      <c r="D145" s="64"/>
    </row>
    <row r="146" spans="1:4" s="3" customFormat="1" ht="12.75">
      <c r="A146" s="64"/>
      <c r="B146" s="64"/>
      <c r="C146" s="64"/>
      <c r="D146" s="64"/>
    </row>
    <row r="147" spans="1:4" s="3" customFormat="1" ht="12.75">
      <c r="A147" s="64"/>
      <c r="B147" s="64"/>
      <c r="C147" s="64"/>
      <c r="D147" s="64"/>
    </row>
    <row r="148" spans="1:4" s="3" customFormat="1" ht="12.75">
      <c r="A148" s="64"/>
      <c r="B148" s="64"/>
      <c r="C148" s="64"/>
      <c r="D148" s="64"/>
    </row>
    <row r="149" spans="1:4" s="3" customFormat="1" ht="12.75">
      <c r="A149" s="64"/>
      <c r="B149" s="64"/>
      <c r="C149" s="64"/>
      <c r="D149" s="64"/>
    </row>
    <row r="150" spans="1:4" s="3" customFormat="1" ht="12.75">
      <c r="A150" s="64"/>
      <c r="B150" s="64"/>
      <c r="C150" s="64"/>
      <c r="D150" s="64"/>
    </row>
    <row r="151" spans="1:4" s="3" customFormat="1" ht="12.75">
      <c r="A151" s="64"/>
      <c r="B151" s="64"/>
      <c r="C151" s="64"/>
      <c r="D151" s="64"/>
    </row>
    <row r="152" spans="1:4" s="3" customFormat="1" ht="12.75">
      <c r="A152" s="64"/>
      <c r="B152" s="64"/>
      <c r="C152" s="64"/>
      <c r="D152" s="64"/>
    </row>
    <row r="153" spans="1:4" s="3" customFormat="1" ht="12.75">
      <c r="A153" s="64"/>
      <c r="B153" s="64"/>
      <c r="C153" s="64"/>
      <c r="D153" s="64"/>
    </row>
    <row r="154" spans="1:4" s="3" customFormat="1" ht="12.75">
      <c r="A154" s="64"/>
      <c r="B154" s="64"/>
      <c r="C154" s="64"/>
      <c r="D154" s="64"/>
    </row>
    <row r="155" spans="1:4" s="3" customFormat="1" ht="12.75">
      <c r="A155" s="64"/>
      <c r="B155" s="64"/>
      <c r="C155" s="64"/>
      <c r="D155" s="64"/>
    </row>
    <row r="156" spans="1:4" s="3" customFormat="1" ht="12.75">
      <c r="A156" s="64"/>
      <c r="B156" s="64"/>
      <c r="C156" s="64"/>
      <c r="D156" s="64"/>
    </row>
    <row r="157" spans="1:4" s="3" customFormat="1" ht="12.75">
      <c r="A157" s="64"/>
      <c r="B157" s="64"/>
      <c r="C157" s="64"/>
      <c r="D157" s="64"/>
    </row>
    <row r="158" spans="1:4" s="3" customFormat="1" ht="12.75">
      <c r="A158" s="64"/>
      <c r="B158" s="64"/>
      <c r="C158" s="64"/>
      <c r="D158" s="64"/>
    </row>
    <row r="159" spans="1:4" s="3" customFormat="1" ht="12.75">
      <c r="A159" s="64"/>
      <c r="B159" s="64"/>
      <c r="C159" s="64"/>
      <c r="D159" s="64"/>
    </row>
    <row r="160" spans="1:4" s="3" customFormat="1" ht="12.75">
      <c r="A160" s="64"/>
      <c r="B160" s="64"/>
      <c r="C160" s="64"/>
      <c r="D160" s="64"/>
    </row>
    <row r="161" spans="1:4" s="3" customFormat="1" ht="12.75">
      <c r="A161" s="64"/>
      <c r="B161" s="64"/>
      <c r="C161" s="64"/>
      <c r="D161" s="64"/>
    </row>
    <row r="162" spans="1:4" s="3" customFormat="1" ht="12.75">
      <c r="A162" s="64"/>
      <c r="B162" s="64"/>
      <c r="C162" s="64"/>
      <c r="D162" s="64"/>
    </row>
    <row r="163" spans="1:4" s="3" customFormat="1" ht="12.75">
      <c r="A163" s="64"/>
      <c r="B163" s="64"/>
      <c r="C163" s="64"/>
      <c r="D163" s="64"/>
    </row>
    <row r="164" spans="1:4" s="3" customFormat="1" ht="12.75">
      <c r="A164" s="64"/>
      <c r="B164" s="64"/>
      <c r="C164" s="64"/>
      <c r="D164" s="64"/>
    </row>
    <row r="165" spans="1:4" s="3" customFormat="1" ht="12.75">
      <c r="A165" s="64"/>
      <c r="B165" s="64"/>
      <c r="C165" s="64"/>
      <c r="D165" s="64"/>
    </row>
    <row r="166" spans="1:4" s="3" customFormat="1" ht="12.75">
      <c r="A166" s="64"/>
      <c r="B166" s="64"/>
      <c r="C166" s="64"/>
      <c r="D166" s="64"/>
    </row>
    <row r="167" spans="1:4" s="3" customFormat="1" ht="12.75">
      <c r="A167" s="64"/>
      <c r="B167" s="64"/>
      <c r="C167" s="64"/>
      <c r="D167" s="64"/>
    </row>
    <row r="168" spans="1:4" s="3" customFormat="1" ht="12.75">
      <c r="A168" s="64"/>
      <c r="B168" s="64"/>
      <c r="C168" s="64"/>
      <c r="D168" s="64"/>
    </row>
    <row r="169" spans="1:4" s="3" customFormat="1" ht="12.75">
      <c r="A169" s="64"/>
      <c r="B169" s="64"/>
      <c r="C169" s="64"/>
      <c r="D169" s="64"/>
    </row>
    <row r="170" spans="1:4" s="3" customFormat="1" ht="12.75">
      <c r="A170" s="64"/>
      <c r="B170" s="64"/>
      <c r="C170" s="64"/>
      <c r="D170" s="64"/>
    </row>
    <row r="171" spans="1:4" s="3" customFormat="1" ht="12.75">
      <c r="A171" s="64"/>
      <c r="B171" s="64"/>
      <c r="C171" s="64"/>
      <c r="D171" s="64"/>
    </row>
    <row r="172" spans="1:4" s="3" customFormat="1" ht="12.75">
      <c r="A172" s="64"/>
      <c r="B172" s="64"/>
      <c r="C172" s="64"/>
      <c r="D172" s="64"/>
    </row>
    <row r="173" spans="1:4" s="3" customFormat="1" ht="12.75">
      <c r="A173" s="64"/>
      <c r="B173" s="64"/>
      <c r="C173" s="64"/>
      <c r="D173" s="64"/>
    </row>
    <row r="174" spans="1:4" s="3" customFormat="1" ht="12.75">
      <c r="A174" s="64"/>
      <c r="B174" s="64"/>
      <c r="C174" s="64"/>
      <c r="D174" s="64"/>
    </row>
    <row r="175" spans="1:4" s="3" customFormat="1" ht="12.75">
      <c r="A175" s="64"/>
      <c r="B175" s="64"/>
      <c r="C175" s="64"/>
      <c r="D175" s="64"/>
    </row>
    <row r="176" spans="1:4" s="3" customFormat="1" ht="12.75">
      <c r="A176" s="64"/>
      <c r="B176" s="64"/>
      <c r="C176" s="64"/>
      <c r="D176" s="64"/>
    </row>
    <row r="177" spans="1:4" s="3" customFormat="1" ht="12.75">
      <c r="A177" s="64"/>
      <c r="B177" s="64"/>
      <c r="C177" s="64"/>
      <c r="D177" s="64"/>
    </row>
    <row r="178" spans="1:4" s="3" customFormat="1" ht="12.75">
      <c r="A178" s="64"/>
      <c r="B178" s="64"/>
      <c r="C178" s="64"/>
      <c r="D178" s="64"/>
    </row>
    <row r="179" spans="1:4" s="3" customFormat="1" ht="12.75">
      <c r="A179" s="64"/>
      <c r="B179" s="64"/>
      <c r="C179" s="64"/>
      <c r="D179" s="64"/>
    </row>
    <row r="180" spans="1:4" s="3" customFormat="1" ht="12.75">
      <c r="A180" s="64"/>
      <c r="B180" s="64"/>
      <c r="C180" s="64"/>
      <c r="D180" s="64"/>
    </row>
    <row r="181" spans="1:4" s="3" customFormat="1" ht="12.75">
      <c r="A181" s="64"/>
      <c r="B181" s="64"/>
      <c r="C181" s="64"/>
      <c r="D181" s="64"/>
    </row>
    <row r="182" spans="1:4" s="3" customFormat="1" ht="12.75">
      <c r="A182" s="64"/>
      <c r="B182" s="64"/>
      <c r="C182" s="64"/>
      <c r="D182" s="64"/>
    </row>
    <row r="183" spans="1:4" s="3" customFormat="1" ht="12.75">
      <c r="A183" s="64"/>
      <c r="B183" s="64"/>
      <c r="C183" s="64"/>
      <c r="D183" s="64"/>
    </row>
    <row r="184" spans="1:4" s="3" customFormat="1" ht="12.75">
      <c r="A184" s="64"/>
      <c r="B184" s="64"/>
      <c r="C184" s="64"/>
      <c r="D184" s="64"/>
    </row>
    <row r="185" spans="1:4" s="3" customFormat="1" ht="12.75">
      <c r="A185" s="64"/>
      <c r="B185" s="64"/>
      <c r="C185" s="64"/>
      <c r="D185" s="64"/>
    </row>
    <row r="186" spans="1:4" s="3" customFormat="1" ht="12.75">
      <c r="A186" s="64"/>
      <c r="B186" s="64"/>
      <c r="C186" s="64"/>
      <c r="D186" s="64"/>
    </row>
    <row r="187" spans="1:4" s="3" customFormat="1" ht="12.75">
      <c r="A187" s="64"/>
      <c r="B187" s="64"/>
      <c r="C187" s="64"/>
      <c r="D187" s="64"/>
    </row>
    <row r="188" spans="1:4" s="3" customFormat="1" ht="12.75">
      <c r="A188" s="64"/>
      <c r="B188" s="64"/>
      <c r="C188" s="64"/>
      <c r="D188" s="64"/>
    </row>
    <row r="189" spans="1:4" s="3" customFormat="1" ht="12.75">
      <c r="A189" s="64"/>
      <c r="B189" s="64"/>
      <c r="C189" s="64"/>
      <c r="D189" s="64"/>
    </row>
    <row r="190" spans="1:4" s="3" customFormat="1" ht="12.75">
      <c r="A190" s="64"/>
      <c r="B190" s="64"/>
      <c r="C190" s="64"/>
      <c r="D190" s="64"/>
    </row>
    <row r="191" spans="1:4" s="3" customFormat="1" ht="12.75">
      <c r="A191" s="64"/>
      <c r="B191" s="64"/>
      <c r="C191" s="64"/>
      <c r="D191" s="64"/>
    </row>
    <row r="192" spans="1:4" s="3" customFormat="1" ht="12.75">
      <c r="A192" s="64"/>
      <c r="B192" s="64"/>
      <c r="C192" s="64"/>
      <c r="D192" s="64"/>
    </row>
    <row r="193" spans="1:4" s="3" customFormat="1" ht="12.75">
      <c r="A193" s="64"/>
      <c r="B193" s="64"/>
      <c r="C193" s="64"/>
      <c r="D193" s="64"/>
    </row>
    <row r="194" spans="1:4" s="3" customFormat="1" ht="12.75">
      <c r="A194" s="64"/>
      <c r="B194" s="64"/>
      <c r="C194" s="64"/>
      <c r="D194" s="64"/>
    </row>
    <row r="195" spans="1:4" s="3" customFormat="1" ht="12.75">
      <c r="A195" s="64"/>
      <c r="B195" s="64"/>
      <c r="C195" s="64"/>
      <c r="D195" s="64"/>
    </row>
    <row r="196" spans="1:4" s="3" customFormat="1" ht="12.75">
      <c r="A196" s="64"/>
      <c r="B196" s="64"/>
      <c r="C196" s="64"/>
      <c r="D196" s="64"/>
    </row>
    <row r="197" spans="1:4" s="3" customFormat="1" ht="12.75">
      <c r="A197" s="64"/>
      <c r="B197" s="64"/>
      <c r="C197" s="64"/>
      <c r="D197" s="64"/>
    </row>
    <row r="198" spans="1:4" s="3" customFormat="1" ht="12.75">
      <c r="A198" s="64"/>
      <c r="B198" s="64"/>
      <c r="C198" s="64"/>
      <c r="D198" s="64"/>
    </row>
    <row r="199" spans="1:4" s="3" customFormat="1" ht="12.75">
      <c r="A199" s="64"/>
      <c r="B199" s="64"/>
      <c r="C199" s="64"/>
      <c r="D199" s="64"/>
    </row>
    <row r="200" spans="1:4" s="3" customFormat="1" ht="12.75">
      <c r="A200" s="64"/>
      <c r="B200" s="64"/>
      <c r="C200" s="64"/>
      <c r="D200" s="64"/>
    </row>
    <row r="201" spans="1:4" s="3" customFormat="1" ht="12.75">
      <c r="A201" s="64"/>
      <c r="B201" s="64"/>
      <c r="C201" s="64"/>
      <c r="D201" s="64"/>
    </row>
    <row r="202" spans="1:4" s="3" customFormat="1" ht="12.75">
      <c r="A202" s="64"/>
      <c r="B202" s="64"/>
      <c r="C202" s="64"/>
      <c r="D202" s="64"/>
    </row>
    <row r="203" spans="1:4" s="3" customFormat="1" ht="12.75">
      <c r="A203" s="64"/>
      <c r="B203" s="64"/>
      <c r="C203" s="64"/>
      <c r="D203" s="64"/>
    </row>
    <row r="204" spans="1:4" s="3" customFormat="1" ht="12.75">
      <c r="A204" s="64"/>
      <c r="B204" s="64"/>
      <c r="C204" s="64"/>
      <c r="D204" s="64"/>
    </row>
    <row r="205" spans="1:4" s="3" customFormat="1" ht="12.75">
      <c r="A205" s="64"/>
      <c r="B205" s="64"/>
      <c r="C205" s="64"/>
      <c r="D205" s="64"/>
    </row>
    <row r="206" spans="1:4" s="3" customFormat="1" ht="12.75">
      <c r="A206" s="64"/>
      <c r="B206" s="64"/>
      <c r="C206" s="64"/>
      <c r="D206" s="64"/>
    </row>
    <row r="207" spans="1:4" s="3" customFormat="1" ht="12.75">
      <c r="A207" s="64"/>
      <c r="B207" s="64"/>
      <c r="C207" s="64"/>
      <c r="D207" s="64"/>
    </row>
    <row r="208" spans="1:4" s="3" customFormat="1" ht="12.75">
      <c r="A208" s="64"/>
      <c r="B208" s="64"/>
      <c r="C208" s="64"/>
      <c r="D208" s="64"/>
    </row>
    <row r="209" spans="1:4" s="3" customFormat="1" ht="12.75">
      <c r="A209" s="64"/>
      <c r="B209" s="64"/>
      <c r="C209" s="64"/>
      <c r="D209" s="64"/>
    </row>
    <row r="210" spans="1:4" s="3" customFormat="1" ht="12.75">
      <c r="A210" s="64"/>
      <c r="B210" s="64"/>
      <c r="C210" s="64"/>
      <c r="D210" s="64"/>
    </row>
    <row r="211" spans="1:4" s="3" customFormat="1" ht="12.75">
      <c r="A211" s="64"/>
      <c r="B211" s="64"/>
      <c r="C211" s="64"/>
      <c r="D211" s="64"/>
    </row>
    <row r="212" spans="1:4" s="3" customFormat="1" ht="12.75">
      <c r="A212" s="64"/>
      <c r="B212" s="64"/>
      <c r="C212" s="64"/>
      <c r="D212" s="64"/>
    </row>
    <row r="213" spans="1:4" s="3" customFormat="1" ht="12.75">
      <c r="A213" s="64"/>
      <c r="B213" s="64"/>
      <c r="C213" s="64"/>
      <c r="D213" s="64"/>
    </row>
    <row r="214" spans="1:4" s="3" customFormat="1" ht="12.75">
      <c r="A214" s="64"/>
      <c r="B214" s="64"/>
      <c r="C214" s="64"/>
      <c r="D214" s="64"/>
    </row>
    <row r="215" spans="1:4" s="3" customFormat="1" ht="12.75">
      <c r="A215" s="64"/>
      <c r="B215" s="64"/>
      <c r="C215" s="64"/>
      <c r="D215" s="64"/>
    </row>
    <row r="216" spans="1:4" s="3" customFormat="1" ht="12.75">
      <c r="A216" s="64"/>
      <c r="B216" s="64"/>
      <c r="C216" s="64"/>
      <c r="D216" s="64"/>
    </row>
    <row r="217" spans="1:4" s="3" customFormat="1" ht="12.75">
      <c r="A217" s="64"/>
      <c r="B217" s="64"/>
      <c r="C217" s="64"/>
      <c r="D217" s="64"/>
    </row>
    <row r="218" spans="1:4" s="3" customFormat="1" ht="12.75">
      <c r="A218" s="64"/>
      <c r="B218" s="64"/>
      <c r="C218" s="64"/>
      <c r="D218" s="64"/>
    </row>
    <row r="219" spans="1:4" s="3" customFormat="1" ht="12.75">
      <c r="A219" s="64"/>
      <c r="B219" s="64"/>
      <c r="C219" s="64"/>
      <c r="D219" s="64"/>
    </row>
    <row r="220" spans="1:4" s="3" customFormat="1" ht="12.75">
      <c r="A220" s="64"/>
      <c r="B220" s="64"/>
      <c r="C220" s="64"/>
      <c r="D220" s="64"/>
    </row>
    <row r="221" spans="1:4" s="3" customFormat="1" ht="12.75">
      <c r="A221" s="64"/>
      <c r="B221" s="64"/>
      <c r="C221" s="64"/>
      <c r="D221" s="64"/>
    </row>
    <row r="222" spans="1:4" s="3" customFormat="1" ht="12.75">
      <c r="A222" s="64"/>
      <c r="B222" s="64"/>
      <c r="C222" s="64"/>
      <c r="D222" s="64"/>
    </row>
    <row r="223" spans="1:4" s="3" customFormat="1" ht="12.75">
      <c r="A223" s="64"/>
      <c r="B223" s="64"/>
      <c r="C223" s="64"/>
      <c r="D223" s="64"/>
    </row>
    <row r="224" spans="1:4" s="3" customFormat="1" ht="12.75">
      <c r="A224" s="64"/>
      <c r="B224" s="64"/>
      <c r="C224" s="64"/>
      <c r="D224" s="64"/>
    </row>
    <row r="225" spans="1:4" s="3" customFormat="1" ht="12.75">
      <c r="A225" s="64"/>
      <c r="B225" s="64"/>
      <c r="C225" s="64"/>
      <c r="D225" s="64"/>
    </row>
    <row r="226" spans="1:4" s="3" customFormat="1" ht="12.75">
      <c r="A226" s="64"/>
      <c r="B226" s="64"/>
      <c r="C226" s="64"/>
      <c r="D226" s="64"/>
    </row>
    <row r="227" spans="1:4" s="3" customFormat="1" ht="12.75">
      <c r="A227" s="64"/>
      <c r="B227" s="64"/>
      <c r="C227" s="64"/>
      <c r="D227" s="64"/>
    </row>
    <row r="228" spans="1:4" s="3" customFormat="1" ht="12.75">
      <c r="A228" s="64"/>
      <c r="B228" s="64"/>
      <c r="C228" s="64"/>
      <c r="D228" s="64"/>
    </row>
    <row r="229" spans="1:4" s="3" customFormat="1" ht="12.75">
      <c r="A229" s="64"/>
      <c r="B229" s="64"/>
      <c r="C229" s="64"/>
      <c r="D229" s="64"/>
    </row>
    <row r="230" spans="1:4" s="3" customFormat="1" ht="12.75">
      <c r="A230" s="64"/>
      <c r="B230" s="64"/>
      <c r="C230" s="64"/>
      <c r="D230" s="64"/>
    </row>
    <row r="231" spans="1:4" s="3" customFormat="1" ht="12.75">
      <c r="A231" s="64"/>
      <c r="B231" s="64"/>
      <c r="C231" s="64"/>
      <c r="D231" s="64"/>
    </row>
    <row r="232" spans="1:4" s="3" customFormat="1" ht="12.75">
      <c r="A232" s="64"/>
      <c r="B232" s="64"/>
      <c r="C232" s="64"/>
      <c r="D232" s="64"/>
    </row>
    <row r="233" spans="1:4" s="3" customFormat="1" ht="12.75">
      <c r="A233" s="64"/>
      <c r="B233" s="64"/>
      <c r="C233" s="64"/>
      <c r="D233" s="64"/>
    </row>
    <row r="234" spans="1:4" s="3" customFormat="1" ht="12.75">
      <c r="A234" s="64"/>
      <c r="B234" s="64"/>
      <c r="C234" s="64"/>
      <c r="D234" s="64"/>
    </row>
    <row r="235" spans="1:4" s="3" customFormat="1" ht="12.75">
      <c r="A235" s="64"/>
      <c r="B235" s="64"/>
      <c r="C235" s="64"/>
      <c r="D235" s="64"/>
    </row>
    <row r="236" spans="1:4" s="3" customFormat="1" ht="12.75">
      <c r="A236" s="64"/>
      <c r="B236" s="64"/>
      <c r="C236" s="64"/>
      <c r="D236" s="64"/>
    </row>
    <row r="237" spans="1:4" s="3" customFormat="1" ht="12.75">
      <c r="A237" s="64"/>
      <c r="B237" s="64"/>
      <c r="C237" s="64"/>
      <c r="D237" s="64"/>
    </row>
    <row r="238" spans="1:4" s="3" customFormat="1" ht="12.75">
      <c r="A238" s="64"/>
      <c r="B238" s="64"/>
      <c r="C238" s="64"/>
      <c r="D238" s="64"/>
    </row>
    <row r="239" spans="1:4" s="3" customFormat="1" ht="12.75">
      <c r="A239" s="64"/>
      <c r="B239" s="64"/>
      <c r="C239" s="64"/>
      <c r="D239" s="64"/>
    </row>
    <row r="240" spans="1:4" s="3" customFormat="1" ht="12.75">
      <c r="A240" s="64"/>
      <c r="B240" s="64"/>
      <c r="C240" s="64"/>
      <c r="D240" s="64"/>
    </row>
    <row r="241" spans="1:4" s="3" customFormat="1" ht="12.75">
      <c r="A241" s="64"/>
      <c r="B241" s="64"/>
      <c r="C241" s="64"/>
      <c r="D241" s="64"/>
    </row>
    <row r="242" spans="1:4" s="3" customFormat="1" ht="12.75">
      <c r="A242" s="64"/>
      <c r="B242" s="64"/>
      <c r="C242" s="64"/>
      <c r="D242" s="64"/>
    </row>
    <row r="243" spans="1:4" s="3" customFormat="1" ht="12.75">
      <c r="A243" s="64"/>
      <c r="B243" s="64"/>
      <c r="C243" s="64"/>
      <c r="D243" s="64"/>
    </row>
    <row r="244" spans="1:4" s="3" customFormat="1" ht="12.75">
      <c r="A244" s="64"/>
      <c r="B244" s="64"/>
      <c r="C244" s="64"/>
      <c r="D244" s="64"/>
    </row>
    <row r="245" spans="1:4" s="3" customFormat="1" ht="12.75">
      <c r="A245" s="64"/>
      <c r="B245" s="64"/>
      <c r="C245" s="64"/>
      <c r="D245" s="64"/>
    </row>
    <row r="246" spans="1:4" s="3" customFormat="1" ht="12.75">
      <c r="A246" s="64"/>
      <c r="B246" s="64"/>
      <c r="C246" s="64"/>
      <c r="D246" s="64"/>
    </row>
    <row r="247" spans="1:4" s="3" customFormat="1" ht="12.75">
      <c r="A247" s="64"/>
      <c r="B247" s="64"/>
      <c r="C247" s="64"/>
      <c r="D247" s="64"/>
    </row>
    <row r="248" spans="1:4" s="3" customFormat="1" ht="12.75">
      <c r="A248" s="64"/>
      <c r="B248" s="64"/>
      <c r="C248" s="64"/>
      <c r="D248" s="64"/>
    </row>
    <row r="249" spans="1:4" s="3" customFormat="1" ht="12.75">
      <c r="A249" s="64"/>
      <c r="B249" s="64"/>
      <c r="C249" s="64"/>
      <c r="D249" s="64"/>
    </row>
    <row r="250" spans="1:4" s="3" customFormat="1" ht="12.75">
      <c r="A250" s="64"/>
      <c r="B250" s="64"/>
      <c r="C250" s="64"/>
      <c r="D250" s="64"/>
    </row>
    <row r="251" spans="1:4" s="3" customFormat="1" ht="12.75">
      <c r="A251" s="64"/>
      <c r="B251" s="64"/>
      <c r="C251" s="64"/>
      <c r="D251" s="64"/>
    </row>
    <row r="252" spans="1:4" s="3" customFormat="1" ht="12.75">
      <c r="A252" s="64"/>
      <c r="B252" s="64"/>
      <c r="C252" s="64"/>
      <c r="D252" s="64"/>
    </row>
    <row r="253" spans="1:4" s="3" customFormat="1" ht="12.75">
      <c r="A253" s="64"/>
      <c r="B253" s="64"/>
      <c r="C253" s="64"/>
      <c r="D253" s="64"/>
    </row>
    <row r="254" spans="1:4" s="3" customFormat="1" ht="12.75">
      <c r="A254" s="64"/>
      <c r="B254" s="64"/>
      <c r="C254" s="64"/>
      <c r="D254" s="64"/>
    </row>
    <row r="255" spans="1:4" s="3" customFormat="1" ht="12.75">
      <c r="A255" s="64"/>
      <c r="B255" s="64"/>
      <c r="C255" s="64"/>
      <c r="D255" s="64"/>
    </row>
    <row r="256" spans="1:4" s="3" customFormat="1" ht="12.75">
      <c r="A256" s="64"/>
      <c r="B256" s="64"/>
      <c r="C256" s="64"/>
      <c r="D256" s="64"/>
    </row>
    <row r="257" spans="1:4" s="3" customFormat="1" ht="12.75">
      <c r="A257" s="64"/>
      <c r="B257" s="64"/>
      <c r="C257" s="64"/>
      <c r="D257" s="64"/>
    </row>
    <row r="258" spans="1:4" s="3" customFormat="1" ht="12.75">
      <c r="A258" s="64"/>
      <c r="B258" s="64"/>
      <c r="C258" s="64"/>
      <c r="D258" s="64"/>
    </row>
    <row r="259" spans="1:4" s="3" customFormat="1" ht="12.75">
      <c r="A259" s="64"/>
      <c r="B259" s="64"/>
      <c r="C259" s="64"/>
      <c r="D259" s="64"/>
    </row>
    <row r="260" spans="1:4" s="3" customFormat="1" ht="12.75">
      <c r="A260" s="64"/>
      <c r="B260" s="64"/>
      <c r="C260" s="64"/>
      <c r="D260" s="64"/>
    </row>
    <row r="261" spans="1:4" s="3" customFormat="1" ht="12.75">
      <c r="A261" s="64"/>
      <c r="B261" s="64"/>
      <c r="C261" s="64"/>
      <c r="D261" s="64"/>
    </row>
    <row r="262" spans="1:4" s="3" customFormat="1" ht="12.75">
      <c r="A262" s="64"/>
      <c r="B262" s="64"/>
      <c r="C262" s="64"/>
      <c r="D262" s="64"/>
    </row>
    <row r="263" spans="1:4" s="3" customFormat="1" ht="12.75">
      <c r="A263" s="64"/>
      <c r="B263" s="64"/>
      <c r="C263" s="64"/>
      <c r="D263" s="64"/>
    </row>
    <row r="264" spans="1:4" s="3" customFormat="1" ht="12.75">
      <c r="A264" s="64"/>
      <c r="B264" s="64"/>
      <c r="C264" s="64"/>
      <c r="D264" s="64"/>
    </row>
    <row r="265" spans="1:4" s="3" customFormat="1" ht="12.75">
      <c r="A265" s="64"/>
      <c r="B265" s="64"/>
      <c r="C265" s="64"/>
      <c r="D265" s="64"/>
    </row>
    <row r="266" spans="1:4" s="3" customFormat="1" ht="12.75">
      <c r="A266" s="64"/>
      <c r="B266" s="64"/>
      <c r="C266" s="64"/>
      <c r="D266" s="64"/>
    </row>
    <row r="267" spans="1:4" s="3" customFormat="1" ht="12.75">
      <c r="A267" s="64"/>
      <c r="B267" s="64"/>
      <c r="C267" s="64"/>
      <c r="D267" s="64"/>
    </row>
    <row r="268" spans="1:4" s="3" customFormat="1" ht="12.75">
      <c r="A268" s="64"/>
      <c r="B268" s="64"/>
      <c r="C268" s="64"/>
      <c r="D268" s="64"/>
    </row>
    <row r="269" spans="1:4" s="3" customFormat="1" ht="12.75">
      <c r="A269" s="64"/>
      <c r="B269" s="64"/>
      <c r="C269" s="64"/>
      <c r="D269" s="64"/>
    </row>
    <row r="270" spans="1:4" s="3" customFormat="1" ht="12.75">
      <c r="A270" s="64"/>
      <c r="B270" s="64"/>
      <c r="C270" s="64"/>
      <c r="D270" s="64"/>
    </row>
    <row r="271" spans="1:4" s="3" customFormat="1" ht="12.75">
      <c r="A271" s="64"/>
      <c r="B271" s="64"/>
      <c r="C271" s="64"/>
      <c r="D271" s="64"/>
    </row>
    <row r="272" spans="1:4" s="3" customFormat="1" ht="12.75">
      <c r="A272" s="64"/>
      <c r="B272" s="64"/>
      <c r="C272" s="64"/>
      <c r="D272" s="64"/>
    </row>
    <row r="273" spans="1:4" s="3" customFormat="1" ht="12.75">
      <c r="A273" s="64"/>
      <c r="B273" s="64"/>
      <c r="C273" s="64"/>
      <c r="D273" s="64"/>
    </row>
    <row r="274" spans="1:4" s="3" customFormat="1" ht="12.75">
      <c r="A274" s="64"/>
      <c r="B274" s="64"/>
      <c r="C274" s="64"/>
      <c r="D274" s="64"/>
    </row>
    <row r="275" spans="1:4" s="3" customFormat="1" ht="12.75">
      <c r="A275" s="64"/>
      <c r="B275" s="64"/>
      <c r="C275" s="64"/>
      <c r="D275" s="64"/>
    </row>
    <row r="276" spans="1:4" s="3" customFormat="1" ht="12.75">
      <c r="A276" s="64"/>
      <c r="B276" s="64"/>
      <c r="C276" s="64"/>
      <c r="D276" s="64"/>
    </row>
    <row r="277" spans="1:4" s="3" customFormat="1" ht="12.75">
      <c r="A277" s="64"/>
      <c r="B277" s="64"/>
      <c r="C277" s="64"/>
      <c r="D277" s="64"/>
    </row>
    <row r="278" spans="1:4" s="3" customFormat="1" ht="12.75">
      <c r="A278" s="64"/>
      <c r="B278" s="64"/>
      <c r="C278" s="64"/>
      <c r="D278" s="64"/>
    </row>
    <row r="279" spans="1:4" s="3" customFormat="1" ht="12.75">
      <c r="A279" s="64"/>
      <c r="B279" s="64"/>
      <c r="C279" s="64"/>
      <c r="D279" s="64"/>
    </row>
    <row r="280" spans="1:4" s="3" customFormat="1" ht="12.75">
      <c r="A280" s="64"/>
      <c r="B280" s="64"/>
      <c r="C280" s="64"/>
      <c r="D280" s="64"/>
    </row>
    <row r="281" spans="1:4" s="3" customFormat="1" ht="12.75">
      <c r="A281" s="64"/>
      <c r="B281" s="64"/>
      <c r="C281" s="64"/>
      <c r="D281" s="64"/>
    </row>
    <row r="282" spans="1:4" s="3" customFormat="1" ht="12.75">
      <c r="A282" s="64"/>
      <c r="B282" s="64"/>
      <c r="C282" s="64"/>
      <c r="D282" s="64"/>
    </row>
    <row r="283" spans="1:4" s="3" customFormat="1" ht="12.75">
      <c r="A283" s="64"/>
      <c r="B283" s="64"/>
      <c r="C283" s="64"/>
      <c r="D283" s="64"/>
    </row>
    <row r="284" spans="1:4" s="3" customFormat="1" ht="12.75">
      <c r="A284" s="64"/>
      <c r="B284" s="64"/>
      <c r="C284" s="64"/>
      <c r="D284" s="64"/>
    </row>
    <row r="285" spans="1:4" s="3" customFormat="1" ht="12.75">
      <c r="A285" s="64"/>
      <c r="B285" s="64"/>
      <c r="C285" s="64"/>
      <c r="D285" s="64"/>
    </row>
    <row r="286" spans="1:4" s="3" customFormat="1" ht="12.75">
      <c r="A286" s="64"/>
      <c r="B286" s="64"/>
      <c r="C286" s="64"/>
      <c r="D286" s="64"/>
    </row>
    <row r="287" spans="1:4" s="3" customFormat="1" ht="12.75">
      <c r="A287" s="64"/>
      <c r="B287" s="64"/>
      <c r="C287" s="64"/>
      <c r="D287" s="64"/>
    </row>
    <row r="288" spans="1:4" s="3" customFormat="1" ht="12.75">
      <c r="A288" s="64"/>
      <c r="B288" s="64"/>
      <c r="C288" s="64"/>
      <c r="D288" s="64"/>
    </row>
    <row r="289" spans="1:4" s="3" customFormat="1" ht="12.75">
      <c r="A289" s="64"/>
      <c r="B289" s="64"/>
      <c r="C289" s="64"/>
      <c r="D289" s="64"/>
    </row>
    <row r="290" spans="1:4" s="3" customFormat="1" ht="12.75">
      <c r="A290" s="64"/>
      <c r="B290" s="64"/>
      <c r="C290" s="64"/>
      <c r="D290" s="64"/>
    </row>
    <row r="291" spans="1:4" s="3" customFormat="1" ht="12.75">
      <c r="A291" s="64"/>
      <c r="B291" s="64"/>
      <c r="C291" s="64"/>
      <c r="D291" s="64"/>
    </row>
    <row r="292" spans="1:4" s="3" customFormat="1" ht="12.75">
      <c r="A292" s="64"/>
      <c r="B292" s="64"/>
      <c r="C292" s="64"/>
      <c r="D292" s="64"/>
    </row>
    <row r="293" spans="1:4" s="3" customFormat="1" ht="12.75">
      <c r="A293" s="64"/>
      <c r="B293" s="64"/>
      <c r="C293" s="64"/>
      <c r="D293" s="64"/>
    </row>
    <row r="294" spans="1:4" s="3" customFormat="1" ht="12.75">
      <c r="A294" s="64"/>
      <c r="B294" s="64"/>
      <c r="C294" s="64"/>
      <c r="D294" s="64"/>
    </row>
    <row r="295" spans="1:4" s="3" customFormat="1" ht="12.75">
      <c r="A295" s="64"/>
      <c r="B295" s="64"/>
      <c r="C295" s="64"/>
      <c r="D295" s="64"/>
    </row>
    <row r="296" spans="1:4" s="3" customFormat="1" ht="12.75">
      <c r="A296" s="64"/>
      <c r="B296" s="64"/>
      <c r="C296" s="64"/>
      <c r="D296" s="64"/>
    </row>
    <row r="297" spans="1:4" s="3" customFormat="1" ht="12.75">
      <c r="A297" s="64"/>
      <c r="B297" s="64"/>
      <c r="C297" s="64"/>
      <c r="D297" s="64"/>
    </row>
    <row r="298" spans="1:4" s="3" customFormat="1" ht="12.75">
      <c r="A298" s="64"/>
      <c r="B298" s="64"/>
      <c r="C298" s="64"/>
      <c r="D298" s="64"/>
    </row>
    <row r="299" spans="1:4" s="3" customFormat="1" ht="12.75">
      <c r="A299" s="64"/>
      <c r="B299" s="64"/>
      <c r="C299" s="64"/>
      <c r="D299" s="64"/>
    </row>
    <row r="300" spans="1:4" s="3" customFormat="1" ht="12.75">
      <c r="A300" s="64"/>
      <c r="B300" s="64"/>
      <c r="C300" s="64"/>
      <c r="D300" s="64"/>
    </row>
    <row r="301" spans="1:4" s="3" customFormat="1" ht="12.75">
      <c r="A301" s="64"/>
      <c r="B301" s="64"/>
      <c r="C301" s="64"/>
      <c r="D301" s="64"/>
    </row>
    <row r="302" spans="1:4" s="3" customFormat="1" ht="12.75">
      <c r="A302" s="64"/>
      <c r="B302" s="64"/>
      <c r="C302" s="64"/>
      <c r="D302" s="64"/>
    </row>
    <row r="303" spans="1:4" s="3" customFormat="1" ht="12.75">
      <c r="A303" s="64"/>
      <c r="B303" s="64"/>
      <c r="C303" s="64"/>
      <c r="D303" s="64"/>
    </row>
    <row r="304" spans="1:4" s="3" customFormat="1" ht="12.75">
      <c r="A304" s="64"/>
      <c r="B304" s="64"/>
      <c r="C304" s="64"/>
      <c r="D304" s="64"/>
    </row>
    <row r="305" spans="1:4" s="3" customFormat="1" ht="12.75">
      <c r="A305" s="64"/>
      <c r="B305" s="64"/>
      <c r="C305" s="64"/>
      <c r="D305" s="64"/>
    </row>
  </sheetData>
  <sheetProtection/>
  <mergeCells count="1">
    <mergeCell ref="A1:L1"/>
  </mergeCells>
  <printOptions horizontalCentered="1"/>
  <pageMargins left="0.2362204724409449" right="0.2362204724409449" top="0.4330708661417323" bottom="0.7086614173228347" header="0.5118110236220472" footer="0.5118110236220472"/>
  <pageSetup firstPageNumber="3" useFirstPageNumber="1" horizontalDpi="600" verticalDpi="600" orientation="portrait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14"/>
  <sheetViews>
    <sheetView zoomScalePageLayoutView="0" workbookViewId="0" topLeftCell="A1">
      <selection activeCell="G2" sqref="G2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4.57421875" style="27" hidden="1" customWidth="1"/>
    <col min="5" max="5" width="51.7109375" style="0" customWidth="1"/>
    <col min="6" max="6" width="12.8515625" style="0" hidden="1" customWidth="1"/>
    <col min="7" max="7" width="12.8515625" style="0" customWidth="1"/>
    <col min="8" max="8" width="7.8515625" style="0" hidden="1" customWidth="1"/>
    <col min="9" max="9" width="12.8515625" style="0" customWidth="1"/>
    <col min="10" max="10" width="7.8515625" style="0" hidden="1" customWidth="1"/>
    <col min="11" max="11" width="12.8515625" style="0" customWidth="1"/>
    <col min="12" max="12" width="7.8515625" style="0" hidden="1" customWidth="1"/>
  </cols>
  <sheetData>
    <row r="1" spans="1:12" s="43" customFormat="1" ht="28.5" customHeight="1">
      <c r="A1" s="241" t="s">
        <v>46</v>
      </c>
      <c r="B1" s="242"/>
      <c r="C1" s="242"/>
      <c r="D1" s="242"/>
      <c r="E1" s="242"/>
      <c r="F1" s="257"/>
      <c r="G1" s="257"/>
      <c r="H1" s="257"/>
      <c r="I1" s="257"/>
      <c r="J1" s="244"/>
      <c r="K1" s="244"/>
      <c r="L1" s="244"/>
    </row>
    <row r="2" spans="1:12" s="3" customFormat="1" ht="28.5" customHeight="1">
      <c r="A2" s="14" t="s">
        <v>5</v>
      </c>
      <c r="B2" s="14" t="s">
        <v>4</v>
      </c>
      <c r="C2" s="14" t="s">
        <v>3</v>
      </c>
      <c r="D2" s="20" t="s">
        <v>6</v>
      </c>
      <c r="E2" s="61"/>
      <c r="F2" s="108" t="s">
        <v>132</v>
      </c>
      <c r="G2" s="108" t="s">
        <v>199</v>
      </c>
      <c r="H2" s="109" t="s">
        <v>110</v>
      </c>
      <c r="I2" s="108" t="s">
        <v>121</v>
      </c>
      <c r="J2" s="109" t="s">
        <v>122</v>
      </c>
      <c r="K2" s="108" t="s">
        <v>133</v>
      </c>
      <c r="L2" s="109" t="s">
        <v>139</v>
      </c>
    </row>
    <row r="3" spans="1:12" s="3" customFormat="1" ht="22.5" customHeight="1">
      <c r="A3" s="42" t="s">
        <v>196</v>
      </c>
      <c r="B3" s="2"/>
      <c r="C3" s="2"/>
      <c r="D3" s="39"/>
      <c r="E3" s="42"/>
      <c r="F3" s="178">
        <f>F4-F10</f>
        <v>0</v>
      </c>
      <c r="G3" s="178">
        <f>G4-G10</f>
        <v>-16723000</v>
      </c>
      <c r="H3" s="179" t="s">
        <v>147</v>
      </c>
      <c r="I3" s="178">
        <f>I4-I10</f>
        <v>-7500000</v>
      </c>
      <c r="J3" s="185">
        <f>I3/G3*100</f>
        <v>44.84841236620223</v>
      </c>
      <c r="K3" s="178">
        <f>K4-K10</f>
        <v>-12000000</v>
      </c>
      <c r="L3" s="185">
        <f>K3/I3*100</f>
        <v>160</v>
      </c>
    </row>
    <row r="4" spans="1:12" s="3" customFormat="1" ht="22.5" customHeight="1">
      <c r="A4" s="2">
        <v>8</v>
      </c>
      <c r="B4" s="2"/>
      <c r="C4" s="63"/>
      <c r="D4" s="63"/>
      <c r="E4" s="2" t="s">
        <v>34</v>
      </c>
      <c r="F4" s="178">
        <f>F5</f>
        <v>60000000</v>
      </c>
      <c r="G4" s="178">
        <f>G5</f>
        <v>47000000</v>
      </c>
      <c r="H4" s="179">
        <f>G4/F4*100</f>
        <v>78.33333333333333</v>
      </c>
      <c r="I4" s="178">
        <f>I5</f>
        <v>30000000</v>
      </c>
      <c r="J4" s="185">
        <f aca="true" t="shared" si="0" ref="J4:J19">I4/G4*100</f>
        <v>63.829787234042556</v>
      </c>
      <c r="K4" s="178">
        <f>K5</f>
        <v>31000000</v>
      </c>
      <c r="L4" s="185">
        <f aca="true" t="shared" si="1" ref="L4:L19">K4/I4*100</f>
        <v>103.33333333333334</v>
      </c>
    </row>
    <row r="5" spans="1:12" s="3" customFormat="1" ht="13.5" customHeight="1">
      <c r="A5" s="2"/>
      <c r="B5" s="2">
        <v>81</v>
      </c>
      <c r="C5" s="63"/>
      <c r="D5" s="63"/>
      <c r="E5" s="2" t="s">
        <v>80</v>
      </c>
      <c r="F5" s="178">
        <f>F6+F8</f>
        <v>60000000</v>
      </c>
      <c r="G5" s="178">
        <f>G6+G8</f>
        <v>47000000</v>
      </c>
      <c r="H5" s="179">
        <f>G5/F5*100</f>
        <v>78.33333333333333</v>
      </c>
      <c r="I5" s="178">
        <f>I8+I6</f>
        <v>30000000</v>
      </c>
      <c r="J5" s="185">
        <f t="shared" si="0"/>
        <v>63.829787234042556</v>
      </c>
      <c r="K5" s="178">
        <f>K8+K6</f>
        <v>31000000</v>
      </c>
      <c r="L5" s="185">
        <f t="shared" si="1"/>
        <v>103.33333333333334</v>
      </c>
    </row>
    <row r="6" spans="3:12" s="177" customFormat="1" ht="25.5">
      <c r="C6" s="72">
        <v>815</v>
      </c>
      <c r="D6" s="72"/>
      <c r="E6" s="51" t="s">
        <v>129</v>
      </c>
      <c r="F6" s="180">
        <f>F7</f>
        <v>0</v>
      </c>
      <c r="G6" s="180">
        <f>G7</f>
        <v>30000000</v>
      </c>
      <c r="H6" s="110" t="s">
        <v>147</v>
      </c>
      <c r="I6" s="209">
        <f>I7</f>
        <v>10000000</v>
      </c>
      <c r="J6" s="201">
        <f t="shared" si="0"/>
        <v>33.33333333333333</v>
      </c>
      <c r="K6" s="209">
        <f>K7</f>
        <v>10000000</v>
      </c>
      <c r="L6" s="201">
        <f t="shared" si="1"/>
        <v>100</v>
      </c>
    </row>
    <row r="7" spans="3:12" s="177" customFormat="1" ht="25.5" hidden="1">
      <c r="C7" s="72"/>
      <c r="D7" s="72">
        <v>8151</v>
      </c>
      <c r="E7" s="51" t="s">
        <v>130</v>
      </c>
      <c r="F7" s="180">
        <v>0</v>
      </c>
      <c r="G7" s="180">
        <v>30000000</v>
      </c>
      <c r="H7" s="110" t="s">
        <v>147</v>
      </c>
      <c r="I7" s="209">
        <v>10000000</v>
      </c>
      <c r="J7" s="201">
        <f t="shared" si="0"/>
        <v>33.33333333333333</v>
      </c>
      <c r="K7" s="209">
        <v>10000000</v>
      </c>
      <c r="L7" s="201">
        <f t="shared" si="1"/>
        <v>100</v>
      </c>
    </row>
    <row r="8" spans="3:12" s="177" customFormat="1" ht="25.5" customHeight="1">
      <c r="C8" s="72">
        <v>816</v>
      </c>
      <c r="D8" s="72"/>
      <c r="E8" s="51" t="s">
        <v>81</v>
      </c>
      <c r="F8" s="180">
        <f>F9</f>
        <v>60000000</v>
      </c>
      <c r="G8" s="180">
        <f>G9</f>
        <v>17000000</v>
      </c>
      <c r="H8" s="110">
        <f aca="true" t="shared" si="2" ref="H8:H13">G8/F8*100</f>
        <v>28.333333333333332</v>
      </c>
      <c r="I8" s="209">
        <f>I9</f>
        <v>20000000</v>
      </c>
      <c r="J8" s="201">
        <f t="shared" si="0"/>
        <v>117.64705882352942</v>
      </c>
      <c r="K8" s="209">
        <f>K9</f>
        <v>21000000</v>
      </c>
      <c r="L8" s="201">
        <f t="shared" si="1"/>
        <v>105</v>
      </c>
    </row>
    <row r="9" spans="1:12" s="3" customFormat="1" ht="25.5" hidden="1">
      <c r="A9" s="2"/>
      <c r="B9" s="2"/>
      <c r="C9" s="63"/>
      <c r="D9" s="72">
        <v>8161</v>
      </c>
      <c r="E9" s="51" t="s">
        <v>82</v>
      </c>
      <c r="F9" s="180">
        <v>60000000</v>
      </c>
      <c r="G9" s="180">
        <v>17000000</v>
      </c>
      <c r="H9" s="110">
        <f t="shared" si="2"/>
        <v>28.333333333333332</v>
      </c>
      <c r="I9" s="180">
        <v>20000000</v>
      </c>
      <c r="J9" s="176">
        <f t="shared" si="0"/>
        <v>117.64705882352942</v>
      </c>
      <c r="K9" s="180">
        <v>21000000</v>
      </c>
      <c r="L9" s="176">
        <f t="shared" si="1"/>
        <v>105</v>
      </c>
    </row>
    <row r="10" spans="1:12" s="3" customFormat="1" ht="22.5" customHeight="1">
      <c r="A10" s="2">
        <v>5</v>
      </c>
      <c r="B10" s="2"/>
      <c r="C10" s="63"/>
      <c r="D10" s="63"/>
      <c r="E10" s="40" t="s">
        <v>35</v>
      </c>
      <c r="F10" s="178">
        <f>F11</f>
        <v>60000000</v>
      </c>
      <c r="G10" s="178">
        <f>G11</f>
        <v>63723000</v>
      </c>
      <c r="H10" s="179">
        <f t="shared" si="2"/>
        <v>106.205</v>
      </c>
      <c r="I10" s="178">
        <f>I11</f>
        <v>37500000</v>
      </c>
      <c r="J10" s="185">
        <f t="shared" si="0"/>
        <v>58.848453462643</v>
      </c>
      <c r="K10" s="178">
        <f>K11</f>
        <v>43000000</v>
      </c>
      <c r="L10" s="185">
        <f t="shared" si="1"/>
        <v>114.66666666666667</v>
      </c>
    </row>
    <row r="11" spans="1:12" s="3" customFormat="1" ht="13.5" customHeight="1">
      <c r="A11" s="2"/>
      <c r="B11" s="2">
        <v>51</v>
      </c>
      <c r="C11" s="63"/>
      <c r="D11" s="63"/>
      <c r="E11" s="2" t="s">
        <v>36</v>
      </c>
      <c r="F11" s="178">
        <f>F12+F14+F16+F18</f>
        <v>60000000</v>
      </c>
      <c r="G11" s="178">
        <f>G12+G14+G16+G18</f>
        <v>63723000</v>
      </c>
      <c r="H11" s="179">
        <f t="shared" si="2"/>
        <v>106.205</v>
      </c>
      <c r="I11" s="178">
        <f>I12+F14+I16+I18</f>
        <v>37500000</v>
      </c>
      <c r="J11" s="185">
        <f t="shared" si="0"/>
        <v>58.848453462643</v>
      </c>
      <c r="K11" s="178">
        <f>K12+F14+K16+K18</f>
        <v>43000000</v>
      </c>
      <c r="L11" s="185">
        <f t="shared" si="1"/>
        <v>114.66666666666667</v>
      </c>
    </row>
    <row r="12" spans="3:12" s="177" customFormat="1" ht="25.5" customHeight="1">
      <c r="C12" s="72">
        <v>511</v>
      </c>
      <c r="D12" s="72"/>
      <c r="E12" s="77" t="s">
        <v>193</v>
      </c>
      <c r="F12" s="180">
        <f>F13</f>
        <v>800000</v>
      </c>
      <c r="G12" s="180">
        <f>G13</f>
        <v>4723000</v>
      </c>
      <c r="H12" s="110">
        <f t="shared" si="2"/>
        <v>590.375</v>
      </c>
      <c r="I12" s="209">
        <f>I13</f>
        <v>0</v>
      </c>
      <c r="J12" s="201">
        <f t="shared" si="0"/>
        <v>0</v>
      </c>
      <c r="K12" s="209">
        <f>K13</f>
        <v>0</v>
      </c>
      <c r="L12" s="212" t="s">
        <v>147</v>
      </c>
    </row>
    <row r="13" spans="3:12" s="177" customFormat="1" ht="12.75" hidden="1">
      <c r="C13" s="72"/>
      <c r="D13" s="72">
        <v>5111</v>
      </c>
      <c r="E13" s="77" t="s">
        <v>138</v>
      </c>
      <c r="F13" s="180">
        <v>800000</v>
      </c>
      <c r="G13" s="180">
        <v>4723000</v>
      </c>
      <c r="H13" s="110">
        <f t="shared" si="2"/>
        <v>590.375</v>
      </c>
      <c r="I13" s="209">
        <v>0</v>
      </c>
      <c r="J13" s="201">
        <f t="shared" si="0"/>
        <v>0</v>
      </c>
      <c r="K13" s="209">
        <v>0</v>
      </c>
      <c r="L13" s="212" t="s">
        <v>147</v>
      </c>
    </row>
    <row r="14" spans="3:12" s="177" customFormat="1" ht="25.5">
      <c r="C14" s="72">
        <v>512</v>
      </c>
      <c r="D14" s="72"/>
      <c r="E14" s="77" t="s">
        <v>145</v>
      </c>
      <c r="F14" s="180">
        <f>F15</f>
        <v>0</v>
      </c>
      <c r="G14" s="180">
        <f>G15</f>
        <v>6000000</v>
      </c>
      <c r="H14" s="110" t="s">
        <v>147</v>
      </c>
      <c r="I14" s="209">
        <f>I15</f>
        <v>0</v>
      </c>
      <c r="J14" s="201">
        <f t="shared" si="0"/>
        <v>0</v>
      </c>
      <c r="K14" s="209">
        <f>K15</f>
        <v>0</v>
      </c>
      <c r="L14" s="212" t="s">
        <v>147</v>
      </c>
    </row>
    <row r="15" spans="3:12" s="177" customFormat="1" ht="25.5" hidden="1">
      <c r="C15" s="72"/>
      <c r="D15" s="72">
        <v>5121</v>
      </c>
      <c r="E15" s="77" t="s">
        <v>146</v>
      </c>
      <c r="F15" s="180">
        <v>0</v>
      </c>
      <c r="G15" s="180">
        <v>6000000</v>
      </c>
      <c r="H15" s="110" t="s">
        <v>147</v>
      </c>
      <c r="I15" s="209">
        <v>0</v>
      </c>
      <c r="J15" s="201">
        <f t="shared" si="0"/>
        <v>0</v>
      </c>
      <c r="K15" s="209">
        <v>0</v>
      </c>
      <c r="L15" s="212" t="s">
        <v>147</v>
      </c>
    </row>
    <row r="16" spans="3:12" s="177" customFormat="1" ht="12.75">
      <c r="C16" s="72">
        <v>514</v>
      </c>
      <c r="D16" s="72"/>
      <c r="E16" s="77" t="s">
        <v>143</v>
      </c>
      <c r="F16" s="180">
        <f>F17</f>
        <v>0</v>
      </c>
      <c r="G16" s="180">
        <f>G17</f>
        <v>16000000</v>
      </c>
      <c r="H16" s="110" t="s">
        <v>147</v>
      </c>
      <c r="I16" s="209">
        <f>I17</f>
        <v>1500000</v>
      </c>
      <c r="J16" s="201">
        <f t="shared" si="0"/>
        <v>9.375</v>
      </c>
      <c r="K16" s="209">
        <f>K17</f>
        <v>2000000</v>
      </c>
      <c r="L16" s="201">
        <f t="shared" si="1"/>
        <v>133.33333333333331</v>
      </c>
    </row>
    <row r="17" spans="3:12" s="177" customFormat="1" ht="12.75" hidden="1">
      <c r="C17" s="72"/>
      <c r="D17" s="72">
        <v>5141</v>
      </c>
      <c r="E17" s="77" t="s">
        <v>142</v>
      </c>
      <c r="F17" s="180">
        <v>0</v>
      </c>
      <c r="G17" s="180">
        <v>16000000</v>
      </c>
      <c r="H17" s="110" t="s">
        <v>147</v>
      </c>
      <c r="I17" s="209">
        <v>1500000</v>
      </c>
      <c r="J17" s="201">
        <f t="shared" si="0"/>
        <v>9.375</v>
      </c>
      <c r="K17" s="209">
        <v>2000000</v>
      </c>
      <c r="L17" s="201">
        <f t="shared" si="1"/>
        <v>133.33333333333331</v>
      </c>
    </row>
    <row r="18" spans="3:12" s="177" customFormat="1" ht="25.5">
      <c r="C18" s="72">
        <v>516</v>
      </c>
      <c r="D18" s="72"/>
      <c r="E18" s="77" t="s">
        <v>194</v>
      </c>
      <c r="F18" s="180">
        <f>SUM(F19)</f>
        <v>59200000</v>
      </c>
      <c r="G18" s="180">
        <f>SUM(G19)</f>
        <v>37000000</v>
      </c>
      <c r="H18" s="110">
        <f>G18/F18*100</f>
        <v>62.5</v>
      </c>
      <c r="I18" s="209">
        <f>SUM(I19)</f>
        <v>36000000</v>
      </c>
      <c r="J18" s="201">
        <f t="shared" si="0"/>
        <v>97.2972972972973</v>
      </c>
      <c r="K18" s="209">
        <f>SUM(K19)</f>
        <v>41000000</v>
      </c>
      <c r="L18" s="201">
        <f t="shared" si="1"/>
        <v>113.88888888888889</v>
      </c>
    </row>
    <row r="19" spans="3:12" s="3" customFormat="1" ht="25.5" hidden="1">
      <c r="C19" s="64"/>
      <c r="D19" s="64">
        <v>5161</v>
      </c>
      <c r="E19" s="77" t="s">
        <v>106</v>
      </c>
      <c r="F19" s="184">
        <v>59200000</v>
      </c>
      <c r="G19" s="184">
        <v>37000000</v>
      </c>
      <c r="H19" s="110">
        <f>G19/F19*100</f>
        <v>62.5</v>
      </c>
      <c r="I19" s="184">
        <v>36000000</v>
      </c>
      <c r="J19" s="176">
        <f t="shared" si="0"/>
        <v>97.2972972972973</v>
      </c>
      <c r="K19" s="184">
        <v>41000000</v>
      </c>
      <c r="L19" s="176">
        <f t="shared" si="1"/>
        <v>113.88888888888889</v>
      </c>
    </row>
    <row r="20" spans="3:4" s="3" customFormat="1" ht="12.75">
      <c r="C20" s="64"/>
      <c r="D20" s="64"/>
    </row>
    <row r="21" s="3" customFormat="1" ht="12.75">
      <c r="D21" s="26"/>
    </row>
    <row r="22" s="3" customFormat="1" ht="12.75">
      <c r="D22" s="26"/>
    </row>
    <row r="23" s="3" customFormat="1" ht="12.75">
      <c r="D23" s="26"/>
    </row>
    <row r="24" s="3" customFormat="1" ht="12.75">
      <c r="D24" s="26"/>
    </row>
    <row r="25" s="3" customFormat="1" ht="12.75">
      <c r="D25" s="26"/>
    </row>
    <row r="26" s="3" customFormat="1" ht="12.75">
      <c r="D26" s="26"/>
    </row>
    <row r="27" s="3" customFormat="1" ht="12.75">
      <c r="D27" s="26"/>
    </row>
    <row r="28" s="3" customFormat="1" ht="12.75">
      <c r="D28" s="26"/>
    </row>
    <row r="29" s="3" customFormat="1" ht="12.75">
      <c r="D29" s="26"/>
    </row>
    <row r="30" s="3" customFormat="1" ht="12.75">
      <c r="D30" s="26"/>
    </row>
    <row r="31" s="3" customFormat="1" ht="12.75">
      <c r="D31" s="26"/>
    </row>
    <row r="32" s="3" customFormat="1" ht="12.75">
      <c r="D32" s="26"/>
    </row>
    <row r="33" s="3" customFormat="1" ht="12.75">
      <c r="D33" s="26"/>
    </row>
    <row r="34" s="3" customFormat="1" ht="12.75">
      <c r="D34" s="26"/>
    </row>
    <row r="35" s="3" customFormat="1" ht="12.75">
      <c r="D35" s="26"/>
    </row>
    <row r="36" s="3" customFormat="1" ht="12.75">
      <c r="D36" s="26"/>
    </row>
    <row r="37" s="3" customFormat="1" ht="12.75">
      <c r="D37" s="26"/>
    </row>
    <row r="38" s="3" customFormat="1" ht="12.75">
      <c r="D38" s="26"/>
    </row>
    <row r="39" s="3" customFormat="1" ht="12.75">
      <c r="D39" s="26"/>
    </row>
    <row r="40" s="3" customFormat="1" ht="12.75">
      <c r="D40" s="26"/>
    </row>
    <row r="41" s="3" customFormat="1" ht="12.75">
      <c r="D41" s="26"/>
    </row>
    <row r="42" s="3" customFormat="1" ht="12.75">
      <c r="D42" s="26"/>
    </row>
    <row r="43" s="3" customFormat="1" ht="12.75">
      <c r="D43" s="26"/>
    </row>
    <row r="44" s="3" customFormat="1" ht="12.75">
      <c r="D44" s="26"/>
    </row>
    <row r="45" s="3" customFormat="1" ht="12.75">
      <c r="D45" s="26"/>
    </row>
    <row r="46" s="3" customFormat="1" ht="12.75">
      <c r="D46" s="26"/>
    </row>
    <row r="47" s="3" customFormat="1" ht="12.75">
      <c r="D47" s="26"/>
    </row>
    <row r="48" s="3" customFormat="1" ht="12.75">
      <c r="D48" s="26"/>
    </row>
    <row r="49" s="3" customFormat="1" ht="12.75">
      <c r="D49" s="26"/>
    </row>
    <row r="50" s="3" customFormat="1" ht="12.75">
      <c r="D50" s="26"/>
    </row>
    <row r="51" s="3" customFormat="1" ht="12.75">
      <c r="D51" s="26"/>
    </row>
    <row r="52" s="3" customFormat="1" ht="12.75">
      <c r="D52" s="26"/>
    </row>
    <row r="53" s="3" customFormat="1" ht="12.75">
      <c r="D53" s="26"/>
    </row>
    <row r="54" s="3" customFormat="1" ht="12.75">
      <c r="D54" s="26"/>
    </row>
    <row r="55" s="3" customFormat="1" ht="12.75">
      <c r="D55" s="26"/>
    </row>
    <row r="56" s="3" customFormat="1" ht="12.75">
      <c r="D56" s="26"/>
    </row>
    <row r="57" s="3" customFormat="1" ht="12.75">
      <c r="D57" s="26"/>
    </row>
    <row r="58" s="3" customFormat="1" ht="12.75">
      <c r="D58" s="26"/>
    </row>
    <row r="59" s="3" customFormat="1" ht="12.75">
      <c r="D59" s="26"/>
    </row>
    <row r="60" s="3" customFormat="1" ht="12.75">
      <c r="D60" s="26"/>
    </row>
    <row r="61" s="3" customFormat="1" ht="12.75">
      <c r="D61" s="26"/>
    </row>
    <row r="62" s="3" customFormat="1" ht="12.75">
      <c r="D62" s="26"/>
    </row>
    <row r="63" s="3" customFormat="1" ht="12.75">
      <c r="D63" s="26"/>
    </row>
    <row r="64" s="3" customFormat="1" ht="12.75">
      <c r="D64" s="26"/>
    </row>
    <row r="65" s="3" customFormat="1" ht="12.75">
      <c r="D65" s="26"/>
    </row>
    <row r="66" s="3" customFormat="1" ht="12.75">
      <c r="D66" s="26"/>
    </row>
    <row r="67" s="3" customFormat="1" ht="12.75">
      <c r="D67" s="26"/>
    </row>
    <row r="68" s="3" customFormat="1" ht="12.75">
      <c r="D68" s="26"/>
    </row>
    <row r="69" s="3" customFormat="1" ht="12.75">
      <c r="D69" s="26"/>
    </row>
    <row r="70" s="3" customFormat="1" ht="12.75">
      <c r="D70" s="26"/>
    </row>
    <row r="71" s="3" customFormat="1" ht="12.75">
      <c r="D71" s="26"/>
    </row>
    <row r="72" s="3" customFormat="1" ht="12.75">
      <c r="D72" s="26"/>
    </row>
    <row r="73" s="3" customFormat="1" ht="12.75">
      <c r="D73" s="26"/>
    </row>
    <row r="74" s="3" customFormat="1" ht="12.75">
      <c r="D74" s="26"/>
    </row>
    <row r="75" s="3" customFormat="1" ht="12.75">
      <c r="D75" s="26"/>
    </row>
    <row r="76" s="3" customFormat="1" ht="12.75">
      <c r="D76" s="26"/>
    </row>
    <row r="77" s="3" customFormat="1" ht="12.75">
      <c r="D77" s="26"/>
    </row>
    <row r="78" s="3" customFormat="1" ht="12.75">
      <c r="D78" s="26"/>
    </row>
    <row r="79" s="3" customFormat="1" ht="12.75">
      <c r="D79" s="26"/>
    </row>
    <row r="80" s="3" customFormat="1" ht="12.75">
      <c r="D80" s="26"/>
    </row>
    <row r="81" s="3" customFormat="1" ht="12.75">
      <c r="D81" s="26"/>
    </row>
    <row r="82" s="3" customFormat="1" ht="12.75">
      <c r="D82" s="26"/>
    </row>
    <row r="83" s="3" customFormat="1" ht="12.75">
      <c r="D83" s="26"/>
    </row>
    <row r="84" s="3" customFormat="1" ht="12.75">
      <c r="D84" s="26"/>
    </row>
    <row r="85" s="3" customFormat="1" ht="12.75">
      <c r="D85" s="26"/>
    </row>
    <row r="86" s="3" customFormat="1" ht="12.75">
      <c r="D86" s="26"/>
    </row>
    <row r="87" s="3" customFormat="1" ht="12.75">
      <c r="D87" s="26"/>
    </row>
    <row r="88" s="3" customFormat="1" ht="12.75">
      <c r="D88" s="26"/>
    </row>
    <row r="89" s="3" customFormat="1" ht="12.75">
      <c r="D89" s="26"/>
    </row>
    <row r="90" s="3" customFormat="1" ht="12.75">
      <c r="D90" s="26"/>
    </row>
    <row r="91" s="3" customFormat="1" ht="12.75">
      <c r="D91" s="26"/>
    </row>
    <row r="92" s="3" customFormat="1" ht="12.75">
      <c r="D92" s="26"/>
    </row>
    <row r="93" s="3" customFormat="1" ht="12.75">
      <c r="D93" s="26"/>
    </row>
    <row r="94" s="3" customFormat="1" ht="12.75">
      <c r="D94" s="26"/>
    </row>
    <row r="95" s="3" customFormat="1" ht="12.75">
      <c r="D95" s="26"/>
    </row>
    <row r="96" s="3" customFormat="1" ht="12.75">
      <c r="D96" s="26"/>
    </row>
    <row r="97" s="3" customFormat="1" ht="12.75">
      <c r="D97" s="26"/>
    </row>
    <row r="98" s="3" customFormat="1" ht="12.75">
      <c r="D98" s="26"/>
    </row>
    <row r="99" s="3" customFormat="1" ht="12.75">
      <c r="D99" s="26"/>
    </row>
    <row r="100" s="3" customFormat="1" ht="12.75">
      <c r="D100" s="26"/>
    </row>
    <row r="101" s="3" customFormat="1" ht="12.75">
      <c r="D101" s="26"/>
    </row>
    <row r="102" s="3" customFormat="1" ht="12.75">
      <c r="D102" s="26"/>
    </row>
    <row r="103" s="3" customFormat="1" ht="12.75">
      <c r="D103" s="26"/>
    </row>
    <row r="104" s="3" customFormat="1" ht="12.75">
      <c r="D104" s="26"/>
    </row>
    <row r="105" s="3" customFormat="1" ht="12.75">
      <c r="D105" s="26"/>
    </row>
    <row r="106" s="3" customFormat="1" ht="12.75">
      <c r="D106" s="26"/>
    </row>
    <row r="107" s="3" customFormat="1" ht="12.75">
      <c r="D107" s="26"/>
    </row>
    <row r="108" s="3" customFormat="1" ht="12.75">
      <c r="D108" s="26"/>
    </row>
    <row r="109" s="3" customFormat="1" ht="12.75">
      <c r="D109" s="26"/>
    </row>
    <row r="110" s="3" customFormat="1" ht="12.75">
      <c r="D110" s="26"/>
    </row>
    <row r="111" s="3" customFormat="1" ht="12.75">
      <c r="D111" s="26"/>
    </row>
    <row r="112" s="3" customFormat="1" ht="12.75">
      <c r="D112" s="26"/>
    </row>
    <row r="113" s="3" customFormat="1" ht="12.75">
      <c r="D113" s="26"/>
    </row>
    <row r="114" s="3" customFormat="1" ht="12.75">
      <c r="D114" s="26"/>
    </row>
    <row r="115" s="3" customFormat="1" ht="12.75">
      <c r="D115" s="26"/>
    </row>
    <row r="116" s="3" customFormat="1" ht="12.75">
      <c r="D116" s="26"/>
    </row>
    <row r="117" s="3" customFormat="1" ht="12.75">
      <c r="D117" s="26"/>
    </row>
    <row r="118" s="3" customFormat="1" ht="12.75">
      <c r="D118" s="26"/>
    </row>
    <row r="119" s="3" customFormat="1" ht="12.75">
      <c r="D119" s="26"/>
    </row>
    <row r="120" s="3" customFormat="1" ht="12.75">
      <c r="D120" s="26"/>
    </row>
    <row r="121" s="3" customFormat="1" ht="12.75">
      <c r="D121" s="26"/>
    </row>
    <row r="122" s="3" customFormat="1" ht="12.75">
      <c r="D122" s="26"/>
    </row>
    <row r="123" s="3" customFormat="1" ht="12.75">
      <c r="D123" s="26"/>
    </row>
    <row r="124" s="3" customFormat="1" ht="12.75">
      <c r="D124" s="26"/>
    </row>
    <row r="125" s="3" customFormat="1" ht="12.75">
      <c r="D125" s="26"/>
    </row>
    <row r="126" s="3" customFormat="1" ht="12.75">
      <c r="D126" s="26"/>
    </row>
    <row r="127" s="3" customFormat="1" ht="12.75">
      <c r="D127" s="26"/>
    </row>
    <row r="128" s="3" customFormat="1" ht="12.75">
      <c r="D128" s="26"/>
    </row>
    <row r="129" s="3" customFormat="1" ht="12.75">
      <c r="D129" s="26"/>
    </row>
    <row r="130" s="3" customFormat="1" ht="12.75">
      <c r="D130" s="26"/>
    </row>
    <row r="131" s="3" customFormat="1" ht="12.75">
      <c r="D131" s="26"/>
    </row>
    <row r="132" s="3" customFormat="1" ht="12.75">
      <c r="D132" s="26"/>
    </row>
    <row r="133" s="3" customFormat="1" ht="12.75">
      <c r="D133" s="26"/>
    </row>
    <row r="134" s="3" customFormat="1" ht="12.75">
      <c r="D134" s="26"/>
    </row>
    <row r="135" s="3" customFormat="1" ht="12.75">
      <c r="D135" s="26"/>
    </row>
    <row r="136" s="3" customFormat="1" ht="12.75">
      <c r="D136" s="26"/>
    </row>
    <row r="137" s="3" customFormat="1" ht="12.75">
      <c r="D137" s="26"/>
    </row>
    <row r="138" s="3" customFormat="1" ht="12.75">
      <c r="D138" s="26"/>
    </row>
    <row r="139" s="3" customFormat="1" ht="12.75">
      <c r="D139" s="26"/>
    </row>
    <row r="140" s="3" customFormat="1" ht="12.75">
      <c r="D140" s="26"/>
    </row>
    <row r="141" s="3" customFormat="1" ht="12.75">
      <c r="D141" s="26"/>
    </row>
    <row r="142" s="3" customFormat="1" ht="12.75">
      <c r="D142" s="26"/>
    </row>
    <row r="143" s="3" customFormat="1" ht="12.75">
      <c r="D143" s="26"/>
    </row>
    <row r="144" s="3" customFormat="1" ht="12.75">
      <c r="D144" s="26"/>
    </row>
    <row r="145" s="3" customFormat="1" ht="12.75">
      <c r="D145" s="26"/>
    </row>
    <row r="146" s="3" customFormat="1" ht="12.75">
      <c r="D146" s="26"/>
    </row>
    <row r="147" s="3" customFormat="1" ht="12.75">
      <c r="D147" s="26"/>
    </row>
    <row r="148" s="3" customFormat="1" ht="12.75">
      <c r="D148" s="26"/>
    </row>
    <row r="149" s="3" customFormat="1" ht="12.75">
      <c r="D149" s="26"/>
    </row>
    <row r="150" s="3" customFormat="1" ht="12.75">
      <c r="D150" s="26"/>
    </row>
    <row r="151" s="3" customFormat="1" ht="12.75">
      <c r="D151" s="26"/>
    </row>
    <row r="152" s="3" customFormat="1" ht="12.75">
      <c r="D152" s="26"/>
    </row>
    <row r="153" s="3" customFormat="1" ht="12.75">
      <c r="D153" s="26"/>
    </row>
    <row r="154" s="3" customFormat="1" ht="12.75">
      <c r="D154" s="26"/>
    </row>
    <row r="155" s="3" customFormat="1" ht="12.75">
      <c r="D155" s="26"/>
    </row>
    <row r="156" s="3" customFormat="1" ht="12.75">
      <c r="D156" s="26"/>
    </row>
    <row r="157" s="3" customFormat="1" ht="12.75">
      <c r="D157" s="26"/>
    </row>
    <row r="158" s="3" customFormat="1" ht="12.75">
      <c r="D158" s="26"/>
    </row>
    <row r="159" s="3" customFormat="1" ht="12.75">
      <c r="D159" s="26"/>
    </row>
    <row r="160" s="3" customFormat="1" ht="12.75">
      <c r="D160" s="26"/>
    </row>
    <row r="161" s="3" customFormat="1" ht="12.75">
      <c r="D161" s="26"/>
    </row>
    <row r="162" s="3" customFormat="1" ht="12.75">
      <c r="D162" s="26"/>
    </row>
    <row r="163" s="3" customFormat="1" ht="12.75">
      <c r="D163" s="26"/>
    </row>
    <row r="164" s="3" customFormat="1" ht="12.75">
      <c r="D164" s="26"/>
    </row>
    <row r="165" s="3" customFormat="1" ht="12.75">
      <c r="D165" s="26"/>
    </row>
    <row r="166" s="3" customFormat="1" ht="12.75">
      <c r="D166" s="26"/>
    </row>
    <row r="167" s="3" customFormat="1" ht="12.75">
      <c r="D167" s="26"/>
    </row>
    <row r="168" s="3" customFormat="1" ht="12.75">
      <c r="D168" s="26"/>
    </row>
    <row r="169" s="3" customFormat="1" ht="12.75">
      <c r="D169" s="26"/>
    </row>
    <row r="170" s="3" customFormat="1" ht="12.75">
      <c r="D170" s="26"/>
    </row>
    <row r="171" s="3" customFormat="1" ht="12.75">
      <c r="D171" s="26"/>
    </row>
    <row r="172" s="3" customFormat="1" ht="12.75">
      <c r="D172" s="26"/>
    </row>
    <row r="173" s="3" customFormat="1" ht="12.75">
      <c r="D173" s="26"/>
    </row>
    <row r="174" s="3" customFormat="1" ht="12.75">
      <c r="D174" s="26"/>
    </row>
    <row r="175" s="3" customFormat="1" ht="12.75">
      <c r="D175" s="26"/>
    </row>
    <row r="176" s="3" customFormat="1" ht="12.75">
      <c r="D176" s="26"/>
    </row>
    <row r="177" s="3" customFormat="1" ht="12.75">
      <c r="D177" s="26"/>
    </row>
    <row r="178" s="3" customFormat="1" ht="12.75">
      <c r="D178" s="26"/>
    </row>
    <row r="179" s="3" customFormat="1" ht="12.75">
      <c r="D179" s="26"/>
    </row>
    <row r="180" s="3" customFormat="1" ht="12.75">
      <c r="D180" s="26"/>
    </row>
    <row r="181" s="3" customFormat="1" ht="12.75">
      <c r="D181" s="26"/>
    </row>
    <row r="182" s="3" customFormat="1" ht="12.75">
      <c r="D182" s="26"/>
    </row>
    <row r="183" s="3" customFormat="1" ht="12.75">
      <c r="D183" s="26"/>
    </row>
    <row r="184" s="3" customFormat="1" ht="12.75">
      <c r="D184" s="26"/>
    </row>
    <row r="185" s="3" customFormat="1" ht="12.75">
      <c r="D185" s="26"/>
    </row>
    <row r="186" s="3" customFormat="1" ht="12.75">
      <c r="D186" s="26"/>
    </row>
    <row r="187" s="3" customFormat="1" ht="12.75">
      <c r="D187" s="26"/>
    </row>
    <row r="188" s="3" customFormat="1" ht="12.75">
      <c r="D188" s="26"/>
    </row>
    <row r="189" s="3" customFormat="1" ht="12.75">
      <c r="D189" s="26"/>
    </row>
    <row r="190" s="3" customFormat="1" ht="12.75">
      <c r="D190" s="26"/>
    </row>
    <row r="191" s="3" customFormat="1" ht="12.75">
      <c r="D191" s="26"/>
    </row>
    <row r="192" s="3" customFormat="1" ht="12.75">
      <c r="D192" s="26"/>
    </row>
    <row r="193" s="3" customFormat="1" ht="12.75">
      <c r="D193" s="26"/>
    </row>
    <row r="194" s="3" customFormat="1" ht="12.75">
      <c r="D194" s="26"/>
    </row>
    <row r="195" s="3" customFormat="1" ht="12.75">
      <c r="D195" s="26"/>
    </row>
    <row r="196" s="3" customFormat="1" ht="12.75">
      <c r="D196" s="26"/>
    </row>
    <row r="197" s="3" customFormat="1" ht="12.75">
      <c r="D197" s="26"/>
    </row>
    <row r="198" s="3" customFormat="1" ht="12.75">
      <c r="D198" s="26"/>
    </row>
    <row r="199" s="3" customFormat="1" ht="12.75">
      <c r="D199" s="26"/>
    </row>
    <row r="200" s="3" customFormat="1" ht="12.75">
      <c r="D200" s="26"/>
    </row>
    <row r="201" s="3" customFormat="1" ht="12.75">
      <c r="D201" s="26"/>
    </row>
    <row r="202" s="3" customFormat="1" ht="12.75">
      <c r="D202" s="26"/>
    </row>
    <row r="203" s="3" customFormat="1" ht="12.75">
      <c r="D203" s="26"/>
    </row>
    <row r="204" s="3" customFormat="1" ht="12.75">
      <c r="D204" s="26"/>
    </row>
    <row r="205" s="3" customFormat="1" ht="12.75">
      <c r="D205" s="26"/>
    </row>
    <row r="206" s="3" customFormat="1" ht="12.75">
      <c r="D206" s="26"/>
    </row>
    <row r="207" s="3" customFormat="1" ht="12.75">
      <c r="D207" s="26"/>
    </row>
    <row r="208" s="3" customFormat="1" ht="12.75">
      <c r="D208" s="26"/>
    </row>
    <row r="209" s="3" customFormat="1" ht="12.75">
      <c r="D209" s="26"/>
    </row>
    <row r="210" s="3" customFormat="1" ht="12.75">
      <c r="D210" s="26"/>
    </row>
    <row r="211" s="3" customFormat="1" ht="12.75">
      <c r="D211" s="26"/>
    </row>
    <row r="212" s="3" customFormat="1" ht="12.75">
      <c r="D212" s="26"/>
    </row>
    <row r="213" s="3" customFormat="1" ht="12.75">
      <c r="D213" s="26"/>
    </row>
    <row r="214" s="3" customFormat="1" ht="12.75">
      <c r="D214" s="26"/>
    </row>
  </sheetData>
  <sheetProtection/>
  <mergeCells count="1">
    <mergeCell ref="A1:L1"/>
  </mergeCells>
  <printOptions horizontalCentered="1"/>
  <pageMargins left="0.2362204724409449" right="0.2362204724409449" top="0.4330708661417323" bottom="0.5118110236220472" header="0.5118110236220472" footer="0.5118110236220472"/>
  <pageSetup firstPageNumber="4" useFirstPageNumber="1" horizontalDpi="600" verticalDpi="6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025"/>
  <sheetViews>
    <sheetView tabSelected="1" zoomScalePageLayoutView="0" workbookViewId="0" topLeftCell="A1">
      <selection activeCell="AD6" sqref="AD6"/>
    </sheetView>
  </sheetViews>
  <sheetFormatPr defaultColWidth="11.421875" defaultRowHeight="12.75"/>
  <cols>
    <col min="1" max="1" width="7.140625" style="221" customWidth="1"/>
    <col min="2" max="2" width="55.7109375" style="128" customWidth="1"/>
    <col min="3" max="3" width="12.8515625" style="113" hidden="1" customWidth="1"/>
    <col min="4" max="4" width="12.8515625" style="159" customWidth="1"/>
    <col min="5" max="5" width="7.8515625" style="159" hidden="1" customWidth="1"/>
    <col min="6" max="6" width="12.8515625" style="159" customWidth="1"/>
    <col min="7" max="7" width="7.8515625" style="111" hidden="1" customWidth="1"/>
    <col min="8" max="8" width="12.8515625" style="111" customWidth="1"/>
    <col min="9" max="9" width="7.8515625" style="111" hidden="1" customWidth="1"/>
    <col min="10" max="10" width="3.421875" style="111" customWidth="1"/>
    <col min="11" max="11" width="13.8515625" style="111" hidden="1" customWidth="1"/>
    <col min="12" max="12" width="15.421875" style="111" hidden="1" customWidth="1"/>
    <col min="13" max="13" width="1.421875" style="111" hidden="1" customWidth="1"/>
    <col min="14" max="14" width="14.28125" style="111" hidden="1" customWidth="1"/>
    <col min="15" max="15" width="1.1484375" style="111" hidden="1" customWidth="1"/>
    <col min="16" max="16" width="15.57421875" style="111" hidden="1" customWidth="1"/>
    <col min="17" max="26" width="0" style="111" hidden="1" customWidth="1"/>
    <col min="27" max="16384" width="11.421875" style="111" customWidth="1"/>
  </cols>
  <sheetData>
    <row r="1" spans="1:9" ht="28.5" customHeight="1">
      <c r="A1" s="266" t="s">
        <v>100</v>
      </c>
      <c r="B1" s="266"/>
      <c r="C1" s="266"/>
      <c r="D1" s="266"/>
      <c r="E1" s="266"/>
      <c r="F1" s="266"/>
      <c r="G1" s="267"/>
      <c r="H1" s="267"/>
      <c r="I1" s="267"/>
    </row>
    <row r="2" spans="1:9" ht="28.5" customHeight="1">
      <c r="A2" s="123" t="s">
        <v>90</v>
      </c>
      <c r="B2" s="124" t="s">
        <v>91</v>
      </c>
      <c r="C2" s="125" t="s">
        <v>132</v>
      </c>
      <c r="D2" s="126" t="s">
        <v>199</v>
      </c>
      <c r="E2" s="127" t="s">
        <v>110</v>
      </c>
      <c r="F2" s="126" t="s">
        <v>121</v>
      </c>
      <c r="G2" s="127" t="s">
        <v>122</v>
      </c>
      <c r="H2" s="126" t="s">
        <v>133</v>
      </c>
      <c r="I2" s="127" t="s">
        <v>139</v>
      </c>
    </row>
    <row r="3" spans="4:9" ht="6" customHeight="1">
      <c r="D3" s="113"/>
      <c r="E3" s="129"/>
      <c r="F3" s="113"/>
      <c r="G3" s="129"/>
      <c r="H3" s="113"/>
      <c r="I3" s="129"/>
    </row>
    <row r="4" spans="1:16" ht="30" customHeight="1">
      <c r="A4" s="222" t="s">
        <v>115</v>
      </c>
      <c r="B4" s="130" t="s">
        <v>114</v>
      </c>
      <c r="C4" s="186">
        <f>C6+C74+C229+C369</f>
        <v>966399369</v>
      </c>
      <c r="D4" s="186">
        <f>D6+D74+D229+D369</f>
        <v>1107350000</v>
      </c>
      <c r="E4" s="119">
        <f>D4/C4*100</f>
        <v>114.58513276409228</v>
      </c>
      <c r="F4" s="186">
        <f>F6+F74+F229+F369</f>
        <v>1136770000</v>
      </c>
      <c r="G4" s="119">
        <f aca="true" t="shared" si="0" ref="G4:G66">F4/D4*100</f>
        <v>102.65679324513479</v>
      </c>
      <c r="H4" s="186">
        <f>H6+H74+H229+H369</f>
        <v>1157230000</v>
      </c>
      <c r="I4" s="119">
        <f aca="true" t="shared" si="1" ref="I4:I66">H4/F4*100</f>
        <v>101.79983637851105</v>
      </c>
      <c r="K4" s="115">
        <f>'rashodi-opći dio'!F3+'rashodi-opći dio'!F66+'račun financiranja'!F10</f>
        <v>966399369</v>
      </c>
      <c r="L4" s="115">
        <f>'rashodi-opći dio'!G3+'rashodi-opći dio'!G66+'račun financiranja'!G10</f>
        <v>1107350000</v>
      </c>
      <c r="M4" s="115"/>
      <c r="N4" s="115">
        <f>'rashodi-opći dio'!I3+'rashodi-opći dio'!I66+'račun financiranja'!I10</f>
        <v>1136770000</v>
      </c>
      <c r="P4" s="115">
        <f>'rashodi-opći dio'!K3+'rashodi-opći dio'!K66+'račun financiranja'!K10</f>
        <v>1157230000</v>
      </c>
    </row>
    <row r="5" spans="3:11" ht="12.75">
      <c r="C5" s="187"/>
      <c r="D5" s="187"/>
      <c r="E5" s="129"/>
      <c r="F5" s="187"/>
      <c r="G5" s="129"/>
      <c r="H5" s="187"/>
      <c r="I5" s="129"/>
      <c r="K5" s="131"/>
    </row>
    <row r="6" spans="1:9" ht="15" customHeight="1">
      <c r="A6" s="132">
        <v>100</v>
      </c>
      <c r="B6" s="132" t="s">
        <v>116</v>
      </c>
      <c r="C6" s="186">
        <f>C8+C55+C62+C68</f>
        <v>38667000</v>
      </c>
      <c r="D6" s="186">
        <f>D8+D55+D62+D68</f>
        <v>43146000</v>
      </c>
      <c r="E6" s="119">
        <f>D6/C6*100</f>
        <v>111.58352083171697</v>
      </c>
      <c r="F6" s="186">
        <f>F8+F55+F62+F68</f>
        <v>41846000</v>
      </c>
      <c r="G6" s="119">
        <f t="shared" si="0"/>
        <v>96.98697445881426</v>
      </c>
      <c r="H6" s="186">
        <f>H8+H55+H62+H68</f>
        <v>41846000</v>
      </c>
      <c r="I6" s="119">
        <f t="shared" si="1"/>
        <v>100</v>
      </c>
    </row>
    <row r="7" spans="3:9" ht="12.75">
      <c r="C7" s="186"/>
      <c r="D7" s="186"/>
      <c r="E7" s="119"/>
      <c r="F7" s="186"/>
      <c r="G7" s="119"/>
      <c r="H7" s="186"/>
      <c r="I7" s="119"/>
    </row>
    <row r="8" spans="1:9" ht="15" customHeight="1">
      <c r="A8" s="223" t="s">
        <v>89</v>
      </c>
      <c r="B8" s="114" t="s">
        <v>92</v>
      </c>
      <c r="C8" s="186">
        <f>C9</f>
        <v>36867000</v>
      </c>
      <c r="D8" s="186">
        <f>D9</f>
        <v>40646000</v>
      </c>
      <c r="E8" s="119">
        <f aca="true" t="shared" si="2" ref="E8:E53">D8/C8*100</f>
        <v>110.25035940000542</v>
      </c>
      <c r="F8" s="186">
        <f>F9</f>
        <v>40146000</v>
      </c>
      <c r="G8" s="119">
        <f t="shared" si="0"/>
        <v>98.76986665354525</v>
      </c>
      <c r="H8" s="186">
        <f>H9</f>
        <v>40146000</v>
      </c>
      <c r="I8" s="119">
        <f t="shared" si="1"/>
        <v>100</v>
      </c>
    </row>
    <row r="9" spans="1:9" ht="15" customHeight="1">
      <c r="A9" s="224">
        <v>3</v>
      </c>
      <c r="B9" s="114" t="s">
        <v>49</v>
      </c>
      <c r="C9" s="186">
        <f>C10+C19+C45+C51</f>
        <v>36867000</v>
      </c>
      <c r="D9" s="186">
        <f>D10+D19+D45+D51</f>
        <v>40646000</v>
      </c>
      <c r="E9" s="119">
        <f t="shared" si="2"/>
        <v>110.25035940000542</v>
      </c>
      <c r="F9" s="186">
        <f>F10+F19+F45+F51</f>
        <v>40146000</v>
      </c>
      <c r="G9" s="119">
        <f t="shared" si="0"/>
        <v>98.76986665354525</v>
      </c>
      <c r="H9" s="186">
        <f>H10+H19+H45+H51</f>
        <v>40146000</v>
      </c>
      <c r="I9" s="119">
        <f t="shared" si="1"/>
        <v>100</v>
      </c>
    </row>
    <row r="10" spans="1:9" ht="15" customHeight="1">
      <c r="A10" s="224">
        <v>31</v>
      </c>
      <c r="B10" s="114" t="s">
        <v>50</v>
      </c>
      <c r="C10" s="186">
        <f>C11+C14+C16</f>
        <v>21391000</v>
      </c>
      <c r="D10" s="186">
        <f>D11+D14+D16</f>
        <v>24000000</v>
      </c>
      <c r="E10" s="119">
        <f t="shared" si="2"/>
        <v>112.1967182459913</v>
      </c>
      <c r="F10" s="186">
        <f>F11+F14+F16</f>
        <v>24000000</v>
      </c>
      <c r="G10" s="119">
        <f t="shared" si="0"/>
        <v>100</v>
      </c>
      <c r="H10" s="186">
        <f>H11+H14+H16</f>
        <v>24000000</v>
      </c>
      <c r="I10" s="119">
        <f t="shared" si="1"/>
        <v>100</v>
      </c>
    </row>
    <row r="11" spans="1:9" ht="15" customHeight="1">
      <c r="A11" s="225">
        <v>311</v>
      </c>
      <c r="B11" s="213" t="s">
        <v>51</v>
      </c>
      <c r="C11" s="189">
        <f>SUM(C12:C13)</f>
        <v>17270000</v>
      </c>
      <c r="D11" s="189">
        <f>SUM(D12:D13)</f>
        <v>18800000</v>
      </c>
      <c r="E11" s="141">
        <f t="shared" si="2"/>
        <v>108.85929357266937</v>
      </c>
      <c r="F11" s="209">
        <f>SUM(F12:F13)</f>
        <v>18800000</v>
      </c>
      <c r="G11" s="212">
        <f t="shared" si="0"/>
        <v>100</v>
      </c>
      <c r="H11" s="209">
        <f>SUM(H12:H13)</f>
        <v>18800000</v>
      </c>
      <c r="I11" s="212">
        <f t="shared" si="1"/>
        <v>100</v>
      </c>
    </row>
    <row r="12" spans="1:9" ht="12.75" hidden="1">
      <c r="A12" s="112">
        <v>3111</v>
      </c>
      <c r="B12" s="112" t="s">
        <v>52</v>
      </c>
      <c r="C12" s="187">
        <v>17020000</v>
      </c>
      <c r="D12" s="187">
        <v>18500000</v>
      </c>
      <c r="E12" s="129">
        <f t="shared" si="2"/>
        <v>108.69565217391303</v>
      </c>
      <c r="F12" s="209">
        <v>18500000</v>
      </c>
      <c r="G12" s="212">
        <f t="shared" si="0"/>
        <v>100</v>
      </c>
      <c r="H12" s="209">
        <v>18500000</v>
      </c>
      <c r="I12" s="212">
        <f t="shared" si="1"/>
        <v>100</v>
      </c>
    </row>
    <row r="13" spans="1:11" ht="12.75" hidden="1">
      <c r="A13" s="112">
        <v>3113</v>
      </c>
      <c r="B13" s="112" t="s">
        <v>53</v>
      </c>
      <c r="C13" s="187">
        <v>250000</v>
      </c>
      <c r="D13" s="187">
        <v>300000</v>
      </c>
      <c r="E13" s="129">
        <f t="shared" si="2"/>
        <v>120</v>
      </c>
      <c r="F13" s="209">
        <v>300000</v>
      </c>
      <c r="G13" s="212">
        <f t="shared" si="0"/>
        <v>100</v>
      </c>
      <c r="H13" s="209">
        <v>300000</v>
      </c>
      <c r="I13" s="212">
        <f t="shared" si="1"/>
        <v>100</v>
      </c>
      <c r="K13" s="131"/>
    </row>
    <row r="14" spans="1:11" ht="12.75">
      <c r="A14" s="225">
        <v>312</v>
      </c>
      <c r="B14" s="213" t="s">
        <v>54</v>
      </c>
      <c r="C14" s="189">
        <f>C15</f>
        <v>1000000</v>
      </c>
      <c r="D14" s="189">
        <f>D15</f>
        <v>1500000</v>
      </c>
      <c r="E14" s="141">
        <f t="shared" si="2"/>
        <v>150</v>
      </c>
      <c r="F14" s="209">
        <f>F15</f>
        <v>1500000</v>
      </c>
      <c r="G14" s="212">
        <f t="shared" si="0"/>
        <v>100</v>
      </c>
      <c r="H14" s="209">
        <f>H15</f>
        <v>1500000</v>
      </c>
      <c r="I14" s="212">
        <f t="shared" si="1"/>
        <v>100</v>
      </c>
      <c r="K14" s="131"/>
    </row>
    <row r="15" spans="1:9" ht="12.75" hidden="1">
      <c r="A15" s="112">
        <v>3121</v>
      </c>
      <c r="B15" s="112" t="s">
        <v>54</v>
      </c>
      <c r="C15" s="187">
        <v>1000000</v>
      </c>
      <c r="D15" s="187">
        <v>1500000</v>
      </c>
      <c r="E15" s="129">
        <f t="shared" si="2"/>
        <v>150</v>
      </c>
      <c r="F15" s="209">
        <v>1500000</v>
      </c>
      <c r="G15" s="212">
        <f t="shared" si="0"/>
        <v>100</v>
      </c>
      <c r="H15" s="209">
        <v>1500000</v>
      </c>
      <c r="I15" s="212">
        <f t="shared" si="1"/>
        <v>100</v>
      </c>
    </row>
    <row r="16" spans="1:9" ht="12.75">
      <c r="A16" s="225">
        <v>313</v>
      </c>
      <c r="B16" s="213" t="s">
        <v>55</v>
      </c>
      <c r="C16" s="189">
        <f>SUM(C17:C18)</f>
        <v>3121000</v>
      </c>
      <c r="D16" s="189">
        <f>SUM(D17:D18)</f>
        <v>3700000</v>
      </c>
      <c r="E16" s="141">
        <f t="shared" si="2"/>
        <v>118.55174623518103</v>
      </c>
      <c r="F16" s="209">
        <f>SUM(F17:F18)</f>
        <v>3700000</v>
      </c>
      <c r="G16" s="212">
        <f t="shared" si="0"/>
        <v>100</v>
      </c>
      <c r="H16" s="209">
        <f>SUM(H17:H18)</f>
        <v>3700000</v>
      </c>
      <c r="I16" s="212">
        <f t="shared" si="1"/>
        <v>100</v>
      </c>
    </row>
    <row r="17" spans="1:9" ht="12.75" hidden="1">
      <c r="A17" s="112">
        <v>3132</v>
      </c>
      <c r="B17" s="112" t="s">
        <v>128</v>
      </c>
      <c r="C17" s="187">
        <v>2800000</v>
      </c>
      <c r="D17" s="187">
        <v>3300000</v>
      </c>
      <c r="E17" s="129">
        <f t="shared" si="2"/>
        <v>117.85714285714286</v>
      </c>
      <c r="F17" s="187">
        <v>3300000</v>
      </c>
      <c r="G17" s="129">
        <f t="shared" si="0"/>
        <v>100</v>
      </c>
      <c r="H17" s="187">
        <v>3300000</v>
      </c>
      <c r="I17" s="129">
        <f t="shared" si="1"/>
        <v>100</v>
      </c>
    </row>
    <row r="18" spans="1:13" ht="12.75" hidden="1">
      <c r="A18" s="112">
        <v>3133</v>
      </c>
      <c r="B18" s="112" t="s">
        <v>57</v>
      </c>
      <c r="C18" s="187">
        <v>321000</v>
      </c>
      <c r="D18" s="187">
        <v>400000</v>
      </c>
      <c r="E18" s="129">
        <f t="shared" si="2"/>
        <v>124.61059190031152</v>
      </c>
      <c r="F18" s="187">
        <v>400000</v>
      </c>
      <c r="G18" s="129">
        <f t="shared" si="0"/>
        <v>100</v>
      </c>
      <c r="H18" s="187">
        <v>400000</v>
      </c>
      <c r="I18" s="129">
        <f t="shared" si="1"/>
        <v>100</v>
      </c>
      <c r="K18" s="116"/>
      <c r="L18" s="116"/>
      <c r="M18" s="116"/>
    </row>
    <row r="19" spans="1:13" ht="12.75">
      <c r="A19" s="224">
        <v>32</v>
      </c>
      <c r="B19" s="133" t="s">
        <v>7</v>
      </c>
      <c r="C19" s="186">
        <f>C20+C24+C29+C39</f>
        <v>14922000</v>
      </c>
      <c r="D19" s="186">
        <f>D20+D24+D29+D39</f>
        <v>16092000</v>
      </c>
      <c r="E19" s="119">
        <f t="shared" si="2"/>
        <v>107.84077201447526</v>
      </c>
      <c r="F19" s="186">
        <f>F20+F24+F29+F39</f>
        <v>15592000</v>
      </c>
      <c r="G19" s="119">
        <f t="shared" si="0"/>
        <v>96.8928660203828</v>
      </c>
      <c r="H19" s="186">
        <f>H20+H24+H29+H39</f>
        <v>15592000</v>
      </c>
      <c r="I19" s="119">
        <f t="shared" si="1"/>
        <v>100</v>
      </c>
      <c r="K19" s="116"/>
      <c r="L19" s="116"/>
      <c r="M19" s="116"/>
    </row>
    <row r="20" spans="1:13" ht="12.75">
      <c r="A20" s="225">
        <v>321</v>
      </c>
      <c r="B20" s="213" t="s">
        <v>11</v>
      </c>
      <c r="C20" s="189">
        <f>SUM(C21:C23)</f>
        <v>1650000</v>
      </c>
      <c r="D20" s="189">
        <f>SUM(D21:D23)</f>
        <v>1650000</v>
      </c>
      <c r="E20" s="141">
        <f t="shared" si="2"/>
        <v>100</v>
      </c>
      <c r="F20" s="209">
        <f>SUM(F21:F23)</f>
        <v>1650000</v>
      </c>
      <c r="G20" s="212">
        <f t="shared" si="0"/>
        <v>100</v>
      </c>
      <c r="H20" s="209">
        <f>SUM(H21:H23)</f>
        <v>1650000</v>
      </c>
      <c r="I20" s="212">
        <f t="shared" si="1"/>
        <v>100</v>
      </c>
      <c r="K20" s="116"/>
      <c r="L20" s="116"/>
      <c r="M20" s="116"/>
    </row>
    <row r="21" spans="1:9" ht="12.75" hidden="1">
      <c r="A21" s="112">
        <v>3211</v>
      </c>
      <c r="B21" s="134" t="s">
        <v>58</v>
      </c>
      <c r="C21" s="187">
        <v>600000</v>
      </c>
      <c r="D21" s="187">
        <v>600000</v>
      </c>
      <c r="E21" s="129">
        <f t="shared" si="2"/>
        <v>100</v>
      </c>
      <c r="F21" s="209">
        <v>600000</v>
      </c>
      <c r="G21" s="212">
        <f t="shared" si="0"/>
        <v>100</v>
      </c>
      <c r="H21" s="209">
        <v>600000</v>
      </c>
      <c r="I21" s="212">
        <f t="shared" si="1"/>
        <v>100</v>
      </c>
    </row>
    <row r="22" spans="1:9" ht="12.75" hidden="1">
      <c r="A22" s="112">
        <v>3212</v>
      </c>
      <c r="B22" s="134" t="s">
        <v>59</v>
      </c>
      <c r="C22" s="187">
        <v>550000</v>
      </c>
      <c r="D22" s="187">
        <v>550000</v>
      </c>
      <c r="E22" s="129">
        <f t="shared" si="2"/>
        <v>100</v>
      </c>
      <c r="F22" s="209">
        <v>550000</v>
      </c>
      <c r="G22" s="212">
        <f t="shared" si="0"/>
        <v>100</v>
      </c>
      <c r="H22" s="209">
        <v>550000</v>
      </c>
      <c r="I22" s="212">
        <f t="shared" si="1"/>
        <v>100</v>
      </c>
    </row>
    <row r="23" spans="1:9" ht="12.75" hidden="1">
      <c r="A23" s="136" t="s">
        <v>9</v>
      </c>
      <c r="B23" s="135" t="s">
        <v>10</v>
      </c>
      <c r="C23" s="187">
        <v>500000</v>
      </c>
      <c r="D23" s="187">
        <v>500000</v>
      </c>
      <c r="E23" s="129">
        <f t="shared" si="2"/>
        <v>100</v>
      </c>
      <c r="F23" s="209">
        <v>500000</v>
      </c>
      <c r="G23" s="212">
        <f t="shared" si="0"/>
        <v>100</v>
      </c>
      <c r="H23" s="209">
        <v>500000</v>
      </c>
      <c r="I23" s="212">
        <f t="shared" si="1"/>
        <v>100</v>
      </c>
    </row>
    <row r="24" spans="1:9" ht="12.75">
      <c r="A24" s="225">
        <v>322</v>
      </c>
      <c r="B24" s="213" t="s">
        <v>60</v>
      </c>
      <c r="C24" s="189">
        <f>SUM(C25:C28)</f>
        <v>2150000</v>
      </c>
      <c r="D24" s="189">
        <f>SUM(D25:D28)</f>
        <v>2200000</v>
      </c>
      <c r="E24" s="141">
        <f t="shared" si="2"/>
        <v>102.32558139534885</v>
      </c>
      <c r="F24" s="209">
        <f>SUM(F25:F28)</f>
        <v>2200000</v>
      </c>
      <c r="G24" s="212">
        <f t="shared" si="0"/>
        <v>100</v>
      </c>
      <c r="H24" s="209">
        <f>SUM(H25:H28)</f>
        <v>2200000</v>
      </c>
      <c r="I24" s="212">
        <f t="shared" si="1"/>
        <v>100</v>
      </c>
    </row>
    <row r="25" spans="1:13" ht="12.75" hidden="1">
      <c r="A25" s="136">
        <v>3221</v>
      </c>
      <c r="B25" s="112" t="s">
        <v>61</v>
      </c>
      <c r="C25" s="187">
        <v>1200000</v>
      </c>
      <c r="D25" s="187">
        <v>1200000</v>
      </c>
      <c r="E25" s="129">
        <f t="shared" si="2"/>
        <v>100</v>
      </c>
      <c r="F25" s="209">
        <v>1200000</v>
      </c>
      <c r="G25" s="212">
        <f t="shared" si="0"/>
        <v>100</v>
      </c>
      <c r="H25" s="209">
        <v>1200000</v>
      </c>
      <c r="I25" s="212">
        <f t="shared" si="1"/>
        <v>100</v>
      </c>
      <c r="K25" s="116"/>
      <c r="L25" s="116"/>
      <c r="M25" s="116"/>
    </row>
    <row r="26" spans="1:9" ht="12.75" hidden="1">
      <c r="A26" s="136">
        <v>3223</v>
      </c>
      <c r="B26" s="112" t="s">
        <v>62</v>
      </c>
      <c r="C26" s="187">
        <v>690000</v>
      </c>
      <c r="D26" s="187">
        <v>700000</v>
      </c>
      <c r="E26" s="129">
        <f t="shared" si="2"/>
        <v>101.44927536231884</v>
      </c>
      <c r="F26" s="209">
        <v>700000</v>
      </c>
      <c r="G26" s="212">
        <f t="shared" si="0"/>
        <v>100</v>
      </c>
      <c r="H26" s="209">
        <v>700000</v>
      </c>
      <c r="I26" s="212">
        <f t="shared" si="1"/>
        <v>100</v>
      </c>
    </row>
    <row r="27" spans="1:9" ht="12.75" hidden="1">
      <c r="A27" s="136">
        <v>3224</v>
      </c>
      <c r="B27" s="136" t="s">
        <v>12</v>
      </c>
      <c r="C27" s="187">
        <v>110000</v>
      </c>
      <c r="D27" s="187">
        <v>150000</v>
      </c>
      <c r="E27" s="129">
        <f t="shared" si="2"/>
        <v>136.36363636363635</v>
      </c>
      <c r="F27" s="209">
        <v>150000</v>
      </c>
      <c r="G27" s="212">
        <f t="shared" si="0"/>
        <v>100</v>
      </c>
      <c r="H27" s="209">
        <v>150000</v>
      </c>
      <c r="I27" s="212">
        <f t="shared" si="1"/>
        <v>100</v>
      </c>
    </row>
    <row r="28" spans="1:13" ht="12.75" hidden="1">
      <c r="A28" s="136" t="s">
        <v>13</v>
      </c>
      <c r="B28" s="136" t="s">
        <v>14</v>
      </c>
      <c r="C28" s="187">
        <v>150000</v>
      </c>
      <c r="D28" s="187">
        <v>150000</v>
      </c>
      <c r="E28" s="129">
        <f t="shared" si="2"/>
        <v>100</v>
      </c>
      <c r="F28" s="209">
        <v>150000</v>
      </c>
      <c r="G28" s="212">
        <f t="shared" si="0"/>
        <v>100</v>
      </c>
      <c r="H28" s="209">
        <v>150000</v>
      </c>
      <c r="I28" s="212">
        <f t="shared" si="1"/>
        <v>100</v>
      </c>
      <c r="K28" s="116"/>
      <c r="L28" s="116"/>
      <c r="M28" s="116"/>
    </row>
    <row r="29" spans="1:13" ht="12.75">
      <c r="A29" s="225">
        <v>323</v>
      </c>
      <c r="B29" s="213" t="s">
        <v>15</v>
      </c>
      <c r="C29" s="189">
        <f>SUM(C30:C38)</f>
        <v>9360000</v>
      </c>
      <c r="D29" s="189">
        <f>SUM(D30:D38)</f>
        <v>10530000</v>
      </c>
      <c r="E29" s="141">
        <f t="shared" si="2"/>
        <v>112.5</v>
      </c>
      <c r="F29" s="209">
        <f>SUM(F30:F38)</f>
        <v>10030000</v>
      </c>
      <c r="G29" s="212">
        <f t="shared" si="0"/>
        <v>95.2516619183286</v>
      </c>
      <c r="H29" s="209">
        <f>SUM(H30:H38)</f>
        <v>10030000</v>
      </c>
      <c r="I29" s="212">
        <f t="shared" si="1"/>
        <v>100</v>
      </c>
      <c r="K29" s="116"/>
      <c r="L29" s="116"/>
      <c r="M29" s="116"/>
    </row>
    <row r="30" spans="1:9" ht="12.75" hidden="1">
      <c r="A30" s="137">
        <v>3231</v>
      </c>
      <c r="B30" s="112" t="s">
        <v>63</v>
      </c>
      <c r="C30" s="187">
        <v>1400000</v>
      </c>
      <c r="D30" s="187">
        <v>1600000</v>
      </c>
      <c r="E30" s="129">
        <f t="shared" si="2"/>
        <v>114.28571428571428</v>
      </c>
      <c r="F30" s="209">
        <v>1600000</v>
      </c>
      <c r="G30" s="212">
        <f t="shared" si="0"/>
        <v>100</v>
      </c>
      <c r="H30" s="209">
        <v>1600000</v>
      </c>
      <c r="I30" s="212">
        <f t="shared" si="1"/>
        <v>100</v>
      </c>
    </row>
    <row r="31" spans="1:12" ht="12.75" hidden="1">
      <c r="A31" s="137">
        <v>3232</v>
      </c>
      <c r="B31" s="136" t="s">
        <v>16</v>
      </c>
      <c r="C31" s="187">
        <v>700000</v>
      </c>
      <c r="D31" s="187">
        <v>710000</v>
      </c>
      <c r="E31" s="129">
        <f t="shared" si="2"/>
        <v>101.42857142857142</v>
      </c>
      <c r="F31" s="209">
        <v>710000</v>
      </c>
      <c r="G31" s="212">
        <f t="shared" si="0"/>
        <v>100</v>
      </c>
      <c r="H31" s="209">
        <v>710000</v>
      </c>
      <c r="I31" s="212">
        <f t="shared" si="1"/>
        <v>100</v>
      </c>
      <c r="K31" s="131"/>
      <c r="L31" s="131"/>
    </row>
    <row r="32" spans="1:9" ht="12.75" hidden="1">
      <c r="A32" s="137">
        <v>3233</v>
      </c>
      <c r="B32" s="134" t="s">
        <v>64</v>
      </c>
      <c r="C32" s="187">
        <v>1210000</v>
      </c>
      <c r="D32" s="187">
        <v>1210000</v>
      </c>
      <c r="E32" s="129">
        <f t="shared" si="2"/>
        <v>100</v>
      </c>
      <c r="F32" s="209">
        <v>1210000</v>
      </c>
      <c r="G32" s="212">
        <f t="shared" si="0"/>
        <v>100</v>
      </c>
      <c r="H32" s="209">
        <v>1210000</v>
      </c>
      <c r="I32" s="212">
        <f t="shared" si="1"/>
        <v>100</v>
      </c>
    </row>
    <row r="33" spans="1:9" ht="12.75" hidden="1">
      <c r="A33" s="137">
        <v>3234</v>
      </c>
      <c r="B33" s="134" t="s">
        <v>65</v>
      </c>
      <c r="C33" s="187">
        <v>1850000</v>
      </c>
      <c r="D33" s="187">
        <v>1850000</v>
      </c>
      <c r="E33" s="129">
        <f t="shared" si="2"/>
        <v>100</v>
      </c>
      <c r="F33" s="209">
        <v>1850000</v>
      </c>
      <c r="G33" s="212">
        <f t="shared" si="0"/>
        <v>100</v>
      </c>
      <c r="H33" s="209">
        <v>1850000</v>
      </c>
      <c r="I33" s="212">
        <f t="shared" si="1"/>
        <v>100</v>
      </c>
    </row>
    <row r="34" spans="1:9" ht="12.75" hidden="1">
      <c r="A34" s="137">
        <v>3235</v>
      </c>
      <c r="B34" s="134" t="s">
        <v>66</v>
      </c>
      <c r="C34" s="187">
        <v>650000</v>
      </c>
      <c r="D34" s="187">
        <v>800000</v>
      </c>
      <c r="E34" s="129">
        <f t="shared" si="2"/>
        <v>123.07692307692308</v>
      </c>
      <c r="F34" s="209">
        <v>800000</v>
      </c>
      <c r="G34" s="212">
        <f t="shared" si="0"/>
        <v>100</v>
      </c>
      <c r="H34" s="209">
        <v>800000</v>
      </c>
      <c r="I34" s="212">
        <f t="shared" si="1"/>
        <v>100</v>
      </c>
    </row>
    <row r="35" spans="1:9" ht="12.75" hidden="1">
      <c r="A35" s="137">
        <v>3236</v>
      </c>
      <c r="B35" s="134" t="s">
        <v>67</v>
      </c>
      <c r="C35" s="187">
        <v>700000</v>
      </c>
      <c r="D35" s="187">
        <v>800000</v>
      </c>
      <c r="E35" s="129">
        <f t="shared" si="2"/>
        <v>114.28571428571428</v>
      </c>
      <c r="F35" s="209">
        <v>800000</v>
      </c>
      <c r="G35" s="212">
        <f t="shared" si="0"/>
        <v>100</v>
      </c>
      <c r="H35" s="209">
        <v>800000</v>
      </c>
      <c r="I35" s="212">
        <f t="shared" si="1"/>
        <v>100</v>
      </c>
    </row>
    <row r="36" spans="1:13" ht="12.75" hidden="1">
      <c r="A36" s="137">
        <v>3237</v>
      </c>
      <c r="B36" s="136" t="s">
        <v>17</v>
      </c>
      <c r="C36" s="187">
        <v>1300000</v>
      </c>
      <c r="D36" s="187">
        <v>2000000</v>
      </c>
      <c r="E36" s="129">
        <f t="shared" si="2"/>
        <v>153.84615384615387</v>
      </c>
      <c r="F36" s="209">
        <v>1500000</v>
      </c>
      <c r="G36" s="212">
        <f t="shared" si="0"/>
        <v>75</v>
      </c>
      <c r="H36" s="209">
        <v>1500000</v>
      </c>
      <c r="I36" s="212">
        <f t="shared" si="1"/>
        <v>100</v>
      </c>
      <c r="K36" s="116"/>
      <c r="L36" s="116"/>
      <c r="M36" s="116"/>
    </row>
    <row r="37" spans="1:9" ht="12.75" hidden="1">
      <c r="A37" s="137">
        <v>3238</v>
      </c>
      <c r="B37" s="136" t="s">
        <v>18</v>
      </c>
      <c r="C37" s="187">
        <v>650000</v>
      </c>
      <c r="D37" s="187">
        <v>660000</v>
      </c>
      <c r="E37" s="129">
        <f t="shared" si="2"/>
        <v>101.53846153846153</v>
      </c>
      <c r="F37" s="209">
        <v>660000</v>
      </c>
      <c r="G37" s="212">
        <f t="shared" si="0"/>
        <v>100</v>
      </c>
      <c r="H37" s="209">
        <v>660000</v>
      </c>
      <c r="I37" s="212">
        <f t="shared" si="1"/>
        <v>100</v>
      </c>
    </row>
    <row r="38" spans="1:9" ht="12.75" hidden="1">
      <c r="A38" s="137">
        <v>3239</v>
      </c>
      <c r="B38" s="136" t="s">
        <v>68</v>
      </c>
      <c r="C38" s="187">
        <v>900000</v>
      </c>
      <c r="D38" s="187">
        <v>900000</v>
      </c>
      <c r="E38" s="129">
        <f t="shared" si="2"/>
        <v>100</v>
      </c>
      <c r="F38" s="209">
        <v>900000</v>
      </c>
      <c r="G38" s="212">
        <f t="shared" si="0"/>
        <v>100</v>
      </c>
      <c r="H38" s="209">
        <v>900000</v>
      </c>
      <c r="I38" s="212">
        <f t="shared" si="1"/>
        <v>100</v>
      </c>
    </row>
    <row r="39" spans="1:9" ht="12.75">
      <c r="A39" s="225">
        <v>329</v>
      </c>
      <c r="B39" s="213" t="s">
        <v>69</v>
      </c>
      <c r="C39" s="189">
        <f>SUM(C40:C44)</f>
        <v>1762000</v>
      </c>
      <c r="D39" s="189">
        <f>SUM(D40:D44)</f>
        <v>1712000</v>
      </c>
      <c r="E39" s="141">
        <f t="shared" si="2"/>
        <v>97.16231555051078</v>
      </c>
      <c r="F39" s="209">
        <f>SUM(F40:F44)</f>
        <v>1712000</v>
      </c>
      <c r="G39" s="212">
        <f t="shared" si="0"/>
        <v>100</v>
      </c>
      <c r="H39" s="209">
        <f>SUM(H40:H44)</f>
        <v>1712000</v>
      </c>
      <c r="I39" s="212">
        <f t="shared" si="1"/>
        <v>100</v>
      </c>
    </row>
    <row r="40" spans="1:13" ht="12.75" hidden="1">
      <c r="A40" s="137">
        <v>3291</v>
      </c>
      <c r="B40" s="137" t="s">
        <v>131</v>
      </c>
      <c r="C40" s="187">
        <v>550000</v>
      </c>
      <c r="D40" s="187">
        <v>450000</v>
      </c>
      <c r="E40" s="129">
        <f t="shared" si="2"/>
        <v>81.81818181818183</v>
      </c>
      <c r="F40" s="187">
        <v>450000</v>
      </c>
      <c r="G40" s="129">
        <f t="shared" si="0"/>
        <v>100</v>
      </c>
      <c r="H40" s="187">
        <v>450000</v>
      </c>
      <c r="I40" s="129">
        <f t="shared" si="1"/>
        <v>100</v>
      </c>
      <c r="K40" s="116"/>
      <c r="L40" s="116"/>
      <c r="M40" s="116"/>
    </row>
    <row r="41" spans="1:9" ht="12.75" hidden="1">
      <c r="A41" s="137">
        <v>3292</v>
      </c>
      <c r="B41" s="137" t="s">
        <v>71</v>
      </c>
      <c r="C41" s="187">
        <v>600000</v>
      </c>
      <c r="D41" s="187">
        <v>650000</v>
      </c>
      <c r="E41" s="129">
        <f t="shared" si="2"/>
        <v>108.33333333333333</v>
      </c>
      <c r="F41" s="187">
        <v>650000</v>
      </c>
      <c r="G41" s="129">
        <f t="shared" si="0"/>
        <v>100</v>
      </c>
      <c r="H41" s="187">
        <v>650000</v>
      </c>
      <c r="I41" s="129">
        <f t="shared" si="1"/>
        <v>100</v>
      </c>
    </row>
    <row r="42" spans="1:9" ht="12.75" hidden="1">
      <c r="A42" s="137">
        <v>3293</v>
      </c>
      <c r="B42" s="137" t="s">
        <v>72</v>
      </c>
      <c r="C42" s="187">
        <v>62000</v>
      </c>
      <c r="D42" s="187">
        <v>62000</v>
      </c>
      <c r="E42" s="129">
        <f t="shared" si="2"/>
        <v>100</v>
      </c>
      <c r="F42" s="187">
        <v>62000</v>
      </c>
      <c r="G42" s="129">
        <f t="shared" si="0"/>
        <v>100</v>
      </c>
      <c r="H42" s="187">
        <v>62000</v>
      </c>
      <c r="I42" s="129">
        <f t="shared" si="1"/>
        <v>100</v>
      </c>
    </row>
    <row r="43" spans="1:11" ht="12.75" hidden="1">
      <c r="A43" s="137">
        <v>3294</v>
      </c>
      <c r="B43" s="137" t="s">
        <v>73</v>
      </c>
      <c r="C43" s="187">
        <v>50000</v>
      </c>
      <c r="D43" s="187">
        <v>50000</v>
      </c>
      <c r="E43" s="129">
        <f t="shared" si="2"/>
        <v>100</v>
      </c>
      <c r="F43" s="187">
        <v>50000</v>
      </c>
      <c r="G43" s="129">
        <f t="shared" si="0"/>
        <v>100</v>
      </c>
      <c r="H43" s="187">
        <v>50000</v>
      </c>
      <c r="I43" s="129">
        <f t="shared" si="1"/>
        <v>100</v>
      </c>
      <c r="K43" s="116"/>
    </row>
    <row r="44" spans="1:9" ht="12.75" hidden="1">
      <c r="A44" s="137">
        <v>3299</v>
      </c>
      <c r="B44" s="112" t="s">
        <v>69</v>
      </c>
      <c r="C44" s="187">
        <v>500000</v>
      </c>
      <c r="D44" s="188">
        <v>500000</v>
      </c>
      <c r="E44" s="122">
        <f t="shared" si="2"/>
        <v>100</v>
      </c>
      <c r="F44" s="188">
        <v>500000</v>
      </c>
      <c r="G44" s="122">
        <f t="shared" si="0"/>
        <v>100</v>
      </c>
      <c r="H44" s="188">
        <v>500000</v>
      </c>
      <c r="I44" s="122">
        <f t="shared" si="1"/>
        <v>100</v>
      </c>
    </row>
    <row r="45" spans="1:9" ht="12.75">
      <c r="A45" s="224">
        <v>34</v>
      </c>
      <c r="B45" s="114" t="s">
        <v>188</v>
      </c>
      <c r="C45" s="186">
        <f>C46</f>
        <v>154000</v>
      </c>
      <c r="D45" s="186">
        <f>D46</f>
        <v>154000</v>
      </c>
      <c r="E45" s="119">
        <f t="shared" si="2"/>
        <v>100</v>
      </c>
      <c r="F45" s="186">
        <f>F46</f>
        <v>154000</v>
      </c>
      <c r="G45" s="119">
        <f t="shared" si="0"/>
        <v>100</v>
      </c>
      <c r="H45" s="186">
        <f>H46</f>
        <v>154000</v>
      </c>
      <c r="I45" s="119">
        <f t="shared" si="1"/>
        <v>100</v>
      </c>
    </row>
    <row r="46" spans="1:9" ht="12.75">
      <c r="A46" s="225">
        <v>343</v>
      </c>
      <c r="B46" s="213" t="s">
        <v>85</v>
      </c>
      <c r="C46" s="189">
        <f>SUM(C47:C50)</f>
        <v>154000</v>
      </c>
      <c r="D46" s="189">
        <f>SUM(D47:D50)</f>
        <v>154000</v>
      </c>
      <c r="E46" s="141">
        <f t="shared" si="2"/>
        <v>100</v>
      </c>
      <c r="F46" s="209">
        <f>SUM(F47:F50)</f>
        <v>154000</v>
      </c>
      <c r="G46" s="212">
        <f t="shared" si="0"/>
        <v>100</v>
      </c>
      <c r="H46" s="209">
        <f>SUM(H47:H50)</f>
        <v>154000</v>
      </c>
      <c r="I46" s="212">
        <f t="shared" si="1"/>
        <v>100</v>
      </c>
    </row>
    <row r="47" spans="1:9" ht="12.75" hidden="1">
      <c r="A47" s="226">
        <v>3431</v>
      </c>
      <c r="B47" s="138" t="s">
        <v>86</v>
      </c>
      <c r="C47" s="187">
        <v>150000</v>
      </c>
      <c r="D47" s="187">
        <v>150000</v>
      </c>
      <c r="E47" s="129">
        <f t="shared" si="2"/>
        <v>100</v>
      </c>
      <c r="F47" s="187">
        <v>150000</v>
      </c>
      <c r="G47" s="129">
        <f t="shared" si="0"/>
        <v>100</v>
      </c>
      <c r="H47" s="187">
        <v>150000</v>
      </c>
      <c r="I47" s="129">
        <f t="shared" si="1"/>
        <v>100</v>
      </c>
    </row>
    <row r="48" spans="1:13" ht="12.75" hidden="1">
      <c r="A48" s="226">
        <v>3432</v>
      </c>
      <c r="B48" s="138" t="s">
        <v>87</v>
      </c>
      <c r="C48" s="187">
        <v>1000</v>
      </c>
      <c r="D48" s="187">
        <v>1000</v>
      </c>
      <c r="E48" s="129">
        <f t="shared" si="2"/>
        <v>100</v>
      </c>
      <c r="F48" s="187">
        <v>1000</v>
      </c>
      <c r="G48" s="129">
        <f t="shared" si="0"/>
        <v>100</v>
      </c>
      <c r="H48" s="187">
        <v>1000</v>
      </c>
      <c r="I48" s="129">
        <f t="shared" si="1"/>
        <v>100</v>
      </c>
      <c r="K48" s="116"/>
      <c r="L48" s="116"/>
      <c r="M48" s="116"/>
    </row>
    <row r="49" spans="1:9" ht="12.75" hidden="1">
      <c r="A49" s="226">
        <v>3433</v>
      </c>
      <c r="B49" s="138" t="s">
        <v>118</v>
      </c>
      <c r="C49" s="187">
        <v>2000</v>
      </c>
      <c r="D49" s="187">
        <v>2000</v>
      </c>
      <c r="E49" s="129">
        <f t="shared" si="2"/>
        <v>100</v>
      </c>
      <c r="F49" s="187">
        <v>2000</v>
      </c>
      <c r="G49" s="129">
        <f t="shared" si="0"/>
        <v>100</v>
      </c>
      <c r="H49" s="187">
        <v>2000</v>
      </c>
      <c r="I49" s="129">
        <f t="shared" si="1"/>
        <v>100</v>
      </c>
    </row>
    <row r="50" spans="1:9" ht="12.75" hidden="1">
      <c r="A50" s="226">
        <v>3434</v>
      </c>
      <c r="B50" s="138" t="s">
        <v>85</v>
      </c>
      <c r="C50" s="187">
        <v>1000</v>
      </c>
      <c r="D50" s="188">
        <v>1000</v>
      </c>
      <c r="E50" s="122">
        <f t="shared" si="2"/>
        <v>100</v>
      </c>
      <c r="F50" s="188">
        <v>1000</v>
      </c>
      <c r="G50" s="122">
        <f t="shared" si="0"/>
        <v>100</v>
      </c>
      <c r="H50" s="188">
        <v>1000</v>
      </c>
      <c r="I50" s="122">
        <f t="shared" si="1"/>
        <v>100</v>
      </c>
    </row>
    <row r="51" spans="1:9" ht="12.75">
      <c r="A51" s="224">
        <v>38</v>
      </c>
      <c r="B51" s="114" t="s">
        <v>54</v>
      </c>
      <c r="C51" s="186">
        <f>C52</f>
        <v>400000</v>
      </c>
      <c r="D51" s="186">
        <f aca="true" t="shared" si="3" ref="D51:H52">D52</f>
        <v>400000</v>
      </c>
      <c r="E51" s="119">
        <f t="shared" si="2"/>
        <v>100</v>
      </c>
      <c r="F51" s="186">
        <f t="shared" si="3"/>
        <v>400000</v>
      </c>
      <c r="G51" s="119">
        <f t="shared" si="0"/>
        <v>100</v>
      </c>
      <c r="H51" s="186">
        <f t="shared" si="3"/>
        <v>400000</v>
      </c>
      <c r="I51" s="119">
        <f t="shared" si="1"/>
        <v>100</v>
      </c>
    </row>
    <row r="52" spans="1:9" ht="12.75">
      <c r="A52" s="225">
        <v>381</v>
      </c>
      <c r="B52" s="55" t="s">
        <v>48</v>
      </c>
      <c r="C52" s="189">
        <f>C53</f>
        <v>400000</v>
      </c>
      <c r="D52" s="189">
        <f t="shared" si="3"/>
        <v>400000</v>
      </c>
      <c r="E52" s="141">
        <f t="shared" si="2"/>
        <v>100</v>
      </c>
      <c r="F52" s="209">
        <f t="shared" si="3"/>
        <v>400000</v>
      </c>
      <c r="G52" s="212">
        <f t="shared" si="0"/>
        <v>100</v>
      </c>
      <c r="H52" s="209">
        <f t="shared" si="3"/>
        <v>400000</v>
      </c>
      <c r="I52" s="212">
        <f t="shared" si="1"/>
        <v>100</v>
      </c>
    </row>
    <row r="53" spans="1:13" ht="12.75" hidden="1">
      <c r="A53" s="226">
        <v>3811</v>
      </c>
      <c r="B53" s="138" t="s">
        <v>23</v>
      </c>
      <c r="C53" s="187">
        <v>400000</v>
      </c>
      <c r="D53" s="187">
        <v>400000</v>
      </c>
      <c r="E53" s="129">
        <f t="shared" si="2"/>
        <v>100</v>
      </c>
      <c r="F53" s="187">
        <v>400000</v>
      </c>
      <c r="G53" s="129">
        <f t="shared" si="0"/>
        <v>100</v>
      </c>
      <c r="H53" s="187">
        <v>400000</v>
      </c>
      <c r="I53" s="129">
        <f t="shared" si="1"/>
        <v>100</v>
      </c>
      <c r="K53" s="116"/>
      <c r="L53" s="116"/>
      <c r="M53" s="116"/>
    </row>
    <row r="54" spans="1:9" ht="12.75">
      <c r="A54" s="136"/>
      <c r="B54" s="136"/>
      <c r="C54" s="187"/>
      <c r="D54" s="187"/>
      <c r="E54" s="129"/>
      <c r="F54" s="187"/>
      <c r="G54" s="129"/>
      <c r="H54" s="187"/>
      <c r="I54" s="129"/>
    </row>
    <row r="55" spans="1:9" ht="12" customHeight="1">
      <c r="A55" s="139" t="s">
        <v>93</v>
      </c>
      <c r="B55" s="139" t="s">
        <v>94</v>
      </c>
      <c r="C55" s="186">
        <f>C56</f>
        <v>1300000</v>
      </c>
      <c r="D55" s="186">
        <f aca="true" t="shared" si="4" ref="D55:H57">D56</f>
        <v>1400000</v>
      </c>
      <c r="E55" s="119">
        <f aca="true" t="shared" si="5" ref="E55:E60">D55/C55*100</f>
        <v>107.6923076923077</v>
      </c>
      <c r="F55" s="186">
        <f t="shared" si="4"/>
        <v>600000</v>
      </c>
      <c r="G55" s="119">
        <f t="shared" si="0"/>
        <v>42.857142857142854</v>
      </c>
      <c r="H55" s="186">
        <f t="shared" si="4"/>
        <v>600000</v>
      </c>
      <c r="I55" s="119">
        <f t="shared" si="1"/>
        <v>100</v>
      </c>
    </row>
    <row r="56" spans="1:9" ht="12" customHeight="1">
      <c r="A56" s="227">
        <v>4</v>
      </c>
      <c r="B56" s="133" t="s">
        <v>78</v>
      </c>
      <c r="C56" s="186">
        <f>C57</f>
        <v>1300000</v>
      </c>
      <c r="D56" s="186">
        <f t="shared" si="4"/>
        <v>1400000</v>
      </c>
      <c r="E56" s="119">
        <f t="shared" si="5"/>
        <v>107.6923076923077</v>
      </c>
      <c r="F56" s="186">
        <f t="shared" si="4"/>
        <v>600000</v>
      </c>
      <c r="G56" s="119">
        <f t="shared" si="0"/>
        <v>42.857142857142854</v>
      </c>
      <c r="H56" s="186">
        <f t="shared" si="4"/>
        <v>600000</v>
      </c>
      <c r="I56" s="119">
        <f t="shared" si="1"/>
        <v>100</v>
      </c>
    </row>
    <row r="57" spans="1:9" ht="12" customHeight="1">
      <c r="A57" s="227">
        <v>42</v>
      </c>
      <c r="B57" s="133" t="s">
        <v>24</v>
      </c>
      <c r="C57" s="186">
        <f>C58</f>
        <v>1300000</v>
      </c>
      <c r="D57" s="186">
        <f t="shared" si="4"/>
        <v>1400000</v>
      </c>
      <c r="E57" s="119">
        <f t="shared" si="5"/>
        <v>107.6923076923077</v>
      </c>
      <c r="F57" s="186">
        <f t="shared" si="4"/>
        <v>600000</v>
      </c>
      <c r="G57" s="119">
        <f t="shared" si="0"/>
        <v>42.857142857142854</v>
      </c>
      <c r="H57" s="186">
        <f t="shared" si="4"/>
        <v>600000</v>
      </c>
      <c r="I57" s="119">
        <f t="shared" si="1"/>
        <v>100</v>
      </c>
    </row>
    <row r="58" spans="1:9" ht="12" customHeight="1">
      <c r="A58" s="228">
        <v>422</v>
      </c>
      <c r="B58" s="214" t="s">
        <v>29</v>
      </c>
      <c r="C58" s="189">
        <f>C59+C60</f>
        <v>1300000</v>
      </c>
      <c r="D58" s="189">
        <f>D59+D60</f>
        <v>1400000</v>
      </c>
      <c r="E58" s="141">
        <f t="shared" si="5"/>
        <v>107.6923076923077</v>
      </c>
      <c r="F58" s="209">
        <f>F59+F60</f>
        <v>600000</v>
      </c>
      <c r="G58" s="212">
        <f t="shared" si="0"/>
        <v>42.857142857142854</v>
      </c>
      <c r="H58" s="209">
        <f>H59+H60</f>
        <v>600000</v>
      </c>
      <c r="I58" s="212">
        <f t="shared" si="1"/>
        <v>100</v>
      </c>
    </row>
    <row r="59" spans="1:11" ht="12.75" hidden="1">
      <c r="A59" s="168" t="s">
        <v>25</v>
      </c>
      <c r="B59" s="140" t="s">
        <v>26</v>
      </c>
      <c r="C59" s="187">
        <v>1200000</v>
      </c>
      <c r="D59" s="187">
        <v>1300000</v>
      </c>
      <c r="E59" s="129">
        <f t="shared" si="5"/>
        <v>108.33333333333333</v>
      </c>
      <c r="F59" s="187">
        <v>500000</v>
      </c>
      <c r="G59" s="129">
        <f t="shared" si="0"/>
        <v>38.46153846153847</v>
      </c>
      <c r="H59" s="187">
        <v>500000</v>
      </c>
      <c r="I59" s="129">
        <f t="shared" si="1"/>
        <v>100</v>
      </c>
      <c r="J59" s="116"/>
      <c r="K59" s="116"/>
    </row>
    <row r="60" spans="1:11" ht="12.75" hidden="1">
      <c r="A60" s="136" t="s">
        <v>27</v>
      </c>
      <c r="B60" s="136" t="s">
        <v>28</v>
      </c>
      <c r="C60" s="187">
        <v>100000</v>
      </c>
      <c r="D60" s="187">
        <v>100000</v>
      </c>
      <c r="E60" s="129">
        <f t="shared" si="5"/>
        <v>100</v>
      </c>
      <c r="F60" s="187">
        <v>100000</v>
      </c>
      <c r="G60" s="129">
        <f t="shared" si="0"/>
        <v>100</v>
      </c>
      <c r="H60" s="187">
        <v>100000</v>
      </c>
      <c r="I60" s="129">
        <f t="shared" si="1"/>
        <v>100</v>
      </c>
      <c r="K60" s="131"/>
    </row>
    <row r="61" spans="1:13" ht="12.75">
      <c r="A61" s="136"/>
      <c r="B61" s="136"/>
      <c r="C61" s="187"/>
      <c r="D61" s="187"/>
      <c r="E61" s="129"/>
      <c r="F61" s="187"/>
      <c r="G61" s="129"/>
      <c r="H61" s="187"/>
      <c r="I61" s="129"/>
      <c r="K61" s="116"/>
      <c r="L61" s="116"/>
      <c r="M61" s="116"/>
    </row>
    <row r="62" spans="1:9" ht="12.75">
      <c r="A62" s="139" t="s">
        <v>95</v>
      </c>
      <c r="B62" s="139" t="s">
        <v>96</v>
      </c>
      <c r="C62" s="186">
        <f>C63</f>
        <v>500000</v>
      </c>
      <c r="D62" s="186">
        <f aca="true" t="shared" si="6" ref="D62:H65">D63</f>
        <v>500000</v>
      </c>
      <c r="E62" s="119">
        <f>D62/C62*100</f>
        <v>100</v>
      </c>
      <c r="F62" s="186">
        <f t="shared" si="6"/>
        <v>700000</v>
      </c>
      <c r="G62" s="119">
        <f t="shared" si="0"/>
        <v>140</v>
      </c>
      <c r="H62" s="186">
        <f t="shared" si="6"/>
        <v>700000</v>
      </c>
      <c r="I62" s="119">
        <f t="shared" si="1"/>
        <v>100</v>
      </c>
    </row>
    <row r="63" spans="1:9" ht="12.75">
      <c r="A63" s="227">
        <v>4</v>
      </c>
      <c r="B63" s="117" t="s">
        <v>78</v>
      </c>
      <c r="C63" s="186">
        <f>C64</f>
        <v>500000</v>
      </c>
      <c r="D63" s="186">
        <f t="shared" si="6"/>
        <v>500000</v>
      </c>
      <c r="E63" s="119">
        <f>D63/C63*100</f>
        <v>100</v>
      </c>
      <c r="F63" s="186">
        <f t="shared" si="6"/>
        <v>700000</v>
      </c>
      <c r="G63" s="119">
        <f t="shared" si="0"/>
        <v>140</v>
      </c>
      <c r="H63" s="186">
        <f t="shared" si="6"/>
        <v>700000</v>
      </c>
      <c r="I63" s="119">
        <f t="shared" si="1"/>
        <v>100</v>
      </c>
    </row>
    <row r="64" spans="1:9" ht="12.75">
      <c r="A64" s="227">
        <v>42</v>
      </c>
      <c r="B64" s="133" t="s">
        <v>24</v>
      </c>
      <c r="C64" s="186">
        <f>C65</f>
        <v>500000</v>
      </c>
      <c r="D64" s="186">
        <f t="shared" si="6"/>
        <v>500000</v>
      </c>
      <c r="E64" s="119">
        <f>D64/C64*100</f>
        <v>100</v>
      </c>
      <c r="F64" s="186">
        <f t="shared" si="6"/>
        <v>700000</v>
      </c>
      <c r="G64" s="119">
        <f t="shared" si="0"/>
        <v>140</v>
      </c>
      <c r="H64" s="186">
        <f t="shared" si="6"/>
        <v>700000</v>
      </c>
      <c r="I64" s="119">
        <f t="shared" si="1"/>
        <v>100</v>
      </c>
    </row>
    <row r="65" spans="1:9" ht="12.75">
      <c r="A65" s="228">
        <v>426</v>
      </c>
      <c r="B65" s="214" t="s">
        <v>33</v>
      </c>
      <c r="C65" s="189">
        <f>C66</f>
        <v>500000</v>
      </c>
      <c r="D65" s="189">
        <f t="shared" si="6"/>
        <v>500000</v>
      </c>
      <c r="E65" s="141">
        <f>D65/C65*100</f>
        <v>100</v>
      </c>
      <c r="F65" s="209">
        <f t="shared" si="6"/>
        <v>700000</v>
      </c>
      <c r="G65" s="212">
        <f t="shared" si="0"/>
        <v>140</v>
      </c>
      <c r="H65" s="209">
        <f t="shared" si="6"/>
        <v>700000</v>
      </c>
      <c r="I65" s="212">
        <f t="shared" si="1"/>
        <v>100</v>
      </c>
    </row>
    <row r="66" spans="1:11" ht="12.75" hidden="1">
      <c r="A66" s="136" t="s">
        <v>79</v>
      </c>
      <c r="B66" s="135" t="s">
        <v>1</v>
      </c>
      <c r="C66" s="187">
        <v>500000</v>
      </c>
      <c r="D66" s="187">
        <v>500000</v>
      </c>
      <c r="E66" s="129">
        <f>D66/C66*100</f>
        <v>100</v>
      </c>
      <c r="F66" s="187">
        <v>700000</v>
      </c>
      <c r="G66" s="129">
        <f t="shared" si="0"/>
        <v>140</v>
      </c>
      <c r="H66" s="187">
        <v>700000</v>
      </c>
      <c r="I66" s="129">
        <f t="shared" si="1"/>
        <v>100</v>
      </c>
      <c r="K66" s="116"/>
    </row>
    <row r="67" spans="1:11" ht="12.75">
      <c r="A67" s="136"/>
      <c r="B67" s="136"/>
      <c r="C67" s="187"/>
      <c r="D67" s="187"/>
      <c r="E67" s="129"/>
      <c r="F67" s="187"/>
      <c r="G67" s="129"/>
      <c r="H67" s="187"/>
      <c r="I67" s="129"/>
      <c r="K67" s="116"/>
    </row>
    <row r="68" spans="1:13" ht="12.75">
      <c r="A68" s="139" t="s">
        <v>97</v>
      </c>
      <c r="B68" s="139" t="s">
        <v>98</v>
      </c>
      <c r="C68" s="186">
        <f>C69</f>
        <v>0</v>
      </c>
      <c r="D68" s="186">
        <f aca="true" t="shared" si="7" ref="D68:H71">D69</f>
        <v>600000</v>
      </c>
      <c r="E68" s="119" t="s">
        <v>147</v>
      </c>
      <c r="F68" s="186">
        <f t="shared" si="7"/>
        <v>400000</v>
      </c>
      <c r="G68" s="119">
        <f>F68/D68*100</f>
        <v>66.66666666666666</v>
      </c>
      <c r="H68" s="186">
        <f t="shared" si="7"/>
        <v>400000</v>
      </c>
      <c r="I68" s="119">
        <f>H68/F68*100</f>
        <v>100</v>
      </c>
      <c r="K68" s="116"/>
      <c r="L68" s="116"/>
      <c r="M68" s="116"/>
    </row>
    <row r="69" spans="1:13" ht="12.75">
      <c r="A69" s="227">
        <v>4</v>
      </c>
      <c r="B69" s="117" t="s">
        <v>78</v>
      </c>
      <c r="C69" s="186">
        <f>C70</f>
        <v>0</v>
      </c>
      <c r="D69" s="186">
        <f t="shared" si="7"/>
        <v>600000</v>
      </c>
      <c r="E69" s="119" t="s">
        <v>147</v>
      </c>
      <c r="F69" s="186">
        <f t="shared" si="7"/>
        <v>400000</v>
      </c>
      <c r="G69" s="119">
        <f>F69/D69*100</f>
        <v>66.66666666666666</v>
      </c>
      <c r="H69" s="186">
        <f t="shared" si="7"/>
        <v>400000</v>
      </c>
      <c r="I69" s="119">
        <f>H69/F69*100</f>
        <v>100</v>
      </c>
      <c r="K69" s="116"/>
      <c r="L69" s="116"/>
      <c r="M69" s="116"/>
    </row>
    <row r="70" spans="1:13" ht="12.75">
      <c r="A70" s="227">
        <v>42</v>
      </c>
      <c r="B70" s="133" t="s">
        <v>24</v>
      </c>
      <c r="C70" s="186">
        <f>C71</f>
        <v>0</v>
      </c>
      <c r="D70" s="186">
        <f t="shared" si="7"/>
        <v>600000</v>
      </c>
      <c r="E70" s="119" t="s">
        <v>147</v>
      </c>
      <c r="F70" s="186">
        <f t="shared" si="7"/>
        <v>400000</v>
      </c>
      <c r="G70" s="119">
        <f>F70/D70*100</f>
        <v>66.66666666666666</v>
      </c>
      <c r="H70" s="186">
        <f t="shared" si="7"/>
        <v>400000</v>
      </c>
      <c r="I70" s="119">
        <f>H70/F70*100</f>
        <v>100</v>
      </c>
      <c r="K70" s="116"/>
      <c r="L70" s="116"/>
      <c r="M70" s="116"/>
    </row>
    <row r="71" spans="1:13" ht="12.75">
      <c r="A71" s="228">
        <v>423</v>
      </c>
      <c r="B71" s="214" t="s">
        <v>189</v>
      </c>
      <c r="C71" s="189">
        <f>C72</f>
        <v>0</v>
      </c>
      <c r="D71" s="189">
        <f t="shared" si="7"/>
        <v>600000</v>
      </c>
      <c r="E71" s="141" t="s">
        <v>147</v>
      </c>
      <c r="F71" s="209">
        <f t="shared" si="7"/>
        <v>400000</v>
      </c>
      <c r="G71" s="212">
        <f>F71/D71*100</f>
        <v>66.66666666666666</v>
      </c>
      <c r="H71" s="209">
        <f t="shared" si="7"/>
        <v>400000</v>
      </c>
      <c r="I71" s="212">
        <f>H71/F71*100</f>
        <v>100</v>
      </c>
      <c r="K71" s="116"/>
      <c r="L71" s="116"/>
      <c r="M71" s="116"/>
    </row>
    <row r="72" spans="1:9" ht="12.75" hidden="1">
      <c r="A72" s="229" t="s">
        <v>32</v>
      </c>
      <c r="B72" s="136" t="s">
        <v>31</v>
      </c>
      <c r="C72" s="189">
        <v>0</v>
      </c>
      <c r="D72" s="189">
        <v>600000</v>
      </c>
      <c r="E72" s="141" t="s">
        <v>147</v>
      </c>
      <c r="F72" s="189">
        <v>400000</v>
      </c>
      <c r="G72" s="141">
        <f>F72/D72*100</f>
        <v>66.66666666666666</v>
      </c>
      <c r="H72" s="189">
        <v>400000</v>
      </c>
      <c r="I72" s="141">
        <f>H72/F72*100</f>
        <v>100</v>
      </c>
    </row>
    <row r="73" spans="1:9" ht="12.75">
      <c r="A73" s="136"/>
      <c r="B73" s="136"/>
      <c r="C73" s="187"/>
      <c r="D73" s="187"/>
      <c r="E73" s="129"/>
      <c r="F73" s="187"/>
      <c r="G73" s="129"/>
      <c r="H73" s="187"/>
      <c r="I73" s="129"/>
    </row>
    <row r="74" spans="1:9" ht="12.75">
      <c r="A74" s="142">
        <v>101</v>
      </c>
      <c r="B74" s="139" t="s">
        <v>101</v>
      </c>
      <c r="C74" s="186">
        <f>C76+C114+C124+C130+C136+C142+C155+C165+C174+C184+C197+C210+C219</f>
        <v>257032300</v>
      </c>
      <c r="D74" s="186">
        <f>D76+D114+D124+D130+D136+D142+D155+D165+D174+D184+D197+D210+D219</f>
        <v>334777000</v>
      </c>
      <c r="E74" s="119">
        <f>D74/C74*100</f>
        <v>130.24705455306588</v>
      </c>
      <c r="F74" s="186">
        <f>F76+F114+F124+F130+F136+F142+F155+F165+F174+F184+F197+F210+F219</f>
        <v>354000000</v>
      </c>
      <c r="G74" s="119">
        <f>F74/D74*100</f>
        <v>105.74203126260167</v>
      </c>
      <c r="H74" s="186">
        <f>H76+H114+H124+H130+H136+H142+H155+H165+H174+H184+H197+H210+H219</f>
        <v>355000000</v>
      </c>
      <c r="I74" s="119">
        <f>H74/F74*100</f>
        <v>100.2824858757062</v>
      </c>
    </row>
    <row r="75" spans="1:11" ht="12.75">
      <c r="A75" s="169"/>
      <c r="B75" s="144"/>
      <c r="C75" s="187"/>
      <c r="D75" s="187"/>
      <c r="E75" s="129"/>
      <c r="F75" s="187"/>
      <c r="G75" s="129"/>
      <c r="H75" s="187"/>
      <c r="I75" s="129"/>
      <c r="K75" s="116"/>
    </row>
    <row r="76" spans="1:12" ht="12.75" hidden="1">
      <c r="A76" s="139" t="s">
        <v>148</v>
      </c>
      <c r="B76" s="145" t="s">
        <v>101</v>
      </c>
      <c r="C76" s="186">
        <f>C77+C99+C107</f>
        <v>257032300</v>
      </c>
      <c r="D76" s="186">
        <f>D77+D99+D107</f>
        <v>0</v>
      </c>
      <c r="E76" s="119" t="s">
        <v>147</v>
      </c>
      <c r="F76" s="186">
        <f>F77+F99+F107</f>
        <v>0</v>
      </c>
      <c r="G76" s="119" t="s">
        <v>147</v>
      </c>
      <c r="H76" s="186">
        <f>H77+H99+H107</f>
        <v>0</v>
      </c>
      <c r="I76" s="119" t="s">
        <v>147</v>
      </c>
      <c r="K76" s="116"/>
      <c r="L76" s="116"/>
    </row>
    <row r="77" spans="1:12" ht="12.75" hidden="1">
      <c r="A77" s="224">
        <v>3</v>
      </c>
      <c r="B77" s="114" t="s">
        <v>49</v>
      </c>
      <c r="C77" s="186">
        <f>C78+C86+C91+C94</f>
        <v>211540500</v>
      </c>
      <c r="D77" s="186">
        <f>D78+D86+D91+D94</f>
        <v>0</v>
      </c>
      <c r="E77" s="119" t="s">
        <v>147</v>
      </c>
      <c r="F77" s="186">
        <f>F78+F86+F91+F94</f>
        <v>0</v>
      </c>
      <c r="G77" s="119" t="s">
        <v>147</v>
      </c>
      <c r="H77" s="186">
        <f>H78+H86+H91+H94</f>
        <v>0</v>
      </c>
      <c r="I77" s="119" t="s">
        <v>147</v>
      </c>
      <c r="K77" s="116"/>
      <c r="L77" s="116"/>
    </row>
    <row r="78" spans="1:12" ht="12.75" hidden="1">
      <c r="A78" s="224">
        <v>32</v>
      </c>
      <c r="B78" s="133" t="s">
        <v>7</v>
      </c>
      <c r="C78" s="186">
        <f>C79+C84</f>
        <v>70240500</v>
      </c>
      <c r="D78" s="186">
        <f>D79+D84</f>
        <v>0</v>
      </c>
      <c r="E78" s="119" t="s">
        <v>147</v>
      </c>
      <c r="F78" s="186">
        <f>F79+F84</f>
        <v>0</v>
      </c>
      <c r="G78" s="119" t="s">
        <v>147</v>
      </c>
      <c r="H78" s="186">
        <f>H79+H84</f>
        <v>0</v>
      </c>
      <c r="I78" s="119" t="s">
        <v>147</v>
      </c>
      <c r="K78" s="116"/>
      <c r="L78" s="116"/>
    </row>
    <row r="79" spans="1:12" ht="12.75" hidden="1">
      <c r="A79" s="225">
        <v>323</v>
      </c>
      <c r="B79" s="213" t="s">
        <v>15</v>
      </c>
      <c r="C79" s="189">
        <f>SUM(C80:C83)</f>
        <v>5240500</v>
      </c>
      <c r="D79" s="189">
        <f>SUM(D80:D83)</f>
        <v>0</v>
      </c>
      <c r="E79" s="141" t="s">
        <v>147</v>
      </c>
      <c r="F79" s="209">
        <f>SUM(F80:F83)</f>
        <v>0</v>
      </c>
      <c r="G79" s="212" t="s">
        <v>147</v>
      </c>
      <c r="H79" s="209">
        <f>SUM(H80:H83)</f>
        <v>0</v>
      </c>
      <c r="I79" s="212" t="s">
        <v>147</v>
      </c>
      <c r="K79" s="116"/>
      <c r="L79" s="116"/>
    </row>
    <row r="80" spans="1:13" ht="12.75" hidden="1">
      <c r="A80" s="112">
        <v>3232</v>
      </c>
      <c r="B80" s="146" t="s">
        <v>107</v>
      </c>
      <c r="C80" s="189">
        <v>1600000</v>
      </c>
      <c r="D80" s="189">
        <v>0</v>
      </c>
      <c r="E80" s="141" t="s">
        <v>147</v>
      </c>
      <c r="F80" s="209">
        <v>0</v>
      </c>
      <c r="G80" s="212" t="s">
        <v>147</v>
      </c>
      <c r="H80" s="209">
        <v>0</v>
      </c>
      <c r="I80" s="212" t="s">
        <v>147</v>
      </c>
      <c r="K80" s="116"/>
      <c r="L80" s="116"/>
      <c r="M80" s="116"/>
    </row>
    <row r="81" spans="1:13" ht="12.75" hidden="1">
      <c r="A81" s="112">
        <v>3233</v>
      </c>
      <c r="B81" s="146" t="s">
        <v>64</v>
      </c>
      <c r="C81" s="189">
        <v>3300000</v>
      </c>
      <c r="D81" s="189">
        <v>0</v>
      </c>
      <c r="E81" s="141" t="s">
        <v>147</v>
      </c>
      <c r="F81" s="209">
        <v>0</v>
      </c>
      <c r="G81" s="212" t="s">
        <v>147</v>
      </c>
      <c r="H81" s="209">
        <v>0</v>
      </c>
      <c r="I81" s="212" t="s">
        <v>147</v>
      </c>
      <c r="K81" s="116"/>
      <c r="L81" s="116"/>
      <c r="M81" s="116"/>
    </row>
    <row r="82" spans="1:13" ht="12.75" hidden="1">
      <c r="A82" s="112">
        <v>3235</v>
      </c>
      <c r="B82" s="146" t="s">
        <v>66</v>
      </c>
      <c r="C82" s="189">
        <v>240500</v>
      </c>
      <c r="D82" s="189">
        <v>0</v>
      </c>
      <c r="E82" s="141" t="s">
        <v>147</v>
      </c>
      <c r="F82" s="209">
        <v>0</v>
      </c>
      <c r="G82" s="212" t="s">
        <v>147</v>
      </c>
      <c r="H82" s="209">
        <v>0</v>
      </c>
      <c r="I82" s="212" t="s">
        <v>147</v>
      </c>
      <c r="K82" s="116"/>
      <c r="L82" s="116"/>
      <c r="M82" s="116"/>
    </row>
    <row r="83" spans="1:13" ht="12.75" hidden="1">
      <c r="A83" s="112">
        <v>3239</v>
      </c>
      <c r="B83" s="146" t="s">
        <v>68</v>
      </c>
      <c r="C83" s="189">
        <v>100000</v>
      </c>
      <c r="D83" s="189">
        <v>0</v>
      </c>
      <c r="E83" s="141" t="s">
        <v>147</v>
      </c>
      <c r="F83" s="209">
        <v>0</v>
      </c>
      <c r="G83" s="212" t="s">
        <v>147</v>
      </c>
      <c r="H83" s="209">
        <v>0</v>
      </c>
      <c r="I83" s="212" t="s">
        <v>147</v>
      </c>
      <c r="K83" s="116"/>
      <c r="L83" s="116"/>
      <c r="M83" s="116"/>
    </row>
    <row r="84" spans="1:13" ht="12.75" hidden="1">
      <c r="A84" s="225">
        <v>329</v>
      </c>
      <c r="B84" s="213" t="s">
        <v>69</v>
      </c>
      <c r="C84" s="189">
        <f>C85</f>
        <v>65000000</v>
      </c>
      <c r="D84" s="189">
        <f>D85</f>
        <v>0</v>
      </c>
      <c r="E84" s="141" t="s">
        <v>147</v>
      </c>
      <c r="F84" s="209">
        <f>F85</f>
        <v>0</v>
      </c>
      <c r="G84" s="212" t="s">
        <v>147</v>
      </c>
      <c r="H84" s="209">
        <f>H85</f>
        <v>0</v>
      </c>
      <c r="I84" s="212" t="s">
        <v>147</v>
      </c>
      <c r="K84" s="116"/>
      <c r="L84" s="116"/>
      <c r="M84" s="116"/>
    </row>
    <row r="85" spans="1:13" ht="12.75" hidden="1">
      <c r="A85" s="112">
        <v>3299</v>
      </c>
      <c r="B85" s="146" t="s">
        <v>69</v>
      </c>
      <c r="C85" s="189">
        <v>65000000</v>
      </c>
      <c r="D85" s="190">
        <v>0</v>
      </c>
      <c r="E85" s="119" t="s">
        <v>147</v>
      </c>
      <c r="F85" s="190">
        <v>0</v>
      </c>
      <c r="G85" s="147" t="s">
        <v>147</v>
      </c>
      <c r="H85" s="190">
        <v>0</v>
      </c>
      <c r="I85" s="147" t="s">
        <v>147</v>
      </c>
      <c r="K85" s="116"/>
      <c r="L85" s="116"/>
      <c r="M85" s="116"/>
    </row>
    <row r="86" spans="1:13" ht="12.75" hidden="1">
      <c r="A86" s="224">
        <v>35</v>
      </c>
      <c r="B86" s="148" t="s">
        <v>20</v>
      </c>
      <c r="C86" s="186">
        <f>C87+C89</f>
        <v>47000000</v>
      </c>
      <c r="D86" s="186">
        <f>D87+D89</f>
        <v>0</v>
      </c>
      <c r="E86" s="119" t="s">
        <v>147</v>
      </c>
      <c r="F86" s="186">
        <f>F87+F89</f>
        <v>0</v>
      </c>
      <c r="G86" s="119" t="s">
        <v>147</v>
      </c>
      <c r="H86" s="186">
        <f>H87+H89</f>
        <v>0</v>
      </c>
      <c r="I86" s="119" t="s">
        <v>147</v>
      </c>
      <c r="K86" s="116"/>
      <c r="L86" s="116"/>
      <c r="M86" s="116"/>
    </row>
    <row r="87" spans="1:13" ht="12.75" hidden="1">
      <c r="A87" s="225">
        <v>351</v>
      </c>
      <c r="B87" s="135" t="s">
        <v>0</v>
      </c>
      <c r="C87" s="189">
        <f>C88</f>
        <v>31000000</v>
      </c>
      <c r="D87" s="189">
        <f>D88</f>
        <v>0</v>
      </c>
      <c r="E87" s="141" t="s">
        <v>147</v>
      </c>
      <c r="F87" s="209">
        <f>F88</f>
        <v>0</v>
      </c>
      <c r="G87" s="212" t="s">
        <v>147</v>
      </c>
      <c r="H87" s="209">
        <f>H88</f>
        <v>0</v>
      </c>
      <c r="I87" s="212" t="s">
        <v>147</v>
      </c>
      <c r="K87" s="116"/>
      <c r="L87" s="116"/>
      <c r="M87" s="116"/>
    </row>
    <row r="88" spans="1:13" ht="12.75" hidden="1">
      <c r="A88" s="112">
        <v>3512</v>
      </c>
      <c r="B88" s="146" t="s">
        <v>0</v>
      </c>
      <c r="C88" s="189">
        <v>31000000</v>
      </c>
      <c r="D88" s="190">
        <v>0</v>
      </c>
      <c r="E88" s="141" t="s">
        <v>147</v>
      </c>
      <c r="F88" s="211">
        <v>0</v>
      </c>
      <c r="G88" s="218" t="s">
        <v>147</v>
      </c>
      <c r="H88" s="211">
        <v>0</v>
      </c>
      <c r="I88" s="218" t="s">
        <v>147</v>
      </c>
      <c r="K88" s="116"/>
      <c r="L88" s="116"/>
      <c r="M88" s="116"/>
    </row>
    <row r="89" spans="1:13" ht="25.5" hidden="1">
      <c r="A89" s="225">
        <v>352</v>
      </c>
      <c r="B89" s="215" t="s">
        <v>190</v>
      </c>
      <c r="C89" s="189">
        <f>C90</f>
        <v>16000000</v>
      </c>
      <c r="D89" s="189">
        <f>D90</f>
        <v>0</v>
      </c>
      <c r="E89" s="141" t="s">
        <v>147</v>
      </c>
      <c r="F89" s="209">
        <f>F90</f>
        <v>0</v>
      </c>
      <c r="G89" s="212" t="s">
        <v>147</v>
      </c>
      <c r="H89" s="209">
        <f>H90</f>
        <v>0</v>
      </c>
      <c r="I89" s="212" t="s">
        <v>147</v>
      </c>
      <c r="K89" s="116"/>
      <c r="L89" s="116"/>
      <c r="M89" s="116"/>
    </row>
    <row r="90" spans="1:13" ht="12.75" hidden="1">
      <c r="A90" s="157">
        <v>3522</v>
      </c>
      <c r="B90" s="149" t="s">
        <v>2</v>
      </c>
      <c r="C90" s="189">
        <v>16000000</v>
      </c>
      <c r="D90" s="189">
        <v>0</v>
      </c>
      <c r="E90" s="119" t="s">
        <v>147</v>
      </c>
      <c r="F90" s="189">
        <v>0</v>
      </c>
      <c r="G90" s="141" t="s">
        <v>147</v>
      </c>
      <c r="H90" s="189">
        <v>0</v>
      </c>
      <c r="I90" s="141" t="s">
        <v>147</v>
      </c>
      <c r="K90" s="116"/>
      <c r="L90" s="116"/>
      <c r="M90" s="116"/>
    </row>
    <row r="91" spans="1:13" ht="12.75" hidden="1">
      <c r="A91" s="227">
        <v>36</v>
      </c>
      <c r="B91" s="117" t="s">
        <v>191</v>
      </c>
      <c r="C91" s="186">
        <f>C92</f>
        <v>87000000</v>
      </c>
      <c r="D91" s="186">
        <f aca="true" t="shared" si="8" ref="D91:H92">D92</f>
        <v>0</v>
      </c>
      <c r="E91" s="119" t="s">
        <v>147</v>
      </c>
      <c r="F91" s="186">
        <f t="shared" si="8"/>
        <v>0</v>
      </c>
      <c r="G91" s="119" t="s">
        <v>147</v>
      </c>
      <c r="H91" s="186">
        <f t="shared" si="8"/>
        <v>0</v>
      </c>
      <c r="I91" s="119" t="s">
        <v>147</v>
      </c>
      <c r="K91" s="116"/>
      <c r="L91" s="116"/>
      <c r="M91" s="116"/>
    </row>
    <row r="92" spans="1:13" ht="12.75" hidden="1">
      <c r="A92" s="228">
        <v>363</v>
      </c>
      <c r="B92" s="154" t="s">
        <v>75</v>
      </c>
      <c r="C92" s="189">
        <f>C93</f>
        <v>87000000</v>
      </c>
      <c r="D92" s="189">
        <f t="shared" si="8"/>
        <v>0</v>
      </c>
      <c r="E92" s="141" t="s">
        <v>147</v>
      </c>
      <c r="F92" s="209">
        <f t="shared" si="8"/>
        <v>0</v>
      </c>
      <c r="G92" s="212" t="s">
        <v>147</v>
      </c>
      <c r="H92" s="209">
        <f t="shared" si="8"/>
        <v>0</v>
      </c>
      <c r="I92" s="212" t="s">
        <v>147</v>
      </c>
      <c r="K92" s="116"/>
      <c r="L92" s="116"/>
      <c r="M92" s="116"/>
    </row>
    <row r="93" spans="1:13" ht="12.75" hidden="1">
      <c r="A93" s="112">
        <v>3632</v>
      </c>
      <c r="B93" s="112" t="s">
        <v>76</v>
      </c>
      <c r="C93" s="191">
        <v>87000000</v>
      </c>
      <c r="D93" s="192">
        <v>0</v>
      </c>
      <c r="E93" s="119" t="s">
        <v>147</v>
      </c>
      <c r="F93" s="192">
        <v>0</v>
      </c>
      <c r="G93" s="193" t="s">
        <v>147</v>
      </c>
      <c r="H93" s="192">
        <v>0</v>
      </c>
      <c r="I93" s="193" t="s">
        <v>147</v>
      </c>
      <c r="K93" s="116"/>
      <c r="L93" s="116"/>
      <c r="M93" s="116"/>
    </row>
    <row r="94" spans="1:13" ht="12.75" hidden="1">
      <c r="A94" s="227">
        <v>38</v>
      </c>
      <c r="B94" s="118" t="s">
        <v>77</v>
      </c>
      <c r="C94" s="194">
        <f>C95+C97</f>
        <v>7300000</v>
      </c>
      <c r="D94" s="194">
        <f>D95+D97</f>
        <v>0</v>
      </c>
      <c r="E94" s="119" t="s">
        <v>147</v>
      </c>
      <c r="F94" s="194">
        <f>F95+F97</f>
        <v>0</v>
      </c>
      <c r="G94" s="195" t="s">
        <v>147</v>
      </c>
      <c r="H94" s="194">
        <f>H95+H97</f>
        <v>0</v>
      </c>
      <c r="I94" s="195" t="s">
        <v>147</v>
      </c>
      <c r="K94" s="116"/>
      <c r="L94" s="116"/>
      <c r="M94" s="116"/>
    </row>
    <row r="95" spans="1:13" ht="12.75" hidden="1">
      <c r="A95" s="228">
        <v>381</v>
      </c>
      <c r="B95" s="134" t="s">
        <v>48</v>
      </c>
      <c r="C95" s="191">
        <f>C96</f>
        <v>4300000</v>
      </c>
      <c r="D95" s="191">
        <f>D96</f>
        <v>0</v>
      </c>
      <c r="E95" s="141" t="s">
        <v>147</v>
      </c>
      <c r="F95" s="219">
        <f>F96</f>
        <v>0</v>
      </c>
      <c r="G95" s="220" t="s">
        <v>147</v>
      </c>
      <c r="H95" s="219">
        <f>H96</f>
        <v>0</v>
      </c>
      <c r="I95" s="220" t="s">
        <v>147</v>
      </c>
      <c r="K95" s="116"/>
      <c r="L95" s="116"/>
      <c r="M95" s="116"/>
    </row>
    <row r="96" spans="1:13" ht="12.75" hidden="1">
      <c r="A96" s="112">
        <v>3811</v>
      </c>
      <c r="B96" s="112" t="s">
        <v>23</v>
      </c>
      <c r="C96" s="187">
        <v>4300000</v>
      </c>
      <c r="D96" s="189">
        <v>0</v>
      </c>
      <c r="E96" s="141" t="s">
        <v>147</v>
      </c>
      <c r="F96" s="209">
        <v>0</v>
      </c>
      <c r="G96" s="212" t="s">
        <v>147</v>
      </c>
      <c r="H96" s="209">
        <v>0</v>
      </c>
      <c r="I96" s="212" t="s">
        <v>147</v>
      </c>
      <c r="K96" s="116"/>
      <c r="L96" s="116"/>
      <c r="M96" s="116"/>
    </row>
    <row r="97" spans="1:13" ht="12.75" hidden="1">
      <c r="A97" s="228">
        <v>386</v>
      </c>
      <c r="B97" s="134" t="s">
        <v>192</v>
      </c>
      <c r="C97" s="189">
        <f>C98</f>
        <v>3000000</v>
      </c>
      <c r="D97" s="189">
        <f>D98</f>
        <v>0</v>
      </c>
      <c r="E97" s="141" t="s">
        <v>147</v>
      </c>
      <c r="F97" s="209">
        <f>F98</f>
        <v>0</v>
      </c>
      <c r="G97" s="212" t="s">
        <v>147</v>
      </c>
      <c r="H97" s="209">
        <f>H98</f>
        <v>0</v>
      </c>
      <c r="I97" s="212" t="s">
        <v>147</v>
      </c>
      <c r="K97" s="116"/>
      <c r="L97" s="116"/>
      <c r="M97" s="116"/>
    </row>
    <row r="98" spans="1:13" ht="12.75" hidden="1">
      <c r="A98" s="112">
        <v>3861</v>
      </c>
      <c r="B98" s="112" t="s">
        <v>134</v>
      </c>
      <c r="C98" s="187">
        <v>3000000</v>
      </c>
      <c r="D98" s="189">
        <v>0</v>
      </c>
      <c r="E98" s="119" t="s">
        <v>147</v>
      </c>
      <c r="F98" s="189">
        <v>0</v>
      </c>
      <c r="G98" s="141" t="s">
        <v>147</v>
      </c>
      <c r="H98" s="189">
        <v>0</v>
      </c>
      <c r="I98" s="141" t="s">
        <v>147</v>
      </c>
      <c r="K98" s="116"/>
      <c r="L98" s="116"/>
      <c r="M98" s="116"/>
    </row>
    <row r="99" spans="1:13" ht="12.75" hidden="1">
      <c r="A99" s="227">
        <v>4</v>
      </c>
      <c r="B99" s="117" t="s">
        <v>78</v>
      </c>
      <c r="C99" s="186">
        <f>C100</f>
        <v>5891800</v>
      </c>
      <c r="D99" s="186">
        <f>D100</f>
        <v>0</v>
      </c>
      <c r="E99" s="119" t="s">
        <v>147</v>
      </c>
      <c r="F99" s="186">
        <f>F100</f>
        <v>0</v>
      </c>
      <c r="G99" s="119" t="s">
        <v>147</v>
      </c>
      <c r="H99" s="186">
        <f>H100</f>
        <v>0</v>
      </c>
      <c r="I99" s="119" t="s">
        <v>147</v>
      </c>
      <c r="K99" s="116"/>
      <c r="L99" s="116"/>
      <c r="M99" s="116"/>
    </row>
    <row r="100" spans="1:13" ht="12.75" hidden="1">
      <c r="A100" s="227">
        <v>42</v>
      </c>
      <c r="B100" s="133" t="s">
        <v>24</v>
      </c>
      <c r="C100" s="186">
        <f>C101+C103+C105</f>
        <v>5891800</v>
      </c>
      <c r="D100" s="186">
        <f>D101+D103+D105</f>
        <v>0</v>
      </c>
      <c r="E100" s="119" t="s">
        <v>147</v>
      </c>
      <c r="F100" s="186">
        <f>F101+F103+F105</f>
        <v>0</v>
      </c>
      <c r="G100" s="119" t="s">
        <v>147</v>
      </c>
      <c r="H100" s="186">
        <f>H101+H103+H105</f>
        <v>0</v>
      </c>
      <c r="I100" s="119" t="s">
        <v>147</v>
      </c>
      <c r="K100" s="116"/>
      <c r="L100" s="116"/>
      <c r="M100" s="116"/>
    </row>
    <row r="101" spans="1:13" ht="12.75" hidden="1">
      <c r="A101" s="228">
        <v>421</v>
      </c>
      <c r="B101" s="135" t="s">
        <v>135</v>
      </c>
      <c r="C101" s="189">
        <f>C102</f>
        <v>3586000</v>
      </c>
      <c r="D101" s="189">
        <f>D102</f>
        <v>0</v>
      </c>
      <c r="E101" s="141" t="s">
        <v>147</v>
      </c>
      <c r="F101" s="209">
        <f>F102</f>
        <v>0</v>
      </c>
      <c r="G101" s="212" t="s">
        <v>147</v>
      </c>
      <c r="H101" s="209">
        <f>H102</f>
        <v>0</v>
      </c>
      <c r="I101" s="212" t="s">
        <v>147</v>
      </c>
      <c r="K101" s="116"/>
      <c r="L101" s="116"/>
      <c r="M101" s="116"/>
    </row>
    <row r="102" spans="1:9" ht="12.75" hidden="1">
      <c r="A102" s="112">
        <v>4212</v>
      </c>
      <c r="B102" s="112" t="s">
        <v>136</v>
      </c>
      <c r="C102" s="187">
        <v>3586000</v>
      </c>
      <c r="D102" s="189">
        <v>0</v>
      </c>
      <c r="E102" s="141" t="s">
        <v>147</v>
      </c>
      <c r="F102" s="209">
        <v>0</v>
      </c>
      <c r="G102" s="212" t="s">
        <v>147</v>
      </c>
      <c r="H102" s="209">
        <v>0</v>
      </c>
      <c r="I102" s="212" t="s">
        <v>147</v>
      </c>
    </row>
    <row r="103" spans="1:9" ht="12.75" hidden="1">
      <c r="A103" s="228">
        <v>422</v>
      </c>
      <c r="B103" s="214" t="s">
        <v>29</v>
      </c>
      <c r="C103" s="189">
        <f>C104</f>
        <v>1989800</v>
      </c>
      <c r="D103" s="189">
        <f>D104</f>
        <v>0</v>
      </c>
      <c r="E103" s="141" t="s">
        <v>147</v>
      </c>
      <c r="F103" s="209">
        <f>F104</f>
        <v>0</v>
      </c>
      <c r="G103" s="212" t="s">
        <v>147</v>
      </c>
      <c r="H103" s="209">
        <f>H104</f>
        <v>0</v>
      </c>
      <c r="I103" s="212" t="s">
        <v>147</v>
      </c>
    </row>
    <row r="104" spans="1:11" ht="12.75" hidden="1">
      <c r="A104" s="112">
        <v>4224</v>
      </c>
      <c r="B104" s="112" t="s">
        <v>137</v>
      </c>
      <c r="C104" s="187">
        <v>1989800</v>
      </c>
      <c r="D104" s="189">
        <v>0</v>
      </c>
      <c r="E104" s="141" t="s">
        <v>147</v>
      </c>
      <c r="F104" s="209">
        <v>0</v>
      </c>
      <c r="G104" s="212" t="s">
        <v>147</v>
      </c>
      <c r="H104" s="209">
        <v>0</v>
      </c>
      <c r="I104" s="212" t="s">
        <v>147</v>
      </c>
      <c r="K104" s="116"/>
    </row>
    <row r="105" spans="1:11" ht="12.75" hidden="1">
      <c r="A105" s="228">
        <v>423</v>
      </c>
      <c r="B105" s="214" t="s">
        <v>189</v>
      </c>
      <c r="C105" s="189">
        <f>C106</f>
        <v>316000</v>
      </c>
      <c r="D105" s="189">
        <f>D106</f>
        <v>0</v>
      </c>
      <c r="E105" s="141" t="s">
        <v>147</v>
      </c>
      <c r="F105" s="209">
        <f>F106</f>
        <v>0</v>
      </c>
      <c r="G105" s="212" t="s">
        <v>147</v>
      </c>
      <c r="H105" s="209">
        <f>H106</f>
        <v>0</v>
      </c>
      <c r="I105" s="212" t="s">
        <v>147</v>
      </c>
      <c r="K105" s="116"/>
    </row>
    <row r="106" spans="1:13" ht="12.75" hidden="1">
      <c r="A106" s="112">
        <v>4231</v>
      </c>
      <c r="B106" s="112" t="s">
        <v>31</v>
      </c>
      <c r="C106" s="187">
        <v>316000</v>
      </c>
      <c r="D106" s="189">
        <v>0</v>
      </c>
      <c r="E106" s="119" t="s">
        <v>147</v>
      </c>
      <c r="F106" s="189">
        <v>0</v>
      </c>
      <c r="G106" s="141" t="s">
        <v>147</v>
      </c>
      <c r="H106" s="189">
        <v>0</v>
      </c>
      <c r="I106" s="141" t="s">
        <v>147</v>
      </c>
      <c r="K106" s="116"/>
      <c r="L106" s="116"/>
      <c r="M106" s="116"/>
    </row>
    <row r="107" spans="1:13" ht="12.75" hidden="1">
      <c r="A107" s="227">
        <v>5</v>
      </c>
      <c r="B107" s="150" t="s">
        <v>35</v>
      </c>
      <c r="C107" s="186">
        <f>C108</f>
        <v>39600000</v>
      </c>
      <c r="D107" s="186">
        <f>D108</f>
        <v>0</v>
      </c>
      <c r="E107" s="119" t="s">
        <v>147</v>
      </c>
      <c r="F107" s="186">
        <f>F108</f>
        <v>0</v>
      </c>
      <c r="G107" s="119" t="s">
        <v>147</v>
      </c>
      <c r="H107" s="186">
        <f>H108</f>
        <v>0</v>
      </c>
      <c r="I107" s="119" t="s">
        <v>147</v>
      </c>
      <c r="K107" s="116"/>
      <c r="L107" s="116"/>
      <c r="M107" s="116"/>
    </row>
    <row r="108" spans="1:13" ht="12.75" hidden="1">
      <c r="A108" s="227">
        <v>51</v>
      </c>
      <c r="B108" s="151" t="s">
        <v>36</v>
      </c>
      <c r="C108" s="186">
        <f>C109+C111</f>
        <v>39600000</v>
      </c>
      <c r="D108" s="186">
        <f>D109+D111</f>
        <v>0</v>
      </c>
      <c r="E108" s="119" t="s">
        <v>147</v>
      </c>
      <c r="F108" s="186">
        <f>F109+F111</f>
        <v>0</v>
      </c>
      <c r="G108" s="119" t="s">
        <v>147</v>
      </c>
      <c r="H108" s="186">
        <f>H109+H111</f>
        <v>0</v>
      </c>
      <c r="I108" s="119" t="s">
        <v>147</v>
      </c>
      <c r="K108" s="116"/>
      <c r="L108" s="116"/>
      <c r="M108" s="116"/>
    </row>
    <row r="109" spans="1:13" ht="24" customHeight="1" hidden="1">
      <c r="A109" s="228">
        <v>511</v>
      </c>
      <c r="B109" s="138" t="s">
        <v>193</v>
      </c>
      <c r="C109" s="189">
        <f>C110</f>
        <v>800000</v>
      </c>
      <c r="D109" s="189">
        <f>D110</f>
        <v>0</v>
      </c>
      <c r="E109" s="141" t="s">
        <v>147</v>
      </c>
      <c r="F109" s="209">
        <f>F110</f>
        <v>0</v>
      </c>
      <c r="G109" s="212" t="s">
        <v>147</v>
      </c>
      <c r="H109" s="209">
        <f>H110</f>
        <v>0</v>
      </c>
      <c r="I109" s="212" t="s">
        <v>147</v>
      </c>
      <c r="K109" s="116"/>
      <c r="L109" s="116"/>
      <c r="M109" s="116"/>
    </row>
    <row r="110" spans="1:13" ht="12.75" hidden="1">
      <c r="A110" s="112">
        <v>5111</v>
      </c>
      <c r="B110" s="112" t="s">
        <v>138</v>
      </c>
      <c r="C110" s="187">
        <v>800000</v>
      </c>
      <c r="D110" s="189">
        <v>0</v>
      </c>
      <c r="E110" s="141" t="s">
        <v>147</v>
      </c>
      <c r="F110" s="209">
        <v>0</v>
      </c>
      <c r="G110" s="212" t="s">
        <v>147</v>
      </c>
      <c r="H110" s="209">
        <v>0</v>
      </c>
      <c r="I110" s="212" t="s">
        <v>147</v>
      </c>
      <c r="K110" s="116"/>
      <c r="L110" s="116"/>
      <c r="M110" s="116"/>
    </row>
    <row r="111" spans="1:13" ht="24" customHeight="1" hidden="1">
      <c r="A111" s="228">
        <v>516</v>
      </c>
      <c r="B111" s="217" t="s">
        <v>194</v>
      </c>
      <c r="C111" s="189">
        <f>C112</f>
        <v>38800000</v>
      </c>
      <c r="D111" s="189">
        <f>D112</f>
        <v>0</v>
      </c>
      <c r="E111" s="141" t="s">
        <v>147</v>
      </c>
      <c r="F111" s="209">
        <f>F112</f>
        <v>0</v>
      </c>
      <c r="G111" s="212" t="s">
        <v>147</v>
      </c>
      <c r="H111" s="209">
        <f>H112</f>
        <v>0</v>
      </c>
      <c r="I111" s="212" t="s">
        <v>147</v>
      </c>
      <c r="K111" s="116"/>
      <c r="L111" s="116"/>
      <c r="M111" s="116"/>
    </row>
    <row r="112" spans="1:13" ht="12" customHeight="1" hidden="1">
      <c r="A112" s="230">
        <v>5161</v>
      </c>
      <c r="B112" s="152" t="s">
        <v>117</v>
      </c>
      <c r="C112" s="187">
        <v>38800000</v>
      </c>
      <c r="D112" s="189">
        <v>0</v>
      </c>
      <c r="E112" s="119" t="s">
        <v>147</v>
      </c>
      <c r="F112" s="189">
        <v>0</v>
      </c>
      <c r="G112" s="141" t="s">
        <v>147</v>
      </c>
      <c r="H112" s="189">
        <v>0</v>
      </c>
      <c r="I112" s="141" t="s">
        <v>147</v>
      </c>
      <c r="K112" s="116"/>
      <c r="L112" s="116"/>
      <c r="M112" s="116"/>
    </row>
    <row r="113" spans="1:9" ht="12.75" hidden="1">
      <c r="A113" s="139"/>
      <c r="B113" s="145"/>
      <c r="C113" s="186"/>
      <c r="D113" s="186"/>
      <c r="E113" s="119"/>
      <c r="F113" s="186"/>
      <c r="G113" s="119"/>
      <c r="H113" s="186"/>
      <c r="I113" s="119"/>
    </row>
    <row r="114" spans="1:9" ht="12.75">
      <c r="A114" s="139" t="s">
        <v>149</v>
      </c>
      <c r="B114" s="145" t="s">
        <v>169</v>
      </c>
      <c r="C114" s="186">
        <f>C115+C119</f>
        <v>0</v>
      </c>
      <c r="D114" s="186">
        <f>D115+D119</f>
        <v>69000000</v>
      </c>
      <c r="E114" s="119" t="s">
        <v>147</v>
      </c>
      <c r="F114" s="186">
        <f>F115+F119</f>
        <v>93000000</v>
      </c>
      <c r="G114" s="119">
        <f aca="true" t="shared" si="9" ref="G114:G122">F114/D114*100</f>
        <v>134.7826086956522</v>
      </c>
      <c r="H114" s="186">
        <f>H115+H119</f>
        <v>46000000</v>
      </c>
      <c r="I114" s="119">
        <f>H114/F114*100</f>
        <v>49.46236559139785</v>
      </c>
    </row>
    <row r="115" spans="1:9" ht="12.75">
      <c r="A115" s="224">
        <v>3</v>
      </c>
      <c r="B115" s="114" t="s">
        <v>49</v>
      </c>
      <c r="C115" s="186">
        <f>C116</f>
        <v>0</v>
      </c>
      <c r="D115" s="186">
        <f aca="true" t="shared" si="10" ref="D115:H117">D116</f>
        <v>64277000</v>
      </c>
      <c r="E115" s="119" t="s">
        <v>147</v>
      </c>
      <c r="F115" s="186">
        <f t="shared" si="10"/>
        <v>93000000</v>
      </c>
      <c r="G115" s="119">
        <f t="shared" si="9"/>
        <v>144.68627969569206</v>
      </c>
      <c r="H115" s="186">
        <f t="shared" si="10"/>
        <v>46000000</v>
      </c>
      <c r="I115" s="119">
        <f>H115/F115*100</f>
        <v>49.46236559139785</v>
      </c>
    </row>
    <row r="116" spans="1:9" ht="12.75">
      <c r="A116" s="227">
        <v>36</v>
      </c>
      <c r="B116" s="117" t="s">
        <v>191</v>
      </c>
      <c r="C116" s="186">
        <f>C117</f>
        <v>0</v>
      </c>
      <c r="D116" s="186">
        <f t="shared" si="10"/>
        <v>64277000</v>
      </c>
      <c r="E116" s="119" t="s">
        <v>147</v>
      </c>
      <c r="F116" s="186">
        <f t="shared" si="10"/>
        <v>93000000</v>
      </c>
      <c r="G116" s="119">
        <f t="shared" si="9"/>
        <v>144.68627969569206</v>
      </c>
      <c r="H116" s="186">
        <f t="shared" si="10"/>
        <v>46000000</v>
      </c>
      <c r="I116" s="119">
        <f>H116/F116*100</f>
        <v>49.46236559139785</v>
      </c>
    </row>
    <row r="117" spans="1:9" ht="12.75">
      <c r="A117" s="228">
        <v>363</v>
      </c>
      <c r="B117" s="154" t="s">
        <v>75</v>
      </c>
      <c r="C117" s="189">
        <f>C118</f>
        <v>0</v>
      </c>
      <c r="D117" s="189">
        <f t="shared" si="10"/>
        <v>64277000</v>
      </c>
      <c r="E117" s="141" t="s">
        <v>147</v>
      </c>
      <c r="F117" s="209">
        <f t="shared" si="10"/>
        <v>93000000</v>
      </c>
      <c r="G117" s="212">
        <f t="shared" si="9"/>
        <v>144.68627969569206</v>
      </c>
      <c r="H117" s="209">
        <f t="shared" si="10"/>
        <v>46000000</v>
      </c>
      <c r="I117" s="212">
        <f>H117/F117*100</f>
        <v>49.46236559139785</v>
      </c>
    </row>
    <row r="118" spans="1:13" ht="12.75" hidden="1">
      <c r="A118" s="137">
        <v>3632</v>
      </c>
      <c r="B118" s="146" t="s">
        <v>76</v>
      </c>
      <c r="C118" s="189">
        <v>0</v>
      </c>
      <c r="D118" s="189">
        <v>64277000</v>
      </c>
      <c r="E118" s="141" t="s">
        <v>147</v>
      </c>
      <c r="F118" s="189">
        <v>93000000</v>
      </c>
      <c r="G118" s="141">
        <f t="shared" si="9"/>
        <v>144.68627969569206</v>
      </c>
      <c r="H118" s="189">
        <v>46000000</v>
      </c>
      <c r="I118" s="141">
        <f>H118/F118*100</f>
        <v>49.46236559139785</v>
      </c>
      <c r="K118" s="116"/>
      <c r="L118" s="116"/>
      <c r="M118" s="116"/>
    </row>
    <row r="119" spans="1:13" s="120" customFormat="1" ht="12.75">
      <c r="A119" s="227">
        <v>5</v>
      </c>
      <c r="B119" s="150" t="s">
        <v>35</v>
      </c>
      <c r="C119" s="186">
        <f>C120</f>
        <v>0</v>
      </c>
      <c r="D119" s="186">
        <f aca="true" t="shared" si="11" ref="D119:H121">D120</f>
        <v>4723000</v>
      </c>
      <c r="E119" s="119" t="s">
        <v>147</v>
      </c>
      <c r="F119" s="186">
        <f t="shared" si="11"/>
        <v>0</v>
      </c>
      <c r="G119" s="119">
        <f t="shared" si="9"/>
        <v>0</v>
      </c>
      <c r="H119" s="186">
        <f t="shared" si="11"/>
        <v>0</v>
      </c>
      <c r="I119" s="119" t="s">
        <v>147</v>
      </c>
      <c r="K119" s="121"/>
      <c r="L119" s="121"/>
      <c r="M119" s="121"/>
    </row>
    <row r="120" spans="1:13" s="120" customFormat="1" ht="12.75">
      <c r="A120" s="227">
        <v>51</v>
      </c>
      <c r="B120" s="151" t="s">
        <v>36</v>
      </c>
      <c r="C120" s="186">
        <f>C121</f>
        <v>0</v>
      </c>
      <c r="D120" s="186">
        <f t="shared" si="11"/>
        <v>4723000</v>
      </c>
      <c r="E120" s="119" t="s">
        <v>147</v>
      </c>
      <c r="F120" s="186">
        <f t="shared" si="11"/>
        <v>0</v>
      </c>
      <c r="G120" s="119">
        <f t="shared" si="9"/>
        <v>0</v>
      </c>
      <c r="H120" s="186">
        <f t="shared" si="11"/>
        <v>0</v>
      </c>
      <c r="I120" s="119" t="s">
        <v>147</v>
      </c>
      <c r="K120" s="121"/>
      <c r="L120" s="121"/>
      <c r="M120" s="121"/>
    </row>
    <row r="121" spans="1:13" ht="24" customHeight="1">
      <c r="A121" s="228">
        <v>511</v>
      </c>
      <c r="B121" s="138" t="s">
        <v>193</v>
      </c>
      <c r="C121" s="189">
        <f>C122</f>
        <v>0</v>
      </c>
      <c r="D121" s="189">
        <f t="shared" si="11"/>
        <v>4723000</v>
      </c>
      <c r="E121" s="141" t="s">
        <v>147</v>
      </c>
      <c r="F121" s="209">
        <f t="shared" si="11"/>
        <v>0</v>
      </c>
      <c r="G121" s="212">
        <f t="shared" si="9"/>
        <v>0</v>
      </c>
      <c r="H121" s="209">
        <f t="shared" si="11"/>
        <v>0</v>
      </c>
      <c r="I121" s="212" t="s">
        <v>147</v>
      </c>
      <c r="K121" s="116"/>
      <c r="L121" s="116"/>
      <c r="M121" s="116"/>
    </row>
    <row r="122" spans="1:13" ht="12.75" hidden="1">
      <c r="A122" s="112">
        <v>5111</v>
      </c>
      <c r="B122" s="112" t="s">
        <v>138</v>
      </c>
      <c r="C122" s="187">
        <v>0</v>
      </c>
      <c r="D122" s="189">
        <v>4723000</v>
      </c>
      <c r="E122" s="141" t="s">
        <v>147</v>
      </c>
      <c r="F122" s="189">
        <v>0</v>
      </c>
      <c r="G122" s="141">
        <f t="shared" si="9"/>
        <v>0</v>
      </c>
      <c r="H122" s="189">
        <v>0</v>
      </c>
      <c r="I122" s="141" t="s">
        <v>147</v>
      </c>
      <c r="K122" s="116"/>
      <c r="L122" s="116"/>
      <c r="M122" s="116"/>
    </row>
    <row r="123" spans="1:11" ht="12.75">
      <c r="A123" s="139"/>
      <c r="B123" s="145"/>
      <c r="C123" s="186"/>
      <c r="D123" s="186"/>
      <c r="E123" s="119"/>
      <c r="F123" s="186"/>
      <c r="G123" s="119"/>
      <c r="H123" s="186"/>
      <c r="I123" s="119"/>
      <c r="K123" s="116"/>
    </row>
    <row r="124" spans="1:9" ht="12.75">
      <c r="A124" s="139" t="s">
        <v>150</v>
      </c>
      <c r="B124" s="145" t="s">
        <v>170</v>
      </c>
      <c r="C124" s="186">
        <f>C125</f>
        <v>0</v>
      </c>
      <c r="D124" s="186">
        <f aca="true" t="shared" si="12" ref="D124:H127">D125</f>
        <v>5000000</v>
      </c>
      <c r="E124" s="119" t="s">
        <v>147</v>
      </c>
      <c r="F124" s="186">
        <f t="shared" si="12"/>
        <v>5000000</v>
      </c>
      <c r="G124" s="119">
        <f>F124/D124*100</f>
        <v>100</v>
      </c>
      <c r="H124" s="186">
        <f t="shared" si="12"/>
        <v>3000000</v>
      </c>
      <c r="I124" s="119">
        <f>H124/F124*100</f>
        <v>60</v>
      </c>
    </row>
    <row r="125" spans="1:9" ht="12.75">
      <c r="A125" s="224">
        <v>3</v>
      </c>
      <c r="B125" s="114" t="s">
        <v>49</v>
      </c>
      <c r="C125" s="186">
        <f>C126</f>
        <v>0</v>
      </c>
      <c r="D125" s="186">
        <f t="shared" si="12"/>
        <v>5000000</v>
      </c>
      <c r="E125" s="119" t="s">
        <v>147</v>
      </c>
      <c r="F125" s="186">
        <f t="shared" si="12"/>
        <v>5000000</v>
      </c>
      <c r="G125" s="119">
        <f>F125/D125*100</f>
        <v>100</v>
      </c>
      <c r="H125" s="186">
        <f t="shared" si="12"/>
        <v>3000000</v>
      </c>
      <c r="I125" s="119">
        <f>H125/F125*100</f>
        <v>60</v>
      </c>
    </row>
    <row r="126" spans="1:9" ht="12.75">
      <c r="A126" s="227">
        <v>36</v>
      </c>
      <c r="B126" s="117" t="s">
        <v>191</v>
      </c>
      <c r="C126" s="186">
        <f>C127</f>
        <v>0</v>
      </c>
      <c r="D126" s="186">
        <f t="shared" si="12"/>
        <v>5000000</v>
      </c>
      <c r="E126" s="119" t="s">
        <v>147</v>
      </c>
      <c r="F126" s="186">
        <f t="shared" si="12"/>
        <v>5000000</v>
      </c>
      <c r="G126" s="119">
        <f>F126/D126*100</f>
        <v>100</v>
      </c>
      <c r="H126" s="186">
        <f t="shared" si="12"/>
        <v>3000000</v>
      </c>
      <c r="I126" s="119">
        <f>H126/F126*100</f>
        <v>60</v>
      </c>
    </row>
    <row r="127" spans="1:9" ht="12.75">
      <c r="A127" s="228">
        <v>363</v>
      </c>
      <c r="B127" s="154" t="s">
        <v>75</v>
      </c>
      <c r="C127" s="189">
        <f>C128</f>
        <v>0</v>
      </c>
      <c r="D127" s="189">
        <f t="shared" si="12"/>
        <v>5000000</v>
      </c>
      <c r="E127" s="141" t="s">
        <v>147</v>
      </c>
      <c r="F127" s="209">
        <f t="shared" si="12"/>
        <v>5000000</v>
      </c>
      <c r="G127" s="212">
        <f>F127/D127*100</f>
        <v>100</v>
      </c>
      <c r="H127" s="209">
        <f t="shared" si="12"/>
        <v>3000000</v>
      </c>
      <c r="I127" s="212">
        <f>H127/F127*100</f>
        <v>60</v>
      </c>
    </row>
    <row r="128" spans="1:9" ht="12.75" hidden="1">
      <c r="A128" s="137">
        <v>3632</v>
      </c>
      <c r="B128" s="146" t="s">
        <v>76</v>
      </c>
      <c r="C128" s="189">
        <v>0</v>
      </c>
      <c r="D128" s="189">
        <v>5000000</v>
      </c>
      <c r="E128" s="141" t="s">
        <v>147</v>
      </c>
      <c r="F128" s="189">
        <v>5000000</v>
      </c>
      <c r="G128" s="141">
        <f>F128/D128*100</f>
        <v>100</v>
      </c>
      <c r="H128" s="189">
        <v>3000000</v>
      </c>
      <c r="I128" s="141">
        <f>H128/F128*100</f>
        <v>60</v>
      </c>
    </row>
    <row r="129" spans="1:9" ht="12.75">
      <c r="A129" s="112"/>
      <c r="B129" s="146"/>
      <c r="C129" s="189"/>
      <c r="D129" s="189"/>
      <c r="E129" s="141"/>
      <c r="F129" s="189"/>
      <c r="G129" s="141"/>
      <c r="H129" s="189"/>
      <c r="I129" s="141"/>
    </row>
    <row r="130" spans="1:9" ht="25.5" customHeight="1">
      <c r="A130" s="153" t="s">
        <v>151</v>
      </c>
      <c r="B130" s="117" t="s">
        <v>171</v>
      </c>
      <c r="C130" s="186">
        <f>C131</f>
        <v>0</v>
      </c>
      <c r="D130" s="186">
        <f aca="true" t="shared" si="13" ref="D130:H133">D131</f>
        <v>4000000</v>
      </c>
      <c r="E130" s="119" t="s">
        <v>147</v>
      </c>
      <c r="F130" s="186">
        <f t="shared" si="13"/>
        <v>4000000</v>
      </c>
      <c r="G130" s="119">
        <f>F130/D130*100</f>
        <v>100</v>
      </c>
      <c r="H130" s="186">
        <f t="shared" si="13"/>
        <v>2000000</v>
      </c>
      <c r="I130" s="119">
        <f>H130/F130*100</f>
        <v>50</v>
      </c>
    </row>
    <row r="131" spans="1:9" ht="12.75">
      <c r="A131" s="224">
        <v>3</v>
      </c>
      <c r="B131" s="114" t="s">
        <v>49</v>
      </c>
      <c r="C131" s="186">
        <f>C132</f>
        <v>0</v>
      </c>
      <c r="D131" s="186">
        <f t="shared" si="13"/>
        <v>4000000</v>
      </c>
      <c r="E131" s="119" t="s">
        <v>147</v>
      </c>
      <c r="F131" s="186">
        <f t="shared" si="13"/>
        <v>4000000</v>
      </c>
      <c r="G131" s="119">
        <f>F131/D131*100</f>
        <v>100</v>
      </c>
      <c r="H131" s="186">
        <f t="shared" si="13"/>
        <v>2000000</v>
      </c>
      <c r="I131" s="119">
        <f>H131/F131*100</f>
        <v>50</v>
      </c>
    </row>
    <row r="132" spans="1:9" ht="12.75">
      <c r="A132" s="227">
        <v>36</v>
      </c>
      <c r="B132" s="117" t="s">
        <v>191</v>
      </c>
      <c r="C132" s="186">
        <f>C133</f>
        <v>0</v>
      </c>
      <c r="D132" s="186">
        <f t="shared" si="13"/>
        <v>4000000</v>
      </c>
      <c r="E132" s="119" t="s">
        <v>147</v>
      </c>
      <c r="F132" s="186">
        <f t="shared" si="13"/>
        <v>4000000</v>
      </c>
      <c r="G132" s="119">
        <f aca="true" t="shared" si="14" ref="G132:G166">F132/D132*100</f>
        <v>100</v>
      </c>
      <c r="H132" s="186">
        <f t="shared" si="13"/>
        <v>2000000</v>
      </c>
      <c r="I132" s="119">
        <f aca="true" t="shared" si="15" ref="I132:I166">H132/F132*100</f>
        <v>50</v>
      </c>
    </row>
    <row r="133" spans="1:9" ht="12.75">
      <c r="A133" s="228">
        <v>363</v>
      </c>
      <c r="B133" s="154" t="s">
        <v>75</v>
      </c>
      <c r="C133" s="189">
        <f>C134</f>
        <v>0</v>
      </c>
      <c r="D133" s="189">
        <f t="shared" si="13"/>
        <v>4000000</v>
      </c>
      <c r="E133" s="141" t="s">
        <v>147</v>
      </c>
      <c r="F133" s="209">
        <f t="shared" si="13"/>
        <v>4000000</v>
      </c>
      <c r="G133" s="212">
        <f t="shared" si="14"/>
        <v>100</v>
      </c>
      <c r="H133" s="209">
        <f t="shared" si="13"/>
        <v>2000000</v>
      </c>
      <c r="I133" s="212">
        <f t="shared" si="15"/>
        <v>50</v>
      </c>
    </row>
    <row r="134" spans="1:9" ht="12.75" hidden="1">
      <c r="A134" s="137">
        <v>3632</v>
      </c>
      <c r="B134" s="146" t="s">
        <v>76</v>
      </c>
      <c r="C134" s="189">
        <v>0</v>
      </c>
      <c r="D134" s="189">
        <v>4000000</v>
      </c>
      <c r="E134" s="141" t="s">
        <v>147</v>
      </c>
      <c r="F134" s="189">
        <v>4000000</v>
      </c>
      <c r="G134" s="141">
        <f t="shared" si="14"/>
        <v>100</v>
      </c>
      <c r="H134" s="189">
        <v>2000000</v>
      </c>
      <c r="I134" s="141">
        <f t="shared" si="15"/>
        <v>50</v>
      </c>
    </row>
    <row r="135" spans="1:9" ht="12.75">
      <c r="A135" s="137"/>
      <c r="B135" s="146"/>
      <c r="C135" s="189"/>
      <c r="D135" s="189"/>
      <c r="E135" s="141"/>
      <c r="F135" s="189"/>
      <c r="G135" s="141"/>
      <c r="H135" s="189"/>
      <c r="I135" s="141"/>
    </row>
    <row r="136" spans="1:11" ht="25.5">
      <c r="A136" s="153" t="s">
        <v>152</v>
      </c>
      <c r="B136" s="117" t="s">
        <v>172</v>
      </c>
      <c r="C136" s="186">
        <f>C137</f>
        <v>0</v>
      </c>
      <c r="D136" s="186">
        <f aca="true" t="shared" si="16" ref="D136:H139">D137</f>
        <v>105477000</v>
      </c>
      <c r="E136" s="119" t="s">
        <v>147</v>
      </c>
      <c r="F136" s="186">
        <f t="shared" si="16"/>
        <v>152000000</v>
      </c>
      <c r="G136" s="119">
        <f t="shared" si="14"/>
        <v>144.10724612948795</v>
      </c>
      <c r="H136" s="186">
        <f t="shared" si="16"/>
        <v>248200000</v>
      </c>
      <c r="I136" s="119">
        <f t="shared" si="15"/>
        <v>163.28947368421052</v>
      </c>
      <c r="K136" s="131"/>
    </row>
    <row r="137" spans="1:11" ht="12.75">
      <c r="A137" s="224">
        <v>3</v>
      </c>
      <c r="B137" s="114" t="s">
        <v>49</v>
      </c>
      <c r="C137" s="186">
        <f>C138</f>
        <v>0</v>
      </c>
      <c r="D137" s="186">
        <f t="shared" si="16"/>
        <v>105477000</v>
      </c>
      <c r="E137" s="119" t="s">
        <v>147</v>
      </c>
      <c r="F137" s="186">
        <f t="shared" si="16"/>
        <v>152000000</v>
      </c>
      <c r="G137" s="119">
        <f t="shared" si="14"/>
        <v>144.10724612948795</v>
      </c>
      <c r="H137" s="186">
        <f t="shared" si="16"/>
        <v>248200000</v>
      </c>
      <c r="I137" s="119">
        <f t="shared" si="15"/>
        <v>163.28947368421052</v>
      </c>
      <c r="K137" s="131"/>
    </row>
    <row r="138" spans="1:11" ht="12.75">
      <c r="A138" s="227">
        <v>36</v>
      </c>
      <c r="B138" s="117" t="s">
        <v>191</v>
      </c>
      <c r="C138" s="186">
        <f>C139</f>
        <v>0</v>
      </c>
      <c r="D138" s="186">
        <f t="shared" si="16"/>
        <v>105477000</v>
      </c>
      <c r="E138" s="119" t="s">
        <v>147</v>
      </c>
      <c r="F138" s="186">
        <f t="shared" si="16"/>
        <v>152000000</v>
      </c>
      <c r="G138" s="119">
        <f t="shared" si="14"/>
        <v>144.10724612948795</v>
      </c>
      <c r="H138" s="186">
        <f t="shared" si="16"/>
        <v>248200000</v>
      </c>
      <c r="I138" s="119">
        <f t="shared" si="15"/>
        <v>163.28947368421052</v>
      </c>
      <c r="K138" s="131"/>
    </row>
    <row r="139" spans="1:11" ht="12.75">
      <c r="A139" s="228">
        <v>363</v>
      </c>
      <c r="B139" s="154" t="s">
        <v>75</v>
      </c>
      <c r="C139" s="189">
        <f>C140</f>
        <v>0</v>
      </c>
      <c r="D139" s="189">
        <f t="shared" si="16"/>
        <v>105477000</v>
      </c>
      <c r="E139" s="141" t="s">
        <v>147</v>
      </c>
      <c r="F139" s="209">
        <f t="shared" si="16"/>
        <v>152000000</v>
      </c>
      <c r="G139" s="212">
        <f t="shared" si="14"/>
        <v>144.10724612948795</v>
      </c>
      <c r="H139" s="209">
        <f t="shared" si="16"/>
        <v>248200000</v>
      </c>
      <c r="I139" s="212">
        <f t="shared" si="15"/>
        <v>163.28947368421052</v>
      </c>
      <c r="K139" s="131"/>
    </row>
    <row r="140" spans="1:9" ht="12.75" hidden="1">
      <c r="A140" s="137">
        <v>3632</v>
      </c>
      <c r="B140" s="146" t="s">
        <v>76</v>
      </c>
      <c r="C140" s="189">
        <v>0</v>
      </c>
      <c r="D140" s="189">
        <v>105477000</v>
      </c>
      <c r="E140" s="141" t="s">
        <v>147</v>
      </c>
      <c r="F140" s="189">
        <v>152000000</v>
      </c>
      <c r="G140" s="141">
        <f t="shared" si="14"/>
        <v>144.10724612948795</v>
      </c>
      <c r="H140" s="189">
        <v>248200000</v>
      </c>
      <c r="I140" s="141">
        <f t="shared" si="15"/>
        <v>163.28947368421052</v>
      </c>
    </row>
    <row r="141" spans="1:9" ht="12.75">
      <c r="A141" s="112"/>
      <c r="B141" s="146"/>
      <c r="C141" s="189"/>
      <c r="D141" s="189"/>
      <c r="E141" s="141"/>
      <c r="F141" s="189"/>
      <c r="G141" s="141"/>
      <c r="H141" s="189"/>
      <c r="I141" s="141"/>
    </row>
    <row r="142" spans="1:9" ht="25.5">
      <c r="A142" s="153" t="s">
        <v>153</v>
      </c>
      <c r="B142" s="117" t="s">
        <v>173</v>
      </c>
      <c r="C142" s="186">
        <f>C143+C150</f>
        <v>0</v>
      </c>
      <c r="D142" s="186">
        <f>D143+D150</f>
        <v>11000000</v>
      </c>
      <c r="E142" s="119" t="s">
        <v>147</v>
      </c>
      <c r="F142" s="186">
        <f>F143+F150</f>
        <v>11000000</v>
      </c>
      <c r="G142" s="119">
        <f t="shared" si="14"/>
        <v>100</v>
      </c>
      <c r="H142" s="186">
        <f>H143+H150</f>
        <v>11000000</v>
      </c>
      <c r="I142" s="119">
        <f t="shared" si="15"/>
        <v>100</v>
      </c>
    </row>
    <row r="143" spans="1:11" ht="12.75">
      <c r="A143" s="224">
        <v>3</v>
      </c>
      <c r="B143" s="114" t="s">
        <v>49</v>
      </c>
      <c r="C143" s="186">
        <f>C144+C147</f>
        <v>0</v>
      </c>
      <c r="D143" s="186">
        <f>D144+D147</f>
        <v>4000000</v>
      </c>
      <c r="E143" s="119" t="s">
        <v>147</v>
      </c>
      <c r="F143" s="186">
        <f>F144+F147</f>
        <v>3000000</v>
      </c>
      <c r="G143" s="119">
        <f t="shared" si="14"/>
        <v>75</v>
      </c>
      <c r="H143" s="186">
        <f>H144+H147</f>
        <v>3000000</v>
      </c>
      <c r="I143" s="119">
        <f t="shared" si="15"/>
        <v>100</v>
      </c>
      <c r="K143" s="131"/>
    </row>
    <row r="144" spans="1:11" ht="12.75">
      <c r="A144" s="227">
        <v>35</v>
      </c>
      <c r="B144" s="117" t="s">
        <v>20</v>
      </c>
      <c r="C144" s="186">
        <f>C145</f>
        <v>0</v>
      </c>
      <c r="D144" s="186">
        <f aca="true" t="shared" si="17" ref="D144:H145">D145</f>
        <v>1000000</v>
      </c>
      <c r="E144" s="119" t="s">
        <v>147</v>
      </c>
      <c r="F144" s="186">
        <f t="shared" si="17"/>
        <v>1000000</v>
      </c>
      <c r="G144" s="119">
        <f t="shared" si="14"/>
        <v>100</v>
      </c>
      <c r="H144" s="186">
        <f t="shared" si="17"/>
        <v>1000000</v>
      </c>
      <c r="I144" s="119">
        <f t="shared" si="15"/>
        <v>100</v>
      </c>
      <c r="K144" s="131"/>
    </row>
    <row r="145" spans="1:9" ht="24" customHeight="1">
      <c r="A145" s="225">
        <v>352</v>
      </c>
      <c r="B145" s="215" t="s">
        <v>190</v>
      </c>
      <c r="C145" s="189">
        <f>C146</f>
        <v>0</v>
      </c>
      <c r="D145" s="189">
        <f t="shared" si="17"/>
        <v>1000000</v>
      </c>
      <c r="E145" s="141" t="s">
        <v>147</v>
      </c>
      <c r="F145" s="209">
        <f t="shared" si="17"/>
        <v>1000000</v>
      </c>
      <c r="G145" s="212">
        <f t="shared" si="14"/>
        <v>100</v>
      </c>
      <c r="H145" s="209">
        <f t="shared" si="17"/>
        <v>1000000</v>
      </c>
      <c r="I145" s="212">
        <f t="shared" si="15"/>
        <v>100</v>
      </c>
    </row>
    <row r="146" spans="1:13" ht="12.75" hidden="1">
      <c r="A146" s="137">
        <v>3522</v>
      </c>
      <c r="B146" s="149" t="s">
        <v>2</v>
      </c>
      <c r="C146" s="189">
        <v>0</v>
      </c>
      <c r="D146" s="189">
        <v>1000000</v>
      </c>
      <c r="E146" s="141" t="s">
        <v>147</v>
      </c>
      <c r="F146" s="189">
        <v>1000000</v>
      </c>
      <c r="G146" s="141">
        <f t="shared" si="14"/>
        <v>100</v>
      </c>
      <c r="H146" s="189">
        <v>1000000</v>
      </c>
      <c r="I146" s="141">
        <f t="shared" si="15"/>
        <v>100</v>
      </c>
      <c r="K146" s="116"/>
      <c r="L146" s="116"/>
      <c r="M146" s="116"/>
    </row>
    <row r="147" spans="1:11" ht="12.75">
      <c r="A147" s="227">
        <v>36</v>
      </c>
      <c r="B147" s="117" t="s">
        <v>191</v>
      </c>
      <c r="C147" s="186">
        <f>C148</f>
        <v>0</v>
      </c>
      <c r="D147" s="186">
        <f aca="true" t="shared" si="18" ref="D147:H148">D148</f>
        <v>3000000</v>
      </c>
      <c r="E147" s="119" t="s">
        <v>147</v>
      </c>
      <c r="F147" s="186">
        <f t="shared" si="18"/>
        <v>2000000</v>
      </c>
      <c r="G147" s="119">
        <f t="shared" si="14"/>
        <v>66.66666666666666</v>
      </c>
      <c r="H147" s="186">
        <f t="shared" si="18"/>
        <v>2000000</v>
      </c>
      <c r="I147" s="119">
        <f t="shared" si="15"/>
        <v>100</v>
      </c>
      <c r="K147" s="131"/>
    </row>
    <row r="148" spans="1:13" ht="12.75">
      <c r="A148" s="228">
        <v>363</v>
      </c>
      <c r="B148" s="154" t="s">
        <v>75</v>
      </c>
      <c r="C148" s="189">
        <f>C149</f>
        <v>0</v>
      </c>
      <c r="D148" s="189">
        <f t="shared" si="18"/>
        <v>3000000</v>
      </c>
      <c r="E148" s="141" t="s">
        <v>147</v>
      </c>
      <c r="F148" s="209">
        <f t="shared" si="18"/>
        <v>2000000</v>
      </c>
      <c r="G148" s="212">
        <f t="shared" si="14"/>
        <v>66.66666666666666</v>
      </c>
      <c r="H148" s="209">
        <f t="shared" si="18"/>
        <v>2000000</v>
      </c>
      <c r="I148" s="212">
        <f t="shared" si="15"/>
        <v>100</v>
      </c>
      <c r="K148" s="116"/>
      <c r="L148" s="116"/>
      <c r="M148" s="116"/>
    </row>
    <row r="149" spans="1:9" ht="12.75" hidden="1">
      <c r="A149" s="137">
        <v>3632</v>
      </c>
      <c r="B149" s="146" t="s">
        <v>76</v>
      </c>
      <c r="C149" s="189">
        <v>0</v>
      </c>
      <c r="D149" s="189">
        <v>3000000</v>
      </c>
      <c r="E149" s="141" t="s">
        <v>147</v>
      </c>
      <c r="F149" s="189">
        <v>2000000</v>
      </c>
      <c r="G149" s="141">
        <f t="shared" si="14"/>
        <v>66.66666666666666</v>
      </c>
      <c r="H149" s="189">
        <v>2000000</v>
      </c>
      <c r="I149" s="141">
        <f t="shared" si="15"/>
        <v>100</v>
      </c>
    </row>
    <row r="150" spans="1:11" ht="12.75">
      <c r="A150" s="224">
        <v>5</v>
      </c>
      <c r="B150" s="114" t="s">
        <v>35</v>
      </c>
      <c r="C150" s="186">
        <f>C151</f>
        <v>0</v>
      </c>
      <c r="D150" s="186">
        <f aca="true" t="shared" si="19" ref="D150:H151">D151</f>
        <v>7000000</v>
      </c>
      <c r="E150" s="119" t="s">
        <v>147</v>
      </c>
      <c r="F150" s="186">
        <f t="shared" si="19"/>
        <v>8000000</v>
      </c>
      <c r="G150" s="119">
        <f t="shared" si="14"/>
        <v>114.28571428571428</v>
      </c>
      <c r="H150" s="186">
        <f t="shared" si="19"/>
        <v>8000000</v>
      </c>
      <c r="I150" s="119">
        <f t="shared" si="15"/>
        <v>100</v>
      </c>
      <c r="K150" s="131"/>
    </row>
    <row r="151" spans="1:11" ht="12.75">
      <c r="A151" s="227">
        <v>51</v>
      </c>
      <c r="B151" s="117" t="s">
        <v>36</v>
      </c>
      <c r="C151" s="186">
        <f>C152</f>
        <v>0</v>
      </c>
      <c r="D151" s="186">
        <f t="shared" si="19"/>
        <v>7000000</v>
      </c>
      <c r="E151" s="119" t="s">
        <v>147</v>
      </c>
      <c r="F151" s="186">
        <f t="shared" si="19"/>
        <v>8000000</v>
      </c>
      <c r="G151" s="119">
        <f t="shared" si="14"/>
        <v>114.28571428571428</v>
      </c>
      <c r="H151" s="186">
        <f t="shared" si="19"/>
        <v>8000000</v>
      </c>
      <c r="I151" s="119">
        <f t="shared" si="15"/>
        <v>100</v>
      </c>
      <c r="K151" s="131"/>
    </row>
    <row r="152" spans="1:9" ht="24" customHeight="1">
      <c r="A152" s="228">
        <v>516</v>
      </c>
      <c r="B152" s="217" t="s">
        <v>194</v>
      </c>
      <c r="C152" s="189">
        <f>C153</f>
        <v>0</v>
      </c>
      <c r="D152" s="189">
        <f>D153</f>
        <v>7000000</v>
      </c>
      <c r="E152" s="141" t="s">
        <v>147</v>
      </c>
      <c r="F152" s="209">
        <f>F153</f>
        <v>8000000</v>
      </c>
      <c r="G152" s="212">
        <f t="shared" si="14"/>
        <v>114.28571428571428</v>
      </c>
      <c r="H152" s="209">
        <f>H153</f>
        <v>8000000</v>
      </c>
      <c r="I152" s="212">
        <f t="shared" si="15"/>
        <v>100</v>
      </c>
    </row>
    <row r="153" spans="1:13" ht="12" customHeight="1" hidden="1">
      <c r="A153" s="231">
        <v>5161</v>
      </c>
      <c r="B153" s="152" t="s">
        <v>117</v>
      </c>
      <c r="C153" s="187">
        <v>0</v>
      </c>
      <c r="D153" s="189">
        <v>7000000</v>
      </c>
      <c r="E153" s="141" t="s">
        <v>147</v>
      </c>
      <c r="F153" s="189">
        <v>8000000</v>
      </c>
      <c r="G153" s="141">
        <f t="shared" si="14"/>
        <v>114.28571428571428</v>
      </c>
      <c r="H153" s="189">
        <v>8000000</v>
      </c>
      <c r="I153" s="141">
        <f t="shared" si="15"/>
        <v>100</v>
      </c>
      <c r="K153" s="116"/>
      <c r="L153" s="116"/>
      <c r="M153" s="116"/>
    </row>
    <row r="154" spans="1:9" ht="12.75">
      <c r="A154" s="112"/>
      <c r="B154" s="146"/>
      <c r="C154" s="189"/>
      <c r="D154" s="189"/>
      <c r="E154" s="141"/>
      <c r="F154" s="189"/>
      <c r="G154" s="141"/>
      <c r="H154" s="189"/>
      <c r="I154" s="141"/>
    </row>
    <row r="155" spans="1:9" ht="25.5">
      <c r="A155" s="153" t="s">
        <v>154</v>
      </c>
      <c r="B155" s="117" t="s">
        <v>174</v>
      </c>
      <c r="C155" s="186">
        <f>C156+C160</f>
        <v>0</v>
      </c>
      <c r="D155" s="186">
        <f>D156+D160</f>
        <v>95800000</v>
      </c>
      <c r="E155" s="119" t="s">
        <v>147</v>
      </c>
      <c r="F155" s="186">
        <f>F156+F160</f>
        <v>63000000</v>
      </c>
      <c r="G155" s="119">
        <f t="shared" si="14"/>
        <v>65.76200417536533</v>
      </c>
      <c r="H155" s="186">
        <f>H156+H160</f>
        <v>19000000</v>
      </c>
      <c r="I155" s="119">
        <f t="shared" si="15"/>
        <v>30.158730158730158</v>
      </c>
    </row>
    <row r="156" spans="1:12" ht="12.75">
      <c r="A156" s="224">
        <v>3</v>
      </c>
      <c r="B156" s="114" t="s">
        <v>49</v>
      </c>
      <c r="C156" s="186">
        <f aca="true" t="shared" si="20" ref="C156:D158">C157</f>
        <v>0</v>
      </c>
      <c r="D156" s="186">
        <f t="shared" si="20"/>
        <v>86800000</v>
      </c>
      <c r="E156" s="119" t="s">
        <v>147</v>
      </c>
      <c r="F156" s="186">
        <f>F157</f>
        <v>63000000</v>
      </c>
      <c r="G156" s="119">
        <f t="shared" si="14"/>
        <v>72.58064516129032</v>
      </c>
      <c r="H156" s="186">
        <f>H157</f>
        <v>19000000</v>
      </c>
      <c r="I156" s="119">
        <f t="shared" si="15"/>
        <v>30.158730158730158</v>
      </c>
      <c r="K156" s="116"/>
      <c r="L156" s="116"/>
    </row>
    <row r="157" spans="1:12" ht="12.75">
      <c r="A157" s="224">
        <v>32</v>
      </c>
      <c r="B157" s="133" t="s">
        <v>7</v>
      </c>
      <c r="C157" s="186">
        <f t="shared" si="20"/>
        <v>0</v>
      </c>
      <c r="D157" s="186">
        <f t="shared" si="20"/>
        <v>86800000</v>
      </c>
      <c r="E157" s="119" t="s">
        <v>147</v>
      </c>
      <c r="F157" s="186">
        <f>F158</f>
        <v>63000000</v>
      </c>
      <c r="G157" s="119">
        <f t="shared" si="14"/>
        <v>72.58064516129032</v>
      </c>
      <c r="H157" s="186">
        <f>H158</f>
        <v>19000000</v>
      </c>
      <c r="I157" s="119">
        <f t="shared" si="15"/>
        <v>30.158730158730158</v>
      </c>
      <c r="K157" s="116"/>
      <c r="L157" s="116"/>
    </row>
    <row r="158" spans="1:13" ht="12.75">
      <c r="A158" s="225">
        <v>329</v>
      </c>
      <c r="B158" s="213" t="s">
        <v>69</v>
      </c>
      <c r="C158" s="189">
        <f t="shared" si="20"/>
        <v>0</v>
      </c>
      <c r="D158" s="189">
        <f t="shared" si="20"/>
        <v>86800000</v>
      </c>
      <c r="E158" s="141" t="s">
        <v>147</v>
      </c>
      <c r="F158" s="209">
        <f>F159</f>
        <v>63000000</v>
      </c>
      <c r="G158" s="212">
        <f t="shared" si="14"/>
        <v>72.58064516129032</v>
      </c>
      <c r="H158" s="209">
        <f>H159</f>
        <v>19000000</v>
      </c>
      <c r="I158" s="212">
        <f t="shared" si="15"/>
        <v>30.158730158730158</v>
      </c>
      <c r="K158" s="116"/>
      <c r="L158" s="116"/>
      <c r="M158" s="116"/>
    </row>
    <row r="159" spans="1:9" ht="12.75" hidden="1">
      <c r="A159" s="137">
        <v>3299</v>
      </c>
      <c r="B159" s="112" t="s">
        <v>69</v>
      </c>
      <c r="C159" s="187">
        <v>0</v>
      </c>
      <c r="D159" s="188">
        <v>86800000</v>
      </c>
      <c r="E159" s="122" t="s">
        <v>147</v>
      </c>
      <c r="F159" s="188">
        <v>63000000</v>
      </c>
      <c r="G159" s="122">
        <f t="shared" si="14"/>
        <v>72.58064516129032</v>
      </c>
      <c r="H159" s="188">
        <v>19000000</v>
      </c>
      <c r="I159" s="122">
        <f t="shared" si="15"/>
        <v>30.158730158730158</v>
      </c>
    </row>
    <row r="160" spans="1:13" ht="12.75">
      <c r="A160" s="227">
        <v>5</v>
      </c>
      <c r="B160" s="114" t="s">
        <v>35</v>
      </c>
      <c r="C160" s="186">
        <f>C161</f>
        <v>0</v>
      </c>
      <c r="D160" s="186">
        <f aca="true" t="shared" si="21" ref="D160:H161">D161</f>
        <v>9000000</v>
      </c>
      <c r="E160" s="119" t="s">
        <v>147</v>
      </c>
      <c r="F160" s="186">
        <f t="shared" si="21"/>
        <v>0</v>
      </c>
      <c r="G160" s="119">
        <f t="shared" si="14"/>
        <v>0</v>
      </c>
      <c r="H160" s="186">
        <f t="shared" si="21"/>
        <v>0</v>
      </c>
      <c r="I160" s="119" t="s">
        <v>147</v>
      </c>
      <c r="K160" s="116"/>
      <c r="L160" s="116"/>
      <c r="M160" s="116"/>
    </row>
    <row r="161" spans="1:13" ht="12.75">
      <c r="A161" s="227">
        <v>51</v>
      </c>
      <c r="B161" s="117" t="s">
        <v>36</v>
      </c>
      <c r="C161" s="186">
        <f>C162</f>
        <v>0</v>
      </c>
      <c r="D161" s="186">
        <f t="shared" si="21"/>
        <v>9000000</v>
      </c>
      <c r="E161" s="119" t="s">
        <v>147</v>
      </c>
      <c r="F161" s="186">
        <f t="shared" si="21"/>
        <v>0</v>
      </c>
      <c r="G161" s="119">
        <f t="shared" si="14"/>
        <v>0</v>
      </c>
      <c r="H161" s="186">
        <f t="shared" si="21"/>
        <v>0</v>
      </c>
      <c r="I161" s="119" t="s">
        <v>147</v>
      </c>
      <c r="K161" s="116"/>
      <c r="L161" s="116"/>
      <c r="M161" s="116"/>
    </row>
    <row r="162" spans="1:9" ht="12.75">
      <c r="A162" s="228">
        <v>514</v>
      </c>
      <c r="B162" s="217" t="s">
        <v>143</v>
      </c>
      <c r="C162" s="189">
        <f>C163</f>
        <v>0</v>
      </c>
      <c r="D162" s="189">
        <f>D163</f>
        <v>9000000</v>
      </c>
      <c r="E162" s="141" t="s">
        <v>147</v>
      </c>
      <c r="F162" s="209">
        <f>F163</f>
        <v>0</v>
      </c>
      <c r="G162" s="212">
        <f t="shared" si="14"/>
        <v>0</v>
      </c>
      <c r="H162" s="209">
        <f>H163</f>
        <v>0</v>
      </c>
      <c r="I162" s="212" t="s">
        <v>147</v>
      </c>
    </row>
    <row r="163" spans="1:13" ht="12" customHeight="1" hidden="1">
      <c r="A163" s="137">
        <v>5141</v>
      </c>
      <c r="B163" s="152" t="s">
        <v>142</v>
      </c>
      <c r="C163" s="187">
        <v>0</v>
      </c>
      <c r="D163" s="189">
        <v>9000000</v>
      </c>
      <c r="E163" s="141" t="s">
        <v>147</v>
      </c>
      <c r="F163" s="189">
        <v>0</v>
      </c>
      <c r="G163" s="141">
        <f t="shared" si="14"/>
        <v>0</v>
      </c>
      <c r="H163" s="189">
        <v>0</v>
      </c>
      <c r="I163" s="141" t="s">
        <v>147</v>
      </c>
      <c r="K163" s="116"/>
      <c r="L163" s="116"/>
      <c r="M163" s="116"/>
    </row>
    <row r="164" spans="1:9" ht="12.75">
      <c r="A164" s="137"/>
      <c r="B164" s="146"/>
      <c r="C164" s="189"/>
      <c r="D164" s="189"/>
      <c r="E164" s="141"/>
      <c r="F164" s="189"/>
      <c r="G164" s="141"/>
      <c r="H164" s="189"/>
      <c r="I164" s="141"/>
    </row>
    <row r="165" spans="1:9" ht="25.5">
      <c r="A165" s="153" t="s">
        <v>155</v>
      </c>
      <c r="B165" s="117" t="s">
        <v>175</v>
      </c>
      <c r="C165" s="186">
        <f>C166</f>
        <v>0</v>
      </c>
      <c r="D165" s="186">
        <f>D166</f>
        <v>1000000</v>
      </c>
      <c r="E165" s="119" t="s">
        <v>147</v>
      </c>
      <c r="F165" s="186">
        <f>F166</f>
        <v>2000000</v>
      </c>
      <c r="G165" s="119">
        <f t="shared" si="14"/>
        <v>200</v>
      </c>
      <c r="H165" s="186">
        <f>H166</f>
        <v>2000000</v>
      </c>
      <c r="I165" s="119">
        <f t="shared" si="15"/>
        <v>100</v>
      </c>
    </row>
    <row r="166" spans="1:9" s="120" customFormat="1" ht="12.75">
      <c r="A166" s="224">
        <v>3</v>
      </c>
      <c r="B166" s="114" t="s">
        <v>49</v>
      </c>
      <c r="C166" s="186">
        <f>C167+C170</f>
        <v>0</v>
      </c>
      <c r="D166" s="186">
        <f>D167+D170</f>
        <v>1000000</v>
      </c>
      <c r="E166" s="119" t="s">
        <v>147</v>
      </c>
      <c r="F166" s="186">
        <f>F167+F170</f>
        <v>2000000</v>
      </c>
      <c r="G166" s="119">
        <f t="shared" si="14"/>
        <v>200</v>
      </c>
      <c r="H166" s="186">
        <f>H167+H170</f>
        <v>2000000</v>
      </c>
      <c r="I166" s="119">
        <f t="shared" si="15"/>
        <v>100</v>
      </c>
    </row>
    <row r="167" spans="1:9" s="120" customFormat="1" ht="12.75">
      <c r="A167" s="227">
        <v>36</v>
      </c>
      <c r="B167" s="117" t="s">
        <v>191</v>
      </c>
      <c r="C167" s="186">
        <f>C168</f>
        <v>0</v>
      </c>
      <c r="D167" s="186">
        <f aca="true" t="shared" si="22" ref="D167:H168">D168</f>
        <v>1000000</v>
      </c>
      <c r="E167" s="119" t="s">
        <v>147</v>
      </c>
      <c r="F167" s="186">
        <f t="shared" si="22"/>
        <v>1000000</v>
      </c>
      <c r="G167" s="119">
        <f aca="true" t="shared" si="23" ref="G167:G214">F167/D167*100</f>
        <v>100</v>
      </c>
      <c r="H167" s="186">
        <f t="shared" si="22"/>
        <v>1000000</v>
      </c>
      <c r="I167" s="119">
        <f aca="true" t="shared" si="24" ref="I167:I214">H167/F167*100</f>
        <v>100</v>
      </c>
    </row>
    <row r="168" spans="1:9" ht="12.75">
      <c r="A168" s="228">
        <v>363</v>
      </c>
      <c r="B168" s="154" t="s">
        <v>75</v>
      </c>
      <c r="C168" s="189">
        <f>C169</f>
        <v>0</v>
      </c>
      <c r="D168" s="189">
        <f t="shared" si="22"/>
        <v>1000000</v>
      </c>
      <c r="E168" s="141" t="s">
        <v>147</v>
      </c>
      <c r="F168" s="209">
        <f t="shared" si="22"/>
        <v>1000000</v>
      </c>
      <c r="G168" s="212">
        <f t="shared" si="23"/>
        <v>100</v>
      </c>
      <c r="H168" s="209">
        <f t="shared" si="22"/>
        <v>1000000</v>
      </c>
      <c r="I168" s="212">
        <f t="shared" si="24"/>
        <v>100</v>
      </c>
    </row>
    <row r="169" spans="1:13" ht="12.75" hidden="1">
      <c r="A169" s="137">
        <v>3632</v>
      </c>
      <c r="B169" s="112" t="s">
        <v>76</v>
      </c>
      <c r="C169" s="191">
        <v>0</v>
      </c>
      <c r="D169" s="192">
        <v>1000000</v>
      </c>
      <c r="E169" s="193" t="s">
        <v>147</v>
      </c>
      <c r="F169" s="192">
        <v>1000000</v>
      </c>
      <c r="G169" s="193">
        <f t="shared" si="23"/>
        <v>100</v>
      </c>
      <c r="H169" s="192">
        <v>1000000</v>
      </c>
      <c r="I169" s="193">
        <f t="shared" si="24"/>
        <v>100</v>
      </c>
      <c r="K169" s="116"/>
      <c r="L169" s="116"/>
      <c r="M169" s="116"/>
    </row>
    <row r="170" spans="1:13" s="120" customFormat="1" ht="12.75">
      <c r="A170" s="227">
        <v>38</v>
      </c>
      <c r="B170" s="117" t="s">
        <v>77</v>
      </c>
      <c r="C170" s="194">
        <f>C171</f>
        <v>0</v>
      </c>
      <c r="D170" s="194">
        <f>D171</f>
        <v>0</v>
      </c>
      <c r="E170" s="195" t="s">
        <v>147</v>
      </c>
      <c r="F170" s="194">
        <f>F171</f>
        <v>1000000</v>
      </c>
      <c r="G170" s="195" t="s">
        <v>147</v>
      </c>
      <c r="H170" s="194">
        <f>H171</f>
        <v>1000000</v>
      </c>
      <c r="I170" s="195">
        <f t="shared" si="24"/>
        <v>100</v>
      </c>
      <c r="K170" s="121"/>
      <c r="L170" s="121"/>
      <c r="M170" s="121"/>
    </row>
    <row r="171" spans="1:13" ht="12.75" hidden="1">
      <c r="A171" s="228">
        <v>381</v>
      </c>
      <c r="B171" s="134" t="s">
        <v>48</v>
      </c>
      <c r="C171" s="191">
        <f>C172</f>
        <v>0</v>
      </c>
      <c r="D171" s="191">
        <f>D172</f>
        <v>0</v>
      </c>
      <c r="E171" s="216" t="s">
        <v>147</v>
      </c>
      <c r="F171" s="219">
        <f>F172</f>
        <v>1000000</v>
      </c>
      <c r="G171" s="220" t="s">
        <v>147</v>
      </c>
      <c r="H171" s="219">
        <f>H172</f>
        <v>1000000</v>
      </c>
      <c r="I171" s="220">
        <f t="shared" si="24"/>
        <v>100</v>
      </c>
      <c r="K171" s="116"/>
      <c r="L171" s="116"/>
      <c r="M171" s="116"/>
    </row>
    <row r="172" spans="1:13" ht="12.75" hidden="1">
      <c r="A172" s="137">
        <v>3811</v>
      </c>
      <c r="B172" s="112" t="s">
        <v>23</v>
      </c>
      <c r="C172" s="187">
        <v>0</v>
      </c>
      <c r="D172" s="189">
        <v>0</v>
      </c>
      <c r="E172" s="141" t="s">
        <v>147</v>
      </c>
      <c r="F172" s="189">
        <v>1000000</v>
      </c>
      <c r="G172" s="141" t="s">
        <v>147</v>
      </c>
      <c r="H172" s="189">
        <v>1000000</v>
      </c>
      <c r="I172" s="141">
        <f t="shared" si="24"/>
        <v>100</v>
      </c>
      <c r="K172" s="116"/>
      <c r="L172" s="116"/>
      <c r="M172" s="116"/>
    </row>
    <row r="173" spans="1:13" ht="12.75">
      <c r="A173" s="137"/>
      <c r="B173" s="112"/>
      <c r="C173" s="187"/>
      <c r="D173" s="189"/>
      <c r="E173" s="141"/>
      <c r="F173" s="189"/>
      <c r="G173" s="141"/>
      <c r="H173" s="189"/>
      <c r="I173" s="141"/>
      <c r="K173" s="116"/>
      <c r="L173" s="116"/>
      <c r="M173" s="116"/>
    </row>
    <row r="174" spans="1:9" ht="38.25">
      <c r="A174" s="153" t="s">
        <v>156</v>
      </c>
      <c r="B174" s="117" t="s">
        <v>176</v>
      </c>
      <c r="C174" s="186">
        <f>C175+C179</f>
        <v>0</v>
      </c>
      <c r="D174" s="186">
        <f>D175+D179</f>
        <v>17000000</v>
      </c>
      <c r="E174" s="119" t="s">
        <v>147</v>
      </c>
      <c r="F174" s="186">
        <f>F175+F179</f>
        <v>10000000</v>
      </c>
      <c r="G174" s="119">
        <f t="shared" si="23"/>
        <v>58.82352941176471</v>
      </c>
      <c r="H174" s="186">
        <f>H175+H179</f>
        <v>10000000</v>
      </c>
      <c r="I174" s="119">
        <f t="shared" si="24"/>
        <v>100</v>
      </c>
    </row>
    <row r="175" spans="1:9" s="120" customFormat="1" ht="12.75">
      <c r="A175" s="224">
        <v>3</v>
      </c>
      <c r="B175" s="114" t="s">
        <v>49</v>
      </c>
      <c r="C175" s="186">
        <f aca="true" t="shared" si="25" ref="C175:D177">C176</f>
        <v>0</v>
      </c>
      <c r="D175" s="186">
        <f t="shared" si="25"/>
        <v>1000000</v>
      </c>
      <c r="E175" s="119" t="s">
        <v>147</v>
      </c>
      <c r="F175" s="186">
        <f>F176</f>
        <v>1000000</v>
      </c>
      <c r="G175" s="119">
        <f t="shared" si="23"/>
        <v>100</v>
      </c>
      <c r="H175" s="186">
        <f>H176</f>
        <v>1000000</v>
      </c>
      <c r="I175" s="119">
        <f t="shared" si="24"/>
        <v>100</v>
      </c>
    </row>
    <row r="176" spans="1:9" s="120" customFormat="1" ht="12.75">
      <c r="A176" s="227">
        <v>35</v>
      </c>
      <c r="B176" s="117" t="s">
        <v>20</v>
      </c>
      <c r="C176" s="186">
        <f t="shared" si="25"/>
        <v>0</v>
      </c>
      <c r="D176" s="186">
        <f t="shared" si="25"/>
        <v>1000000</v>
      </c>
      <c r="E176" s="119" t="s">
        <v>147</v>
      </c>
      <c r="F176" s="186">
        <f>F177</f>
        <v>1000000</v>
      </c>
      <c r="G176" s="119">
        <f t="shared" si="23"/>
        <v>100</v>
      </c>
      <c r="H176" s="186">
        <f>H177</f>
        <v>1000000</v>
      </c>
      <c r="I176" s="119">
        <f t="shared" si="24"/>
        <v>100</v>
      </c>
    </row>
    <row r="177" spans="1:9" ht="24" customHeight="1">
      <c r="A177" s="225">
        <v>352</v>
      </c>
      <c r="B177" s="215" t="s">
        <v>190</v>
      </c>
      <c r="C177" s="189">
        <f t="shared" si="25"/>
        <v>0</v>
      </c>
      <c r="D177" s="189">
        <f t="shared" si="25"/>
        <v>1000000</v>
      </c>
      <c r="E177" s="141" t="s">
        <v>147</v>
      </c>
      <c r="F177" s="209">
        <f>F178</f>
        <v>1000000</v>
      </c>
      <c r="G177" s="212">
        <f t="shared" si="23"/>
        <v>100</v>
      </c>
      <c r="H177" s="209">
        <f>H178</f>
        <v>1000000</v>
      </c>
      <c r="I177" s="212">
        <f t="shared" si="24"/>
        <v>100</v>
      </c>
    </row>
    <row r="178" spans="1:13" ht="12.75" hidden="1">
      <c r="A178" s="137">
        <v>3522</v>
      </c>
      <c r="B178" s="149" t="s">
        <v>2</v>
      </c>
      <c r="C178" s="189">
        <v>0</v>
      </c>
      <c r="D178" s="189">
        <v>1000000</v>
      </c>
      <c r="E178" s="141" t="s">
        <v>147</v>
      </c>
      <c r="F178" s="189">
        <v>1000000</v>
      </c>
      <c r="G178" s="141">
        <f t="shared" si="23"/>
        <v>100</v>
      </c>
      <c r="H178" s="189">
        <v>1000000</v>
      </c>
      <c r="I178" s="141">
        <f t="shared" si="24"/>
        <v>100</v>
      </c>
      <c r="K178" s="116"/>
      <c r="L178" s="116"/>
      <c r="M178" s="116"/>
    </row>
    <row r="179" spans="1:13" s="120" customFormat="1" ht="12.75">
      <c r="A179" s="227">
        <v>5</v>
      </c>
      <c r="B179" s="114" t="s">
        <v>35</v>
      </c>
      <c r="C179" s="186">
        <f>C180</f>
        <v>0</v>
      </c>
      <c r="D179" s="186">
        <f aca="true" t="shared" si="26" ref="D179:H181">D180</f>
        <v>16000000</v>
      </c>
      <c r="E179" s="119" t="s">
        <v>147</v>
      </c>
      <c r="F179" s="186">
        <f t="shared" si="26"/>
        <v>9000000</v>
      </c>
      <c r="G179" s="119">
        <f t="shared" si="23"/>
        <v>56.25</v>
      </c>
      <c r="H179" s="186">
        <f t="shared" si="26"/>
        <v>9000000</v>
      </c>
      <c r="I179" s="119">
        <f t="shared" si="24"/>
        <v>100</v>
      </c>
      <c r="K179" s="121"/>
      <c r="L179" s="121"/>
      <c r="M179" s="121"/>
    </row>
    <row r="180" spans="1:13" s="120" customFormat="1" ht="12.75">
      <c r="A180" s="227">
        <v>51</v>
      </c>
      <c r="B180" s="117" t="s">
        <v>36</v>
      </c>
      <c r="C180" s="186">
        <f>C181</f>
        <v>0</v>
      </c>
      <c r="D180" s="186">
        <f t="shared" si="26"/>
        <v>16000000</v>
      </c>
      <c r="E180" s="119" t="s">
        <v>147</v>
      </c>
      <c r="F180" s="186">
        <f t="shared" si="26"/>
        <v>9000000</v>
      </c>
      <c r="G180" s="119">
        <f t="shared" si="23"/>
        <v>56.25</v>
      </c>
      <c r="H180" s="186">
        <f t="shared" si="26"/>
        <v>9000000</v>
      </c>
      <c r="I180" s="119">
        <f t="shared" si="24"/>
        <v>100</v>
      </c>
      <c r="K180" s="121"/>
      <c r="L180" s="121"/>
      <c r="M180" s="121"/>
    </row>
    <row r="181" spans="1:13" ht="24" customHeight="1">
      <c r="A181" s="228">
        <v>516</v>
      </c>
      <c r="B181" s="217" t="s">
        <v>194</v>
      </c>
      <c r="C181" s="189">
        <f>C182</f>
        <v>0</v>
      </c>
      <c r="D181" s="189">
        <f t="shared" si="26"/>
        <v>16000000</v>
      </c>
      <c r="E181" s="141" t="s">
        <v>147</v>
      </c>
      <c r="F181" s="209">
        <f t="shared" si="26"/>
        <v>9000000</v>
      </c>
      <c r="G181" s="212">
        <f t="shared" si="23"/>
        <v>56.25</v>
      </c>
      <c r="H181" s="209">
        <f t="shared" si="26"/>
        <v>9000000</v>
      </c>
      <c r="I181" s="212">
        <f t="shared" si="24"/>
        <v>100</v>
      </c>
      <c r="K181" s="116"/>
      <c r="L181" s="116"/>
      <c r="M181" s="116"/>
    </row>
    <row r="182" spans="1:13" ht="12" customHeight="1" hidden="1">
      <c r="A182" s="231">
        <v>5161</v>
      </c>
      <c r="B182" s="152" t="s">
        <v>117</v>
      </c>
      <c r="C182" s="187">
        <v>0</v>
      </c>
      <c r="D182" s="189">
        <v>16000000</v>
      </c>
      <c r="E182" s="141" t="s">
        <v>147</v>
      </c>
      <c r="F182" s="189">
        <v>9000000</v>
      </c>
      <c r="G182" s="141">
        <f t="shared" si="23"/>
        <v>56.25</v>
      </c>
      <c r="H182" s="189">
        <v>9000000</v>
      </c>
      <c r="I182" s="141">
        <f t="shared" si="24"/>
        <v>100</v>
      </c>
      <c r="K182" s="116"/>
      <c r="L182" s="116"/>
      <c r="M182" s="116"/>
    </row>
    <row r="183" spans="1:13" ht="11.25" customHeight="1">
      <c r="A183" s="137"/>
      <c r="B183" s="112"/>
      <c r="C183" s="187"/>
      <c r="D183" s="189"/>
      <c r="E183" s="141"/>
      <c r="F183" s="189"/>
      <c r="G183" s="141"/>
      <c r="H183" s="189"/>
      <c r="I183" s="141"/>
      <c r="K183" s="116"/>
      <c r="L183" s="116"/>
      <c r="M183" s="116"/>
    </row>
    <row r="184" spans="1:9" ht="25.5">
      <c r="A184" s="153" t="s">
        <v>158</v>
      </c>
      <c r="B184" s="117" t="s">
        <v>177</v>
      </c>
      <c r="C184" s="186">
        <f>C185+C192</f>
        <v>0</v>
      </c>
      <c r="D184" s="186">
        <f>D185+D192</f>
        <v>4000000</v>
      </c>
      <c r="E184" s="119" t="s">
        <v>147</v>
      </c>
      <c r="F184" s="186">
        <f>F185+F192</f>
        <v>4000000</v>
      </c>
      <c r="G184" s="119">
        <f t="shared" si="23"/>
        <v>100</v>
      </c>
      <c r="H184" s="186">
        <f>H185+H192</f>
        <v>4000000</v>
      </c>
      <c r="I184" s="119">
        <f t="shared" si="24"/>
        <v>100</v>
      </c>
    </row>
    <row r="185" spans="1:9" s="120" customFormat="1" ht="12.75">
      <c r="A185" s="224">
        <v>3</v>
      </c>
      <c r="B185" s="114" t="s">
        <v>49</v>
      </c>
      <c r="C185" s="186">
        <f>C186+C189</f>
        <v>0</v>
      </c>
      <c r="D185" s="186">
        <f>D186+D189</f>
        <v>3000000</v>
      </c>
      <c r="E185" s="119" t="s">
        <v>147</v>
      </c>
      <c r="F185" s="186">
        <f>F186+F189</f>
        <v>3000000</v>
      </c>
      <c r="G185" s="119">
        <f t="shared" si="23"/>
        <v>100</v>
      </c>
      <c r="H185" s="186">
        <f>H186+H189</f>
        <v>3000000</v>
      </c>
      <c r="I185" s="119">
        <f t="shared" si="24"/>
        <v>100</v>
      </c>
    </row>
    <row r="186" spans="1:13" s="120" customFormat="1" ht="12.75">
      <c r="A186" s="227">
        <v>36</v>
      </c>
      <c r="B186" s="117" t="s">
        <v>191</v>
      </c>
      <c r="C186" s="186">
        <f>C187</f>
        <v>0</v>
      </c>
      <c r="D186" s="186">
        <f aca="true" t="shared" si="27" ref="D186:H187">D187</f>
        <v>1000000</v>
      </c>
      <c r="E186" s="119" t="s">
        <v>147</v>
      </c>
      <c r="F186" s="186">
        <f t="shared" si="27"/>
        <v>1000000</v>
      </c>
      <c r="G186" s="119">
        <f t="shared" si="23"/>
        <v>100</v>
      </c>
      <c r="H186" s="186">
        <f t="shared" si="27"/>
        <v>1000000</v>
      </c>
      <c r="I186" s="119">
        <f t="shared" si="24"/>
        <v>100</v>
      </c>
      <c r="K186" s="121"/>
      <c r="L186" s="121"/>
      <c r="M186" s="121"/>
    </row>
    <row r="187" spans="1:13" ht="12.75">
      <c r="A187" s="228">
        <v>363</v>
      </c>
      <c r="B187" s="154" t="s">
        <v>75</v>
      </c>
      <c r="C187" s="189">
        <f>C188</f>
        <v>0</v>
      </c>
      <c r="D187" s="189">
        <f t="shared" si="27"/>
        <v>1000000</v>
      </c>
      <c r="E187" s="141" t="s">
        <v>147</v>
      </c>
      <c r="F187" s="209">
        <f t="shared" si="27"/>
        <v>1000000</v>
      </c>
      <c r="G187" s="212">
        <f t="shared" si="23"/>
        <v>100</v>
      </c>
      <c r="H187" s="209">
        <f t="shared" si="27"/>
        <v>1000000</v>
      </c>
      <c r="I187" s="212">
        <f t="shared" si="24"/>
        <v>100</v>
      </c>
      <c r="K187" s="116"/>
      <c r="L187" s="116"/>
      <c r="M187" s="116"/>
    </row>
    <row r="188" spans="1:13" ht="12.75" hidden="1">
      <c r="A188" s="137">
        <v>3632</v>
      </c>
      <c r="B188" s="112" t="s">
        <v>76</v>
      </c>
      <c r="C188" s="191">
        <v>0</v>
      </c>
      <c r="D188" s="192">
        <v>1000000</v>
      </c>
      <c r="E188" s="193" t="s">
        <v>147</v>
      </c>
      <c r="F188" s="192">
        <v>1000000</v>
      </c>
      <c r="G188" s="193">
        <f t="shared" si="23"/>
        <v>100</v>
      </c>
      <c r="H188" s="192">
        <v>1000000</v>
      </c>
      <c r="I188" s="193">
        <f t="shared" si="24"/>
        <v>100</v>
      </c>
      <c r="K188" s="116"/>
      <c r="L188" s="116"/>
      <c r="M188" s="116"/>
    </row>
    <row r="189" spans="1:13" s="120" customFormat="1" ht="12.75">
      <c r="A189" s="227">
        <v>38</v>
      </c>
      <c r="B189" s="117" t="s">
        <v>77</v>
      </c>
      <c r="C189" s="194">
        <f>C190</f>
        <v>0</v>
      </c>
      <c r="D189" s="194">
        <f aca="true" t="shared" si="28" ref="D189:H190">D190</f>
        <v>2000000</v>
      </c>
      <c r="E189" s="195" t="s">
        <v>147</v>
      </c>
      <c r="F189" s="194">
        <f t="shared" si="28"/>
        <v>2000000</v>
      </c>
      <c r="G189" s="195">
        <f t="shared" si="23"/>
        <v>100</v>
      </c>
      <c r="H189" s="194">
        <f t="shared" si="28"/>
        <v>2000000</v>
      </c>
      <c r="I189" s="195">
        <f t="shared" si="24"/>
        <v>100</v>
      </c>
      <c r="K189" s="121"/>
      <c r="L189" s="121"/>
      <c r="M189" s="121"/>
    </row>
    <row r="190" spans="1:13" ht="12.75">
      <c r="A190" s="228">
        <v>381</v>
      </c>
      <c r="B190" s="134" t="s">
        <v>48</v>
      </c>
      <c r="C190" s="191">
        <f>C191</f>
        <v>0</v>
      </c>
      <c r="D190" s="191">
        <f t="shared" si="28"/>
        <v>2000000</v>
      </c>
      <c r="E190" s="216" t="s">
        <v>147</v>
      </c>
      <c r="F190" s="219">
        <f t="shared" si="28"/>
        <v>2000000</v>
      </c>
      <c r="G190" s="220">
        <f t="shared" si="23"/>
        <v>100</v>
      </c>
      <c r="H190" s="219">
        <f t="shared" si="28"/>
        <v>2000000</v>
      </c>
      <c r="I190" s="220">
        <f t="shared" si="24"/>
        <v>100</v>
      </c>
      <c r="K190" s="116"/>
      <c r="L190" s="116"/>
      <c r="M190" s="116"/>
    </row>
    <row r="191" spans="1:13" ht="12.75" hidden="1">
      <c r="A191" s="137">
        <v>3811</v>
      </c>
      <c r="B191" s="112" t="s">
        <v>23</v>
      </c>
      <c r="C191" s="187">
        <v>0</v>
      </c>
      <c r="D191" s="189">
        <v>2000000</v>
      </c>
      <c r="E191" s="141" t="s">
        <v>147</v>
      </c>
      <c r="F191" s="189">
        <v>2000000</v>
      </c>
      <c r="G191" s="141">
        <f t="shared" si="23"/>
        <v>100</v>
      </c>
      <c r="H191" s="189">
        <v>2000000</v>
      </c>
      <c r="I191" s="141">
        <f t="shared" si="24"/>
        <v>100</v>
      </c>
      <c r="K191" s="116"/>
      <c r="L191" s="116"/>
      <c r="M191" s="116"/>
    </row>
    <row r="192" spans="1:13" s="120" customFormat="1" ht="12.75">
      <c r="A192" s="227">
        <v>5</v>
      </c>
      <c r="B192" s="114" t="s">
        <v>35</v>
      </c>
      <c r="C192" s="186">
        <f>C193</f>
        <v>0</v>
      </c>
      <c r="D192" s="186">
        <f aca="true" t="shared" si="29" ref="D192:H194">D193</f>
        <v>1000000</v>
      </c>
      <c r="E192" s="119" t="s">
        <v>147</v>
      </c>
      <c r="F192" s="186">
        <f t="shared" si="29"/>
        <v>1000000</v>
      </c>
      <c r="G192" s="119">
        <f t="shared" si="23"/>
        <v>100</v>
      </c>
      <c r="H192" s="186">
        <f t="shared" si="29"/>
        <v>1000000</v>
      </c>
      <c r="I192" s="119">
        <f t="shared" si="24"/>
        <v>100</v>
      </c>
      <c r="K192" s="121"/>
      <c r="L192" s="121"/>
      <c r="M192" s="121"/>
    </row>
    <row r="193" spans="1:13" s="120" customFormat="1" ht="12.75">
      <c r="A193" s="227">
        <v>51</v>
      </c>
      <c r="B193" s="117" t="s">
        <v>36</v>
      </c>
      <c r="C193" s="186">
        <f>C194</f>
        <v>0</v>
      </c>
      <c r="D193" s="186">
        <f t="shared" si="29"/>
        <v>1000000</v>
      </c>
      <c r="E193" s="119" t="s">
        <v>147</v>
      </c>
      <c r="F193" s="186">
        <f t="shared" si="29"/>
        <v>1000000</v>
      </c>
      <c r="G193" s="119">
        <f t="shared" si="23"/>
        <v>100</v>
      </c>
      <c r="H193" s="186">
        <f t="shared" si="29"/>
        <v>1000000</v>
      </c>
      <c r="I193" s="119">
        <f t="shared" si="24"/>
        <v>100</v>
      </c>
      <c r="K193" s="121"/>
      <c r="L193" s="121"/>
      <c r="M193" s="121"/>
    </row>
    <row r="194" spans="1:13" ht="24" customHeight="1">
      <c r="A194" s="228">
        <v>516</v>
      </c>
      <c r="B194" s="217" t="s">
        <v>194</v>
      </c>
      <c r="C194" s="189">
        <f>C195</f>
        <v>0</v>
      </c>
      <c r="D194" s="189">
        <f t="shared" si="29"/>
        <v>1000000</v>
      </c>
      <c r="E194" s="141" t="s">
        <v>147</v>
      </c>
      <c r="F194" s="209">
        <f t="shared" si="29"/>
        <v>1000000</v>
      </c>
      <c r="G194" s="212">
        <f t="shared" si="23"/>
        <v>100</v>
      </c>
      <c r="H194" s="209">
        <f t="shared" si="29"/>
        <v>1000000</v>
      </c>
      <c r="I194" s="212">
        <f t="shared" si="24"/>
        <v>100</v>
      </c>
      <c r="K194" s="116"/>
      <c r="L194" s="116"/>
      <c r="M194" s="116"/>
    </row>
    <row r="195" spans="1:13" ht="12" customHeight="1" hidden="1">
      <c r="A195" s="231">
        <v>5161</v>
      </c>
      <c r="B195" s="152" t="s">
        <v>117</v>
      </c>
      <c r="C195" s="187">
        <v>0</v>
      </c>
      <c r="D195" s="189">
        <v>1000000</v>
      </c>
      <c r="E195" s="141" t="s">
        <v>147</v>
      </c>
      <c r="F195" s="189">
        <v>1000000</v>
      </c>
      <c r="G195" s="141">
        <f t="shared" si="23"/>
        <v>100</v>
      </c>
      <c r="H195" s="189">
        <v>1000000</v>
      </c>
      <c r="I195" s="141">
        <f t="shared" si="24"/>
        <v>100</v>
      </c>
      <c r="K195" s="116"/>
      <c r="L195" s="116"/>
      <c r="M195" s="116"/>
    </row>
    <row r="196" spans="1:13" ht="12.75">
      <c r="A196" s="137"/>
      <c r="B196" s="112"/>
      <c r="C196" s="187"/>
      <c r="D196" s="189"/>
      <c r="E196" s="141"/>
      <c r="F196" s="189"/>
      <c r="G196" s="141"/>
      <c r="H196" s="189"/>
      <c r="I196" s="141"/>
      <c r="K196" s="116"/>
      <c r="L196" s="116"/>
      <c r="M196" s="116"/>
    </row>
    <row r="197" spans="1:9" ht="12.75">
      <c r="A197" s="153" t="s">
        <v>157</v>
      </c>
      <c r="B197" s="117" t="s">
        <v>178</v>
      </c>
      <c r="C197" s="186">
        <f>C198+C205</f>
        <v>0</v>
      </c>
      <c r="D197" s="186">
        <f>D198+D205</f>
        <v>11000000</v>
      </c>
      <c r="E197" s="119" t="s">
        <v>147</v>
      </c>
      <c r="F197" s="186">
        <f>F198+F205</f>
        <v>4000000</v>
      </c>
      <c r="G197" s="119">
        <f t="shared" si="23"/>
        <v>36.36363636363637</v>
      </c>
      <c r="H197" s="186">
        <f>H198+H205</f>
        <v>4000000</v>
      </c>
      <c r="I197" s="119">
        <f t="shared" si="24"/>
        <v>100</v>
      </c>
    </row>
    <row r="198" spans="1:9" s="120" customFormat="1" ht="12.75">
      <c r="A198" s="224">
        <v>3</v>
      </c>
      <c r="B198" s="114" t="s">
        <v>49</v>
      </c>
      <c r="C198" s="186">
        <f>C199+C202</f>
        <v>0</v>
      </c>
      <c r="D198" s="186">
        <f>D199+D202</f>
        <v>9000000</v>
      </c>
      <c r="E198" s="119" t="s">
        <v>147</v>
      </c>
      <c r="F198" s="186">
        <f>F199+F202</f>
        <v>2000000</v>
      </c>
      <c r="G198" s="119">
        <f t="shared" si="23"/>
        <v>22.22222222222222</v>
      </c>
      <c r="H198" s="186">
        <f>H199+H202</f>
        <v>1000000</v>
      </c>
      <c r="I198" s="119">
        <f t="shared" si="24"/>
        <v>50</v>
      </c>
    </row>
    <row r="199" spans="1:9" s="120" customFormat="1" ht="12.75">
      <c r="A199" s="227">
        <v>35</v>
      </c>
      <c r="B199" s="117" t="s">
        <v>20</v>
      </c>
      <c r="C199" s="186">
        <f>C200</f>
        <v>0</v>
      </c>
      <c r="D199" s="186">
        <f aca="true" t="shared" si="30" ref="D199:H200">D200</f>
        <v>8000000</v>
      </c>
      <c r="E199" s="119" t="s">
        <v>147</v>
      </c>
      <c r="F199" s="186">
        <f t="shared" si="30"/>
        <v>1000000</v>
      </c>
      <c r="G199" s="119">
        <f t="shared" si="23"/>
        <v>12.5</v>
      </c>
      <c r="H199" s="186">
        <f t="shared" si="30"/>
        <v>500000</v>
      </c>
      <c r="I199" s="119">
        <f t="shared" si="24"/>
        <v>50</v>
      </c>
    </row>
    <row r="200" spans="1:9" ht="24" customHeight="1">
      <c r="A200" s="225">
        <v>352</v>
      </c>
      <c r="B200" s="215" t="s">
        <v>190</v>
      </c>
      <c r="C200" s="189">
        <f>C201</f>
        <v>0</v>
      </c>
      <c r="D200" s="189">
        <f t="shared" si="30"/>
        <v>8000000</v>
      </c>
      <c r="E200" s="141" t="s">
        <v>147</v>
      </c>
      <c r="F200" s="209">
        <f t="shared" si="30"/>
        <v>1000000</v>
      </c>
      <c r="G200" s="212">
        <f t="shared" si="23"/>
        <v>12.5</v>
      </c>
      <c r="H200" s="209">
        <f t="shared" si="30"/>
        <v>500000</v>
      </c>
      <c r="I200" s="212">
        <f t="shared" si="24"/>
        <v>50</v>
      </c>
    </row>
    <row r="201" spans="1:13" ht="12.75" hidden="1">
      <c r="A201" s="137">
        <v>3522</v>
      </c>
      <c r="B201" s="149" t="s">
        <v>2</v>
      </c>
      <c r="C201" s="189">
        <v>0</v>
      </c>
      <c r="D201" s="189">
        <v>8000000</v>
      </c>
      <c r="E201" s="141" t="s">
        <v>147</v>
      </c>
      <c r="F201" s="189">
        <v>1000000</v>
      </c>
      <c r="G201" s="141">
        <f t="shared" si="23"/>
        <v>12.5</v>
      </c>
      <c r="H201" s="189">
        <v>500000</v>
      </c>
      <c r="I201" s="141">
        <f t="shared" si="24"/>
        <v>50</v>
      </c>
      <c r="K201" s="116"/>
      <c r="L201" s="116"/>
      <c r="M201" s="116"/>
    </row>
    <row r="202" spans="1:13" s="120" customFormat="1" ht="12.75">
      <c r="A202" s="227">
        <v>36</v>
      </c>
      <c r="B202" s="117" t="s">
        <v>191</v>
      </c>
      <c r="C202" s="186">
        <f>C203</f>
        <v>0</v>
      </c>
      <c r="D202" s="186">
        <f aca="true" t="shared" si="31" ref="D202:H203">D203</f>
        <v>1000000</v>
      </c>
      <c r="E202" s="119" t="s">
        <v>147</v>
      </c>
      <c r="F202" s="186">
        <f t="shared" si="31"/>
        <v>1000000</v>
      </c>
      <c r="G202" s="119">
        <f t="shared" si="23"/>
        <v>100</v>
      </c>
      <c r="H202" s="186">
        <f t="shared" si="31"/>
        <v>500000</v>
      </c>
      <c r="I202" s="119">
        <f t="shared" si="24"/>
        <v>50</v>
      </c>
      <c r="K202" s="121"/>
      <c r="L202" s="121"/>
      <c r="M202" s="121"/>
    </row>
    <row r="203" spans="1:13" ht="12.75">
      <c r="A203" s="228">
        <v>363</v>
      </c>
      <c r="B203" s="154" t="s">
        <v>75</v>
      </c>
      <c r="C203" s="189">
        <f>C204</f>
        <v>0</v>
      </c>
      <c r="D203" s="189">
        <f t="shared" si="31"/>
        <v>1000000</v>
      </c>
      <c r="E203" s="141" t="s">
        <v>147</v>
      </c>
      <c r="F203" s="209">
        <f t="shared" si="31"/>
        <v>1000000</v>
      </c>
      <c r="G203" s="212">
        <f t="shared" si="23"/>
        <v>100</v>
      </c>
      <c r="H203" s="209">
        <f t="shared" si="31"/>
        <v>500000</v>
      </c>
      <c r="I203" s="212">
        <f t="shared" si="24"/>
        <v>50</v>
      </c>
      <c r="K203" s="116"/>
      <c r="L203" s="116"/>
      <c r="M203" s="116"/>
    </row>
    <row r="204" spans="1:13" ht="12.75" hidden="1">
      <c r="A204" s="137">
        <v>3632</v>
      </c>
      <c r="B204" s="112" t="s">
        <v>76</v>
      </c>
      <c r="C204" s="191">
        <v>0</v>
      </c>
      <c r="D204" s="192">
        <v>1000000</v>
      </c>
      <c r="E204" s="193" t="s">
        <v>147</v>
      </c>
      <c r="F204" s="192">
        <v>1000000</v>
      </c>
      <c r="G204" s="193">
        <f t="shared" si="23"/>
        <v>100</v>
      </c>
      <c r="H204" s="192">
        <v>500000</v>
      </c>
      <c r="I204" s="193">
        <f t="shared" si="24"/>
        <v>50</v>
      </c>
      <c r="K204" s="116"/>
      <c r="L204" s="116"/>
      <c r="M204" s="116"/>
    </row>
    <row r="205" spans="1:13" s="120" customFormat="1" ht="12.75">
      <c r="A205" s="227">
        <v>5</v>
      </c>
      <c r="B205" s="114" t="s">
        <v>35</v>
      </c>
      <c r="C205" s="186">
        <f>C206</f>
        <v>0</v>
      </c>
      <c r="D205" s="186">
        <f aca="true" t="shared" si="32" ref="D205:H207">D206</f>
        <v>2000000</v>
      </c>
      <c r="E205" s="119" t="s">
        <v>147</v>
      </c>
      <c r="F205" s="186">
        <f t="shared" si="32"/>
        <v>2000000</v>
      </c>
      <c r="G205" s="119">
        <f t="shared" si="23"/>
        <v>100</v>
      </c>
      <c r="H205" s="186">
        <f t="shared" si="32"/>
        <v>3000000</v>
      </c>
      <c r="I205" s="119">
        <f t="shared" si="24"/>
        <v>150</v>
      </c>
      <c r="K205" s="121"/>
      <c r="L205" s="121"/>
      <c r="M205" s="121"/>
    </row>
    <row r="206" spans="1:13" s="120" customFormat="1" ht="12.75">
      <c r="A206" s="227">
        <v>51</v>
      </c>
      <c r="B206" s="117" t="s">
        <v>36</v>
      </c>
      <c r="C206" s="186">
        <f>C207</f>
        <v>0</v>
      </c>
      <c r="D206" s="186">
        <f t="shared" si="32"/>
        <v>2000000</v>
      </c>
      <c r="E206" s="119" t="s">
        <v>147</v>
      </c>
      <c r="F206" s="186">
        <f t="shared" si="32"/>
        <v>2000000</v>
      </c>
      <c r="G206" s="119">
        <f t="shared" si="23"/>
        <v>100</v>
      </c>
      <c r="H206" s="186">
        <f t="shared" si="32"/>
        <v>3000000</v>
      </c>
      <c r="I206" s="119">
        <f t="shared" si="24"/>
        <v>150</v>
      </c>
      <c r="K206" s="121"/>
      <c r="L206" s="121"/>
      <c r="M206" s="121"/>
    </row>
    <row r="207" spans="1:13" ht="24" customHeight="1">
      <c r="A207" s="228">
        <v>516</v>
      </c>
      <c r="B207" s="217" t="s">
        <v>194</v>
      </c>
      <c r="C207" s="189">
        <f>C208</f>
        <v>0</v>
      </c>
      <c r="D207" s="189">
        <f t="shared" si="32"/>
        <v>2000000</v>
      </c>
      <c r="E207" s="141" t="s">
        <v>147</v>
      </c>
      <c r="F207" s="209">
        <f t="shared" si="32"/>
        <v>2000000</v>
      </c>
      <c r="G207" s="212">
        <f t="shared" si="23"/>
        <v>100</v>
      </c>
      <c r="H207" s="209">
        <f t="shared" si="32"/>
        <v>3000000</v>
      </c>
      <c r="I207" s="212">
        <f t="shared" si="24"/>
        <v>150</v>
      </c>
      <c r="K207" s="116"/>
      <c r="L207" s="116"/>
      <c r="M207" s="116"/>
    </row>
    <row r="208" spans="1:13" ht="12" customHeight="1" hidden="1">
      <c r="A208" s="231">
        <v>5161</v>
      </c>
      <c r="B208" s="152" t="s">
        <v>117</v>
      </c>
      <c r="C208" s="187">
        <v>0</v>
      </c>
      <c r="D208" s="189">
        <v>2000000</v>
      </c>
      <c r="E208" s="141" t="s">
        <v>147</v>
      </c>
      <c r="F208" s="189">
        <v>2000000</v>
      </c>
      <c r="G208" s="141">
        <f t="shared" si="23"/>
        <v>100</v>
      </c>
      <c r="H208" s="189">
        <v>3000000</v>
      </c>
      <c r="I208" s="141">
        <f t="shared" si="24"/>
        <v>150</v>
      </c>
      <c r="K208" s="116"/>
      <c r="L208" s="116"/>
      <c r="M208" s="116"/>
    </row>
    <row r="209" spans="1:13" ht="12.75">
      <c r="A209" s="137"/>
      <c r="B209" s="112"/>
      <c r="C209" s="187"/>
      <c r="D209" s="189"/>
      <c r="E209" s="141"/>
      <c r="F209" s="189"/>
      <c r="G209" s="141"/>
      <c r="H209" s="189"/>
      <c r="I209" s="141"/>
      <c r="K209" s="116"/>
      <c r="L209" s="116"/>
      <c r="M209" s="116"/>
    </row>
    <row r="210" spans="1:9" ht="25.5" customHeight="1">
      <c r="A210" s="153" t="s">
        <v>159</v>
      </c>
      <c r="B210" s="117" t="s">
        <v>179</v>
      </c>
      <c r="C210" s="186">
        <f>C211</f>
        <v>0</v>
      </c>
      <c r="D210" s="186">
        <f>D211</f>
        <v>4500000</v>
      </c>
      <c r="E210" s="119" t="s">
        <v>147</v>
      </c>
      <c r="F210" s="186">
        <f>F211</f>
        <v>5000000</v>
      </c>
      <c r="G210" s="119">
        <f t="shared" si="23"/>
        <v>111.11111111111111</v>
      </c>
      <c r="H210" s="186">
        <f>H211</f>
        <v>5000000</v>
      </c>
      <c r="I210" s="119">
        <f t="shared" si="24"/>
        <v>100</v>
      </c>
    </row>
    <row r="211" spans="1:9" s="120" customFormat="1" ht="12.75">
      <c r="A211" s="224">
        <v>3</v>
      </c>
      <c r="B211" s="114" t="s">
        <v>49</v>
      </c>
      <c r="C211" s="186">
        <f>C212+C215</f>
        <v>0</v>
      </c>
      <c r="D211" s="186">
        <f>D212+D215</f>
        <v>4500000</v>
      </c>
      <c r="E211" s="119" t="s">
        <v>147</v>
      </c>
      <c r="F211" s="186">
        <f>F212+F215</f>
        <v>5000000</v>
      </c>
      <c r="G211" s="119">
        <f t="shared" si="23"/>
        <v>111.11111111111111</v>
      </c>
      <c r="H211" s="186">
        <f>H212+H215</f>
        <v>5000000</v>
      </c>
      <c r="I211" s="119">
        <f t="shared" si="24"/>
        <v>100</v>
      </c>
    </row>
    <row r="212" spans="1:9" s="120" customFormat="1" ht="12.75">
      <c r="A212" s="224">
        <v>32</v>
      </c>
      <c r="B212" s="133" t="s">
        <v>7</v>
      </c>
      <c r="C212" s="186">
        <f>C213</f>
        <v>0</v>
      </c>
      <c r="D212" s="186">
        <f aca="true" t="shared" si="33" ref="D212:H213">D213</f>
        <v>3500000</v>
      </c>
      <c r="E212" s="119" t="s">
        <v>147</v>
      </c>
      <c r="F212" s="186">
        <f t="shared" si="33"/>
        <v>4000000</v>
      </c>
      <c r="G212" s="119">
        <f t="shared" si="23"/>
        <v>114.28571428571428</v>
      </c>
      <c r="H212" s="186">
        <f t="shared" si="33"/>
        <v>4000000</v>
      </c>
      <c r="I212" s="119">
        <f t="shared" si="24"/>
        <v>100</v>
      </c>
    </row>
    <row r="213" spans="1:9" ht="12.75">
      <c r="A213" s="225">
        <v>323</v>
      </c>
      <c r="B213" s="213" t="s">
        <v>15</v>
      </c>
      <c r="C213" s="189">
        <f>C214</f>
        <v>0</v>
      </c>
      <c r="D213" s="189">
        <f t="shared" si="33"/>
        <v>3500000</v>
      </c>
      <c r="E213" s="141" t="s">
        <v>147</v>
      </c>
      <c r="F213" s="209">
        <f t="shared" si="33"/>
        <v>4000000</v>
      </c>
      <c r="G213" s="212">
        <f t="shared" si="23"/>
        <v>114.28571428571428</v>
      </c>
      <c r="H213" s="209">
        <f t="shared" si="33"/>
        <v>4000000</v>
      </c>
      <c r="I213" s="212">
        <f t="shared" si="24"/>
        <v>100</v>
      </c>
    </row>
    <row r="214" spans="1:13" ht="12.75" hidden="1">
      <c r="A214" s="137">
        <v>3233</v>
      </c>
      <c r="B214" s="146" t="s">
        <v>64</v>
      </c>
      <c r="C214" s="189">
        <v>0</v>
      </c>
      <c r="D214" s="189">
        <v>3500000</v>
      </c>
      <c r="E214" s="141" t="s">
        <v>147</v>
      </c>
      <c r="F214" s="189">
        <v>4000000</v>
      </c>
      <c r="G214" s="141">
        <f t="shared" si="23"/>
        <v>114.28571428571428</v>
      </c>
      <c r="H214" s="189">
        <v>4000000</v>
      </c>
      <c r="I214" s="141">
        <f t="shared" si="24"/>
        <v>100</v>
      </c>
      <c r="K214" s="116"/>
      <c r="L214" s="116"/>
      <c r="M214" s="116"/>
    </row>
    <row r="215" spans="1:13" s="120" customFormat="1" ht="12.75">
      <c r="A215" s="227">
        <v>38</v>
      </c>
      <c r="B215" s="117" t="s">
        <v>77</v>
      </c>
      <c r="C215" s="194">
        <f>C216</f>
        <v>0</v>
      </c>
      <c r="D215" s="194">
        <f aca="true" t="shared" si="34" ref="D215:H216">D216</f>
        <v>1000000</v>
      </c>
      <c r="E215" s="195" t="s">
        <v>147</v>
      </c>
      <c r="F215" s="194">
        <f t="shared" si="34"/>
        <v>1000000</v>
      </c>
      <c r="G215" s="195">
        <f>F215/D215*100</f>
        <v>100</v>
      </c>
      <c r="H215" s="194">
        <f t="shared" si="34"/>
        <v>1000000</v>
      </c>
      <c r="I215" s="195">
        <f>H215/F215*100</f>
        <v>100</v>
      </c>
      <c r="K215" s="121"/>
      <c r="L215" s="121"/>
      <c r="M215" s="121"/>
    </row>
    <row r="216" spans="1:13" ht="12.75">
      <c r="A216" s="228">
        <v>381</v>
      </c>
      <c r="B216" s="134" t="s">
        <v>48</v>
      </c>
      <c r="C216" s="191">
        <f>C217</f>
        <v>0</v>
      </c>
      <c r="D216" s="191">
        <f t="shared" si="34"/>
        <v>1000000</v>
      </c>
      <c r="E216" s="216" t="s">
        <v>147</v>
      </c>
      <c r="F216" s="219">
        <f t="shared" si="34"/>
        <v>1000000</v>
      </c>
      <c r="G216" s="220">
        <f>F216/D216*100</f>
        <v>100</v>
      </c>
      <c r="H216" s="219">
        <f t="shared" si="34"/>
        <v>1000000</v>
      </c>
      <c r="I216" s="220">
        <f>H216/F216*100</f>
        <v>100</v>
      </c>
      <c r="K216" s="116"/>
      <c r="L216" s="116"/>
      <c r="M216" s="116"/>
    </row>
    <row r="217" spans="1:13" ht="12.75" hidden="1">
      <c r="A217" s="137">
        <v>3811</v>
      </c>
      <c r="B217" s="112" t="s">
        <v>23</v>
      </c>
      <c r="C217" s="187">
        <v>0</v>
      </c>
      <c r="D217" s="189">
        <v>1000000</v>
      </c>
      <c r="E217" s="141" t="s">
        <v>147</v>
      </c>
      <c r="F217" s="189">
        <v>1000000</v>
      </c>
      <c r="G217" s="141">
        <f>F217/D217*100</f>
        <v>100</v>
      </c>
      <c r="H217" s="189">
        <v>1000000</v>
      </c>
      <c r="I217" s="141">
        <f>H217/F217*100</f>
        <v>100</v>
      </c>
      <c r="K217" s="116"/>
      <c r="L217" s="116"/>
      <c r="M217" s="116"/>
    </row>
    <row r="218" spans="1:13" ht="12.75">
      <c r="A218" s="137"/>
      <c r="B218" s="112"/>
      <c r="C218" s="187"/>
      <c r="D218" s="189"/>
      <c r="E218" s="141"/>
      <c r="F218" s="189"/>
      <c r="G218" s="141"/>
      <c r="H218" s="189"/>
      <c r="I218" s="141"/>
      <c r="K218" s="116"/>
      <c r="L218" s="116"/>
      <c r="M218" s="116"/>
    </row>
    <row r="219" spans="1:9" ht="12.75">
      <c r="A219" s="153" t="s">
        <v>160</v>
      </c>
      <c r="B219" s="117" t="s">
        <v>180</v>
      </c>
      <c r="C219" s="186">
        <f>C220+C224</f>
        <v>0</v>
      </c>
      <c r="D219" s="186">
        <f>D220+D224</f>
        <v>7000000</v>
      </c>
      <c r="E219" s="119" t="s">
        <v>147</v>
      </c>
      <c r="F219" s="186">
        <f>F220+F224</f>
        <v>1000000</v>
      </c>
      <c r="G219" s="119">
        <f aca="true" t="shared" si="35" ref="G219:G227">F219/D219*100</f>
        <v>14.285714285714285</v>
      </c>
      <c r="H219" s="186">
        <f>H220+H224</f>
        <v>800000</v>
      </c>
      <c r="I219" s="119">
        <f>H219/F219*100</f>
        <v>80</v>
      </c>
    </row>
    <row r="220" spans="1:9" s="120" customFormat="1" ht="12.75">
      <c r="A220" s="224">
        <v>3</v>
      </c>
      <c r="B220" s="114" t="s">
        <v>49</v>
      </c>
      <c r="C220" s="186">
        <f>C221</f>
        <v>0</v>
      </c>
      <c r="D220" s="186">
        <f>D221</f>
        <v>1000000</v>
      </c>
      <c r="E220" s="119" t="s">
        <v>147</v>
      </c>
      <c r="F220" s="186">
        <f>F221</f>
        <v>1000000</v>
      </c>
      <c r="G220" s="119">
        <f t="shared" si="35"/>
        <v>100</v>
      </c>
      <c r="H220" s="186">
        <f>H221</f>
        <v>800000</v>
      </c>
      <c r="I220" s="119">
        <f>H220/F220*100</f>
        <v>80</v>
      </c>
    </row>
    <row r="221" spans="1:13" s="120" customFormat="1" ht="12.75">
      <c r="A221" s="227">
        <v>36</v>
      </c>
      <c r="B221" s="117" t="s">
        <v>191</v>
      </c>
      <c r="C221" s="186">
        <f>C222</f>
        <v>0</v>
      </c>
      <c r="D221" s="186">
        <f aca="true" t="shared" si="36" ref="D221:H222">D222</f>
        <v>1000000</v>
      </c>
      <c r="E221" s="119" t="s">
        <v>147</v>
      </c>
      <c r="F221" s="186">
        <f t="shared" si="36"/>
        <v>1000000</v>
      </c>
      <c r="G221" s="119">
        <f t="shared" si="35"/>
        <v>100</v>
      </c>
      <c r="H221" s="186">
        <f t="shared" si="36"/>
        <v>800000</v>
      </c>
      <c r="I221" s="119">
        <f>H221/F221*100</f>
        <v>80</v>
      </c>
      <c r="K221" s="121"/>
      <c r="L221" s="121"/>
      <c r="M221" s="121"/>
    </row>
    <row r="222" spans="1:13" ht="12.75">
      <c r="A222" s="228">
        <v>363</v>
      </c>
      <c r="B222" s="154" t="s">
        <v>75</v>
      </c>
      <c r="C222" s="189">
        <f>C223</f>
        <v>0</v>
      </c>
      <c r="D222" s="189">
        <f t="shared" si="36"/>
        <v>1000000</v>
      </c>
      <c r="E222" s="141" t="s">
        <v>147</v>
      </c>
      <c r="F222" s="209">
        <f t="shared" si="36"/>
        <v>1000000</v>
      </c>
      <c r="G222" s="212">
        <f t="shared" si="35"/>
        <v>100</v>
      </c>
      <c r="H222" s="209">
        <f t="shared" si="36"/>
        <v>800000</v>
      </c>
      <c r="I222" s="212">
        <f>H222/F222*100</f>
        <v>80</v>
      </c>
      <c r="K222" s="116"/>
      <c r="L222" s="116"/>
      <c r="M222" s="116"/>
    </row>
    <row r="223" spans="1:13" ht="12.75" hidden="1">
      <c r="A223" s="137">
        <v>3632</v>
      </c>
      <c r="B223" s="112" t="s">
        <v>76</v>
      </c>
      <c r="C223" s="191">
        <v>0</v>
      </c>
      <c r="D223" s="192">
        <v>1000000</v>
      </c>
      <c r="E223" s="193" t="s">
        <v>147</v>
      </c>
      <c r="F223" s="192">
        <v>1000000</v>
      </c>
      <c r="G223" s="193">
        <f t="shared" si="35"/>
        <v>100</v>
      </c>
      <c r="H223" s="192">
        <v>800000</v>
      </c>
      <c r="I223" s="193">
        <f>H223/F223*100</f>
        <v>80</v>
      </c>
      <c r="K223" s="116"/>
      <c r="L223" s="116"/>
      <c r="M223" s="116"/>
    </row>
    <row r="224" spans="1:13" s="120" customFormat="1" ht="12.75">
      <c r="A224" s="227">
        <v>5</v>
      </c>
      <c r="B224" s="114" t="s">
        <v>35</v>
      </c>
      <c r="C224" s="186">
        <f>C225</f>
        <v>0</v>
      </c>
      <c r="D224" s="186">
        <f aca="true" t="shared" si="37" ref="D224:H225">D225</f>
        <v>6000000</v>
      </c>
      <c r="E224" s="119" t="s">
        <v>147</v>
      </c>
      <c r="F224" s="186">
        <f t="shared" si="37"/>
        <v>0</v>
      </c>
      <c r="G224" s="119">
        <f t="shared" si="35"/>
        <v>0</v>
      </c>
      <c r="H224" s="186">
        <f t="shared" si="37"/>
        <v>0</v>
      </c>
      <c r="I224" s="119" t="s">
        <v>147</v>
      </c>
      <c r="K224" s="121"/>
      <c r="L224" s="121"/>
      <c r="M224" s="121"/>
    </row>
    <row r="225" spans="1:13" s="120" customFormat="1" ht="12.75">
      <c r="A225" s="227">
        <v>51</v>
      </c>
      <c r="B225" s="117" t="s">
        <v>36</v>
      </c>
      <c r="C225" s="186">
        <f>C226</f>
        <v>0</v>
      </c>
      <c r="D225" s="186">
        <f t="shared" si="37"/>
        <v>6000000</v>
      </c>
      <c r="E225" s="119" t="s">
        <v>147</v>
      </c>
      <c r="F225" s="186">
        <f t="shared" si="37"/>
        <v>0</v>
      </c>
      <c r="G225" s="119">
        <f t="shared" si="35"/>
        <v>0</v>
      </c>
      <c r="H225" s="186">
        <f t="shared" si="37"/>
        <v>0</v>
      </c>
      <c r="I225" s="119" t="s">
        <v>147</v>
      </c>
      <c r="K225" s="121"/>
      <c r="L225" s="121"/>
      <c r="M225" s="121"/>
    </row>
    <row r="226" spans="1:13" ht="24" customHeight="1">
      <c r="A226" s="228">
        <v>512</v>
      </c>
      <c r="B226" s="217" t="s">
        <v>145</v>
      </c>
      <c r="C226" s="189">
        <f>C227</f>
        <v>0</v>
      </c>
      <c r="D226" s="189">
        <f>D227</f>
        <v>6000000</v>
      </c>
      <c r="E226" s="141" t="s">
        <v>147</v>
      </c>
      <c r="F226" s="209">
        <f>F227</f>
        <v>0</v>
      </c>
      <c r="G226" s="212">
        <f t="shared" si="35"/>
        <v>0</v>
      </c>
      <c r="H226" s="209">
        <f>H227</f>
        <v>0</v>
      </c>
      <c r="I226" s="212" t="s">
        <v>147</v>
      </c>
      <c r="K226" s="116"/>
      <c r="L226" s="116"/>
      <c r="M226" s="116"/>
    </row>
    <row r="227" spans="1:13" ht="12.75" hidden="1">
      <c r="A227" s="137">
        <v>5121</v>
      </c>
      <c r="B227" s="112" t="s">
        <v>144</v>
      </c>
      <c r="C227" s="191">
        <v>0</v>
      </c>
      <c r="D227" s="192">
        <v>6000000</v>
      </c>
      <c r="E227" s="193" t="s">
        <v>147</v>
      </c>
      <c r="F227" s="192">
        <v>0</v>
      </c>
      <c r="G227" s="193">
        <f t="shared" si="35"/>
        <v>0</v>
      </c>
      <c r="H227" s="192">
        <v>0</v>
      </c>
      <c r="I227" s="193" t="s">
        <v>147</v>
      </c>
      <c r="K227" s="116"/>
      <c r="L227" s="116"/>
      <c r="M227" s="116"/>
    </row>
    <row r="228" spans="1:13" ht="12.75">
      <c r="A228" s="137"/>
      <c r="B228" s="112"/>
      <c r="C228" s="187"/>
      <c r="D228" s="189"/>
      <c r="E228" s="141"/>
      <c r="F228" s="189"/>
      <c r="G228" s="141"/>
      <c r="H228" s="189"/>
      <c r="I228" s="141"/>
      <c r="K228" s="116"/>
      <c r="L228" s="116"/>
      <c r="M228" s="116"/>
    </row>
    <row r="229" spans="1:9" ht="12.75">
      <c r="A229" s="142">
        <v>102</v>
      </c>
      <c r="B229" s="139" t="s">
        <v>102</v>
      </c>
      <c r="C229" s="186">
        <f>C231+C254+C276+C285+C307+C327+C346+C363</f>
        <v>107427000</v>
      </c>
      <c r="D229" s="186">
        <f>D231+D254+D276+D285+D307+D327+D346+D363</f>
        <v>128427000</v>
      </c>
      <c r="E229" s="119">
        <f>D229/C229*100</f>
        <v>119.54815828423023</v>
      </c>
      <c r="F229" s="186">
        <f>F231+F254+F276+F285+F307+F327+F346+F363</f>
        <v>140000000</v>
      </c>
      <c r="G229" s="119">
        <f>F229/D229*100</f>
        <v>109.01134496640114</v>
      </c>
      <c r="H229" s="186">
        <f>H231+H254+H276+H285+H307+H327+H346+H363</f>
        <v>170000000</v>
      </c>
      <c r="I229" s="119">
        <f>H229/F229*100</f>
        <v>121.42857142857142</v>
      </c>
    </row>
    <row r="230" spans="1:13" ht="12.75">
      <c r="A230" s="137"/>
      <c r="B230" s="112"/>
      <c r="C230" s="187"/>
      <c r="D230" s="189"/>
      <c r="E230" s="141"/>
      <c r="F230" s="189"/>
      <c r="G230" s="141"/>
      <c r="H230" s="189"/>
      <c r="I230" s="141"/>
      <c r="K230" s="116"/>
      <c r="L230" s="116"/>
      <c r="M230" s="116"/>
    </row>
    <row r="231" spans="1:9" ht="12.75" hidden="1">
      <c r="A231" s="153" t="s">
        <v>164</v>
      </c>
      <c r="B231" s="117" t="s">
        <v>102</v>
      </c>
      <c r="C231" s="186">
        <f>C232+C249</f>
        <v>107427000</v>
      </c>
      <c r="D231" s="186">
        <f>D232+D249</f>
        <v>0</v>
      </c>
      <c r="E231" s="119" t="s">
        <v>147</v>
      </c>
      <c r="F231" s="186">
        <f>F232+F249</f>
        <v>0</v>
      </c>
      <c r="G231" s="119" t="s">
        <v>147</v>
      </c>
      <c r="H231" s="186">
        <f>H232+H249</f>
        <v>0</v>
      </c>
      <c r="I231" s="119" t="s">
        <v>147</v>
      </c>
    </row>
    <row r="232" spans="1:9" s="120" customFormat="1" ht="12.75" hidden="1">
      <c r="A232" s="224">
        <v>3</v>
      </c>
      <c r="B232" s="114" t="s">
        <v>49</v>
      </c>
      <c r="C232" s="186">
        <f>C233+C238+C241+C244</f>
        <v>87027000</v>
      </c>
      <c r="D232" s="186">
        <f>D233+D238+D241+D244</f>
        <v>0</v>
      </c>
      <c r="E232" s="119" t="s">
        <v>147</v>
      </c>
      <c r="F232" s="186">
        <f>F233+F238+F241+F244</f>
        <v>0</v>
      </c>
      <c r="G232" s="119" t="s">
        <v>147</v>
      </c>
      <c r="H232" s="186">
        <f>H233+H238+H241+H244</f>
        <v>0</v>
      </c>
      <c r="I232" s="119" t="s">
        <v>147</v>
      </c>
    </row>
    <row r="233" spans="1:9" s="120" customFormat="1" ht="12.75" hidden="1">
      <c r="A233" s="224">
        <v>32</v>
      </c>
      <c r="B233" s="133" t="s">
        <v>7</v>
      </c>
      <c r="C233" s="186">
        <f>C234+C236</f>
        <v>1415000</v>
      </c>
      <c r="D233" s="186">
        <f>D234+D236</f>
        <v>0</v>
      </c>
      <c r="E233" s="119" t="s">
        <v>147</v>
      </c>
      <c r="F233" s="186">
        <f>F234+F236</f>
        <v>0</v>
      </c>
      <c r="G233" s="119" t="s">
        <v>147</v>
      </c>
      <c r="H233" s="186">
        <f>H234+H236</f>
        <v>0</v>
      </c>
      <c r="I233" s="119" t="s">
        <v>147</v>
      </c>
    </row>
    <row r="234" spans="1:9" ht="12.75" hidden="1">
      <c r="A234" s="225">
        <v>323</v>
      </c>
      <c r="B234" s="213" t="s">
        <v>15</v>
      </c>
      <c r="C234" s="189">
        <f>C235</f>
        <v>1290000</v>
      </c>
      <c r="D234" s="189">
        <f>D235</f>
        <v>0</v>
      </c>
      <c r="E234" s="141" t="s">
        <v>147</v>
      </c>
      <c r="F234" s="209">
        <f>F235</f>
        <v>0</v>
      </c>
      <c r="G234" s="212" t="s">
        <v>147</v>
      </c>
      <c r="H234" s="209">
        <f>H235</f>
        <v>0</v>
      </c>
      <c r="I234" s="212" t="s">
        <v>147</v>
      </c>
    </row>
    <row r="235" spans="1:11" ht="12.75" hidden="1">
      <c r="A235" s="112">
        <v>3233</v>
      </c>
      <c r="B235" s="146" t="s">
        <v>64</v>
      </c>
      <c r="C235" s="189">
        <v>1290000</v>
      </c>
      <c r="D235" s="189">
        <v>0</v>
      </c>
      <c r="E235" s="141" t="s">
        <v>147</v>
      </c>
      <c r="F235" s="209">
        <v>0</v>
      </c>
      <c r="G235" s="212" t="s">
        <v>147</v>
      </c>
      <c r="H235" s="209">
        <v>0</v>
      </c>
      <c r="I235" s="212" t="s">
        <v>147</v>
      </c>
      <c r="K235" s="116"/>
    </row>
    <row r="236" spans="1:13" ht="12.75" hidden="1">
      <c r="A236" s="225">
        <v>329</v>
      </c>
      <c r="B236" s="213" t="s">
        <v>69</v>
      </c>
      <c r="C236" s="189">
        <f>C237</f>
        <v>125000</v>
      </c>
      <c r="D236" s="189">
        <f>D237</f>
        <v>0</v>
      </c>
      <c r="E236" s="141" t="s">
        <v>147</v>
      </c>
      <c r="F236" s="209">
        <f>F237</f>
        <v>0</v>
      </c>
      <c r="G236" s="212" t="s">
        <v>147</v>
      </c>
      <c r="H236" s="209">
        <f>H237</f>
        <v>0</v>
      </c>
      <c r="I236" s="212" t="s">
        <v>147</v>
      </c>
      <c r="K236" s="116"/>
      <c r="L236" s="116"/>
      <c r="M236" s="116"/>
    </row>
    <row r="237" spans="1:9" ht="12.75" hidden="1">
      <c r="A237" s="112">
        <v>3299</v>
      </c>
      <c r="B237" s="146" t="s">
        <v>69</v>
      </c>
      <c r="C237" s="189">
        <v>125000</v>
      </c>
      <c r="D237" s="190">
        <v>0</v>
      </c>
      <c r="E237" s="119" t="s">
        <v>147</v>
      </c>
      <c r="F237" s="190">
        <v>0</v>
      </c>
      <c r="G237" s="147" t="s">
        <v>147</v>
      </c>
      <c r="H237" s="190">
        <v>0</v>
      </c>
      <c r="I237" s="147" t="s">
        <v>147</v>
      </c>
    </row>
    <row r="238" spans="1:9" s="120" customFormat="1" ht="12.75" hidden="1">
      <c r="A238" s="227">
        <v>35</v>
      </c>
      <c r="B238" s="117" t="s">
        <v>20</v>
      </c>
      <c r="C238" s="186">
        <f>C239</f>
        <v>43180000</v>
      </c>
      <c r="D238" s="186">
        <f aca="true" t="shared" si="38" ref="D238:H239">D239</f>
        <v>0</v>
      </c>
      <c r="E238" s="119" t="s">
        <v>147</v>
      </c>
      <c r="F238" s="186">
        <f t="shared" si="38"/>
        <v>0</v>
      </c>
      <c r="G238" s="119" t="s">
        <v>147</v>
      </c>
      <c r="H238" s="186">
        <f t="shared" si="38"/>
        <v>0</v>
      </c>
      <c r="I238" s="119" t="s">
        <v>147</v>
      </c>
    </row>
    <row r="239" spans="1:9" ht="24" customHeight="1" hidden="1">
      <c r="A239" s="225">
        <v>352</v>
      </c>
      <c r="B239" s="215" t="s">
        <v>190</v>
      </c>
      <c r="C239" s="189">
        <f>C240</f>
        <v>43180000</v>
      </c>
      <c r="D239" s="189">
        <f t="shared" si="38"/>
        <v>0</v>
      </c>
      <c r="E239" s="141" t="s">
        <v>147</v>
      </c>
      <c r="F239" s="209">
        <f t="shared" si="38"/>
        <v>0</v>
      </c>
      <c r="G239" s="212" t="s">
        <v>147</v>
      </c>
      <c r="H239" s="209">
        <f t="shared" si="38"/>
        <v>0</v>
      </c>
      <c r="I239" s="212" t="s">
        <v>147</v>
      </c>
    </row>
    <row r="240" spans="1:9" ht="12.75" hidden="1">
      <c r="A240" s="157">
        <v>3522</v>
      </c>
      <c r="B240" s="149" t="s">
        <v>2</v>
      </c>
      <c r="C240" s="187">
        <v>43180000</v>
      </c>
      <c r="D240" s="187">
        <v>0</v>
      </c>
      <c r="E240" s="119" t="s">
        <v>147</v>
      </c>
      <c r="F240" s="189">
        <v>0</v>
      </c>
      <c r="G240" s="141" t="s">
        <v>147</v>
      </c>
      <c r="H240" s="189">
        <v>0</v>
      </c>
      <c r="I240" s="141" t="s">
        <v>147</v>
      </c>
    </row>
    <row r="241" spans="1:13" s="120" customFormat="1" ht="12.75" hidden="1">
      <c r="A241" s="227">
        <v>36</v>
      </c>
      <c r="B241" s="117" t="s">
        <v>191</v>
      </c>
      <c r="C241" s="186">
        <f>C242</f>
        <v>34575000</v>
      </c>
      <c r="D241" s="186">
        <f aca="true" t="shared" si="39" ref="D241:H242">D242</f>
        <v>0</v>
      </c>
      <c r="E241" s="119" t="s">
        <v>147</v>
      </c>
      <c r="F241" s="186">
        <f t="shared" si="39"/>
        <v>0</v>
      </c>
      <c r="G241" s="119" t="s">
        <v>147</v>
      </c>
      <c r="H241" s="186">
        <f t="shared" si="39"/>
        <v>0</v>
      </c>
      <c r="I241" s="119" t="s">
        <v>147</v>
      </c>
      <c r="K241" s="121"/>
      <c r="L241" s="121"/>
      <c r="M241" s="121"/>
    </row>
    <row r="242" spans="1:13" ht="12.75" hidden="1">
      <c r="A242" s="228">
        <v>363</v>
      </c>
      <c r="B242" s="154" t="s">
        <v>75</v>
      </c>
      <c r="C242" s="189">
        <f>C243</f>
        <v>34575000</v>
      </c>
      <c r="D242" s="189">
        <f t="shared" si="39"/>
        <v>0</v>
      </c>
      <c r="E242" s="141" t="s">
        <v>147</v>
      </c>
      <c r="F242" s="209">
        <f t="shared" si="39"/>
        <v>0</v>
      </c>
      <c r="G242" s="212" t="s">
        <v>147</v>
      </c>
      <c r="H242" s="209">
        <f t="shared" si="39"/>
        <v>0</v>
      </c>
      <c r="I242" s="212" t="s">
        <v>147</v>
      </c>
      <c r="K242" s="116"/>
      <c r="L242" s="116"/>
      <c r="M242" s="116"/>
    </row>
    <row r="243" spans="1:9" ht="12.75" hidden="1">
      <c r="A243" s="112">
        <v>3632</v>
      </c>
      <c r="B243" s="112" t="s">
        <v>76</v>
      </c>
      <c r="C243" s="187">
        <v>34575000</v>
      </c>
      <c r="D243" s="187">
        <v>0</v>
      </c>
      <c r="E243" s="119" t="s">
        <v>147</v>
      </c>
      <c r="F243" s="189">
        <v>0</v>
      </c>
      <c r="G243" s="141" t="s">
        <v>147</v>
      </c>
      <c r="H243" s="189">
        <v>0</v>
      </c>
      <c r="I243" s="141" t="s">
        <v>147</v>
      </c>
    </row>
    <row r="244" spans="1:13" s="120" customFormat="1" ht="12.75" hidden="1">
      <c r="A244" s="227">
        <v>38</v>
      </c>
      <c r="B244" s="117" t="s">
        <v>77</v>
      </c>
      <c r="C244" s="194">
        <f>C245+C247</f>
        <v>7857000</v>
      </c>
      <c r="D244" s="194">
        <f>D245+D247</f>
        <v>0</v>
      </c>
      <c r="E244" s="119" t="s">
        <v>147</v>
      </c>
      <c r="F244" s="194">
        <f>F245+F247</f>
        <v>0</v>
      </c>
      <c r="G244" s="195" t="s">
        <v>147</v>
      </c>
      <c r="H244" s="194">
        <f>H245+H247</f>
        <v>0</v>
      </c>
      <c r="I244" s="195" t="s">
        <v>147</v>
      </c>
      <c r="K244" s="121"/>
      <c r="L244" s="121"/>
      <c r="M244" s="121"/>
    </row>
    <row r="245" spans="1:13" ht="12.75" hidden="1">
      <c r="A245" s="228">
        <v>381</v>
      </c>
      <c r="B245" s="134" t="s">
        <v>48</v>
      </c>
      <c r="C245" s="191">
        <f>C246</f>
        <v>7557000</v>
      </c>
      <c r="D245" s="191">
        <f>D246</f>
        <v>0</v>
      </c>
      <c r="E245" s="141" t="s">
        <v>147</v>
      </c>
      <c r="F245" s="219">
        <f>F246</f>
        <v>0</v>
      </c>
      <c r="G245" s="220" t="s">
        <v>147</v>
      </c>
      <c r="H245" s="219">
        <f>H246</f>
        <v>0</v>
      </c>
      <c r="I245" s="220" t="s">
        <v>147</v>
      </c>
      <c r="K245" s="116"/>
      <c r="L245" s="116"/>
      <c r="M245" s="116"/>
    </row>
    <row r="246" spans="1:9" ht="12.75" hidden="1">
      <c r="A246" s="112">
        <v>3811</v>
      </c>
      <c r="B246" s="112" t="s">
        <v>23</v>
      </c>
      <c r="C246" s="187">
        <v>7557000</v>
      </c>
      <c r="D246" s="187">
        <v>0</v>
      </c>
      <c r="E246" s="141" t="s">
        <v>147</v>
      </c>
      <c r="F246" s="209">
        <v>0</v>
      </c>
      <c r="G246" s="212" t="s">
        <v>147</v>
      </c>
      <c r="H246" s="209">
        <v>0</v>
      </c>
      <c r="I246" s="212" t="s">
        <v>147</v>
      </c>
    </row>
    <row r="247" spans="1:13" ht="12.75" hidden="1">
      <c r="A247" s="228">
        <v>382</v>
      </c>
      <c r="B247" s="134" t="s">
        <v>124</v>
      </c>
      <c r="C247" s="191">
        <f>C248</f>
        <v>300000</v>
      </c>
      <c r="D247" s="191">
        <f>D248</f>
        <v>0</v>
      </c>
      <c r="E247" s="141" t="s">
        <v>147</v>
      </c>
      <c r="F247" s="219">
        <f>F248</f>
        <v>0</v>
      </c>
      <c r="G247" s="220" t="s">
        <v>147</v>
      </c>
      <c r="H247" s="219">
        <f>H248</f>
        <v>0</v>
      </c>
      <c r="I247" s="220" t="s">
        <v>147</v>
      </c>
      <c r="K247" s="116"/>
      <c r="L247" s="116"/>
      <c r="M247" s="116"/>
    </row>
    <row r="248" spans="1:13" ht="12.75" hidden="1">
      <c r="A248" s="112">
        <v>3822</v>
      </c>
      <c r="B248" s="112" t="s">
        <v>123</v>
      </c>
      <c r="C248" s="187">
        <v>300000</v>
      </c>
      <c r="D248" s="187">
        <v>0</v>
      </c>
      <c r="E248" s="119" t="s">
        <v>147</v>
      </c>
      <c r="F248" s="189">
        <v>0</v>
      </c>
      <c r="G248" s="141" t="s">
        <v>147</v>
      </c>
      <c r="H248" s="189">
        <v>0</v>
      </c>
      <c r="I248" s="141" t="s">
        <v>147</v>
      </c>
      <c r="K248" s="116"/>
      <c r="L248" s="116"/>
      <c r="M248" s="116"/>
    </row>
    <row r="249" spans="1:13" s="120" customFormat="1" ht="12.75" hidden="1">
      <c r="A249" s="227">
        <v>5</v>
      </c>
      <c r="B249" s="114" t="s">
        <v>35</v>
      </c>
      <c r="C249" s="186">
        <f>C250</f>
        <v>20400000</v>
      </c>
      <c r="D249" s="186">
        <f aca="true" t="shared" si="40" ref="D249:H251">D250</f>
        <v>0</v>
      </c>
      <c r="E249" s="119" t="s">
        <v>147</v>
      </c>
      <c r="F249" s="186">
        <f t="shared" si="40"/>
        <v>0</v>
      </c>
      <c r="G249" s="119" t="s">
        <v>147</v>
      </c>
      <c r="H249" s="186">
        <f t="shared" si="40"/>
        <v>0</v>
      </c>
      <c r="I249" s="119" t="s">
        <v>147</v>
      </c>
      <c r="K249" s="121"/>
      <c r="L249" s="121"/>
      <c r="M249" s="121"/>
    </row>
    <row r="250" spans="1:13" s="120" customFormat="1" ht="12.75" hidden="1">
      <c r="A250" s="227">
        <v>51</v>
      </c>
      <c r="B250" s="117" t="s">
        <v>36</v>
      </c>
      <c r="C250" s="186">
        <f>C251</f>
        <v>20400000</v>
      </c>
      <c r="D250" s="186">
        <f t="shared" si="40"/>
        <v>0</v>
      </c>
      <c r="E250" s="119" t="s">
        <v>147</v>
      </c>
      <c r="F250" s="186">
        <f t="shared" si="40"/>
        <v>0</v>
      </c>
      <c r="G250" s="119" t="s">
        <v>147</v>
      </c>
      <c r="H250" s="186">
        <f t="shared" si="40"/>
        <v>0</v>
      </c>
      <c r="I250" s="119" t="s">
        <v>147</v>
      </c>
      <c r="K250" s="121"/>
      <c r="L250" s="121"/>
      <c r="M250" s="121"/>
    </row>
    <row r="251" spans="1:13" ht="24" customHeight="1" hidden="1">
      <c r="A251" s="228">
        <v>516</v>
      </c>
      <c r="B251" s="217" t="s">
        <v>194</v>
      </c>
      <c r="C251" s="189">
        <f>C252</f>
        <v>20400000</v>
      </c>
      <c r="D251" s="189">
        <f t="shared" si="40"/>
        <v>0</v>
      </c>
      <c r="E251" s="141" t="s">
        <v>147</v>
      </c>
      <c r="F251" s="209">
        <f t="shared" si="40"/>
        <v>0</v>
      </c>
      <c r="G251" s="212" t="s">
        <v>147</v>
      </c>
      <c r="H251" s="209">
        <f t="shared" si="40"/>
        <v>0</v>
      </c>
      <c r="I251" s="212" t="s">
        <v>147</v>
      </c>
      <c r="K251" s="116"/>
      <c r="L251" s="116"/>
      <c r="M251" s="116"/>
    </row>
    <row r="252" spans="1:9" ht="25.5" customHeight="1" hidden="1">
      <c r="A252" s="231">
        <v>5161</v>
      </c>
      <c r="B252" s="152" t="s">
        <v>117</v>
      </c>
      <c r="C252" s="187">
        <v>20400000</v>
      </c>
      <c r="D252" s="187">
        <v>0</v>
      </c>
      <c r="E252" s="119" t="s">
        <v>147</v>
      </c>
      <c r="F252" s="189">
        <v>0</v>
      </c>
      <c r="G252" s="141" t="s">
        <v>147</v>
      </c>
      <c r="H252" s="189">
        <v>0</v>
      </c>
      <c r="I252" s="141" t="s">
        <v>147</v>
      </c>
    </row>
    <row r="253" spans="1:9" ht="12.75" hidden="1">
      <c r="A253" s="139"/>
      <c r="B253" s="145"/>
      <c r="C253" s="186"/>
      <c r="D253" s="186"/>
      <c r="E253" s="119"/>
      <c r="F253" s="186"/>
      <c r="G253" s="119"/>
      <c r="H253" s="186"/>
      <c r="I253" s="119"/>
    </row>
    <row r="254" spans="1:9" ht="12.75">
      <c r="A254" s="153" t="s">
        <v>161</v>
      </c>
      <c r="B254" s="117" t="s">
        <v>181</v>
      </c>
      <c r="C254" s="186">
        <f>C255+C269</f>
        <v>0</v>
      </c>
      <c r="D254" s="186">
        <f>D255+D269</f>
        <v>34227000</v>
      </c>
      <c r="E254" s="119" t="s">
        <v>147</v>
      </c>
      <c r="F254" s="186">
        <f>F255+F269</f>
        <v>44400000</v>
      </c>
      <c r="G254" s="119">
        <f>F254/D254*100</f>
        <v>129.72214918047155</v>
      </c>
      <c r="H254" s="186">
        <f>H255+H269</f>
        <v>55200000</v>
      </c>
      <c r="I254" s="119">
        <f aca="true" t="shared" si="41" ref="I254:I264">H254/F254*100</f>
        <v>124.32432432432432</v>
      </c>
    </row>
    <row r="255" spans="1:9" s="120" customFormat="1" ht="12.75">
      <c r="A255" s="224">
        <v>3</v>
      </c>
      <c r="B255" s="114" t="s">
        <v>49</v>
      </c>
      <c r="C255" s="186">
        <f>C256+C261+C264</f>
        <v>0</v>
      </c>
      <c r="D255" s="186">
        <f>D256+D261+D264</f>
        <v>27227000</v>
      </c>
      <c r="E255" s="119" t="s">
        <v>147</v>
      </c>
      <c r="F255" s="186">
        <f>F256+F261+F264</f>
        <v>37900000</v>
      </c>
      <c r="G255" s="119">
        <f>F255/D255*100</f>
        <v>139.20005876519633</v>
      </c>
      <c r="H255" s="186">
        <f>H256+H261+H264</f>
        <v>45200000</v>
      </c>
      <c r="I255" s="119">
        <f t="shared" si="41"/>
        <v>119.26121372031662</v>
      </c>
    </row>
    <row r="256" spans="1:9" s="120" customFormat="1" ht="12.75">
      <c r="A256" s="227">
        <v>35</v>
      </c>
      <c r="B256" s="117" t="s">
        <v>20</v>
      </c>
      <c r="C256" s="186">
        <f>C257+C259</f>
        <v>0</v>
      </c>
      <c r="D256" s="186">
        <f>D257+D259</f>
        <v>0</v>
      </c>
      <c r="E256" s="119" t="s">
        <v>147</v>
      </c>
      <c r="F256" s="186">
        <f>F257+F259</f>
        <v>2000000</v>
      </c>
      <c r="G256" s="119" t="s">
        <v>147</v>
      </c>
      <c r="H256" s="186">
        <f>H257+H259</f>
        <v>5000000</v>
      </c>
      <c r="I256" s="119">
        <f t="shared" si="41"/>
        <v>250</v>
      </c>
    </row>
    <row r="257" spans="1:9" ht="24" customHeight="1" hidden="1">
      <c r="A257" s="225">
        <v>351</v>
      </c>
      <c r="B257" s="215" t="s">
        <v>190</v>
      </c>
      <c r="C257" s="189">
        <f>C258</f>
        <v>0</v>
      </c>
      <c r="D257" s="189">
        <f>D258</f>
        <v>0</v>
      </c>
      <c r="E257" s="141" t="s">
        <v>147</v>
      </c>
      <c r="F257" s="209">
        <f>F258</f>
        <v>1000000</v>
      </c>
      <c r="G257" s="212" t="s">
        <v>147</v>
      </c>
      <c r="H257" s="209">
        <f>H258</f>
        <v>0</v>
      </c>
      <c r="I257" s="212">
        <f t="shared" si="41"/>
        <v>0</v>
      </c>
    </row>
    <row r="258" spans="1:9" ht="12.75" hidden="1">
      <c r="A258" s="112">
        <v>3512</v>
      </c>
      <c r="B258" s="146" t="s">
        <v>0</v>
      </c>
      <c r="C258" s="189">
        <v>0</v>
      </c>
      <c r="D258" s="189">
        <v>0</v>
      </c>
      <c r="E258" s="141" t="s">
        <v>147</v>
      </c>
      <c r="F258" s="209">
        <v>1000000</v>
      </c>
      <c r="G258" s="212" t="s">
        <v>147</v>
      </c>
      <c r="H258" s="209">
        <v>0</v>
      </c>
      <c r="I258" s="212">
        <f t="shared" si="41"/>
        <v>0</v>
      </c>
    </row>
    <row r="259" spans="1:9" ht="24" customHeight="1" hidden="1">
      <c r="A259" s="225">
        <v>352</v>
      </c>
      <c r="B259" s="215" t="s">
        <v>190</v>
      </c>
      <c r="C259" s="189">
        <f>C260</f>
        <v>0</v>
      </c>
      <c r="D259" s="189">
        <f>D260</f>
        <v>0</v>
      </c>
      <c r="E259" s="141" t="s">
        <v>147</v>
      </c>
      <c r="F259" s="209">
        <f>F260</f>
        <v>1000000</v>
      </c>
      <c r="G259" s="212" t="s">
        <v>147</v>
      </c>
      <c r="H259" s="209">
        <f>H260</f>
        <v>5000000</v>
      </c>
      <c r="I259" s="212">
        <f t="shared" si="41"/>
        <v>500</v>
      </c>
    </row>
    <row r="260" spans="1:9" ht="12.75" hidden="1">
      <c r="A260" s="112">
        <v>3522</v>
      </c>
      <c r="B260" s="146" t="s">
        <v>2</v>
      </c>
      <c r="C260" s="189">
        <v>0</v>
      </c>
      <c r="D260" s="189">
        <v>0</v>
      </c>
      <c r="E260" s="141" t="s">
        <v>147</v>
      </c>
      <c r="F260" s="189">
        <v>1000000</v>
      </c>
      <c r="G260" s="141" t="s">
        <v>147</v>
      </c>
      <c r="H260" s="189">
        <v>5000000</v>
      </c>
      <c r="I260" s="141">
        <f t="shared" si="41"/>
        <v>500</v>
      </c>
    </row>
    <row r="261" spans="1:13" s="120" customFormat="1" ht="12.75">
      <c r="A261" s="227">
        <v>36</v>
      </c>
      <c r="B261" s="117" t="s">
        <v>191</v>
      </c>
      <c r="C261" s="186">
        <f>C262</f>
        <v>0</v>
      </c>
      <c r="D261" s="186">
        <f aca="true" t="shared" si="42" ref="D261:H262">D262</f>
        <v>25627000</v>
      </c>
      <c r="E261" s="119" t="s">
        <v>147</v>
      </c>
      <c r="F261" s="186">
        <f t="shared" si="42"/>
        <v>34000000</v>
      </c>
      <c r="G261" s="119">
        <f>F261/D261*100</f>
        <v>132.67257189682758</v>
      </c>
      <c r="H261" s="186">
        <f t="shared" si="42"/>
        <v>38000000</v>
      </c>
      <c r="I261" s="119">
        <f t="shared" si="41"/>
        <v>111.76470588235294</v>
      </c>
      <c r="K261" s="121"/>
      <c r="L261" s="121"/>
      <c r="M261" s="121"/>
    </row>
    <row r="262" spans="1:13" ht="12.75">
      <c r="A262" s="228">
        <v>363</v>
      </c>
      <c r="B262" s="154" t="s">
        <v>75</v>
      </c>
      <c r="C262" s="189">
        <f>C263</f>
        <v>0</v>
      </c>
      <c r="D262" s="189">
        <f t="shared" si="42"/>
        <v>25627000</v>
      </c>
      <c r="E262" s="141" t="s">
        <v>147</v>
      </c>
      <c r="F262" s="209">
        <f t="shared" si="42"/>
        <v>34000000</v>
      </c>
      <c r="G262" s="212">
        <f>F262/D262*100</f>
        <v>132.67257189682758</v>
      </c>
      <c r="H262" s="209">
        <f t="shared" si="42"/>
        <v>38000000</v>
      </c>
      <c r="I262" s="212">
        <f t="shared" si="41"/>
        <v>111.76470588235294</v>
      </c>
      <c r="K262" s="116"/>
      <c r="L262" s="116"/>
      <c r="M262" s="116"/>
    </row>
    <row r="263" spans="1:9" ht="12.75" hidden="1">
      <c r="A263" s="112">
        <v>3632</v>
      </c>
      <c r="B263" s="146" t="s">
        <v>76</v>
      </c>
      <c r="C263" s="189">
        <v>0</v>
      </c>
      <c r="D263" s="189">
        <v>25627000</v>
      </c>
      <c r="E263" s="141" t="s">
        <v>147</v>
      </c>
      <c r="F263" s="189">
        <v>34000000</v>
      </c>
      <c r="G263" s="141">
        <f>F263/D263*100</f>
        <v>132.67257189682758</v>
      </c>
      <c r="H263" s="189">
        <v>38000000</v>
      </c>
      <c r="I263" s="141">
        <f t="shared" si="41"/>
        <v>111.76470588235294</v>
      </c>
    </row>
    <row r="264" spans="1:13" s="120" customFormat="1" ht="12.75">
      <c r="A264" s="227">
        <v>38</v>
      </c>
      <c r="B264" s="117" t="s">
        <v>77</v>
      </c>
      <c r="C264" s="194">
        <f>C265+C267</f>
        <v>0</v>
      </c>
      <c r="D264" s="194">
        <f>D265+D267</f>
        <v>1600000</v>
      </c>
      <c r="E264" s="195" t="s">
        <v>147</v>
      </c>
      <c r="F264" s="194">
        <f>F265+F267</f>
        <v>1900000</v>
      </c>
      <c r="G264" s="195">
        <f>F264/D264*100</f>
        <v>118.75</v>
      </c>
      <c r="H264" s="194">
        <f>H265+H267</f>
        <v>2200000</v>
      </c>
      <c r="I264" s="195">
        <f t="shared" si="41"/>
        <v>115.78947368421053</v>
      </c>
      <c r="K264" s="121"/>
      <c r="L264" s="121"/>
      <c r="M264" s="121"/>
    </row>
    <row r="265" spans="1:13" ht="12.75">
      <c r="A265" s="228">
        <v>381</v>
      </c>
      <c r="B265" s="134" t="s">
        <v>48</v>
      </c>
      <c r="C265" s="191">
        <f>C266</f>
        <v>0</v>
      </c>
      <c r="D265" s="191">
        <f>D266</f>
        <v>1000000</v>
      </c>
      <c r="E265" s="216" t="s">
        <v>147</v>
      </c>
      <c r="F265" s="219">
        <f>F266</f>
        <v>1000000</v>
      </c>
      <c r="G265" s="220">
        <f aca="true" t="shared" si="43" ref="G265:G328">F265/D265*100</f>
        <v>100</v>
      </c>
      <c r="H265" s="219">
        <f>H266</f>
        <v>1000000</v>
      </c>
      <c r="I265" s="220">
        <f aca="true" t="shared" si="44" ref="I265:I328">H265/F265*100</f>
        <v>100</v>
      </c>
      <c r="K265" s="116"/>
      <c r="L265" s="116"/>
      <c r="M265" s="116"/>
    </row>
    <row r="266" spans="1:9" ht="12.75" hidden="1">
      <c r="A266" s="112">
        <v>3811</v>
      </c>
      <c r="B266" s="146" t="s">
        <v>23</v>
      </c>
      <c r="C266" s="189">
        <v>0</v>
      </c>
      <c r="D266" s="189">
        <v>1000000</v>
      </c>
      <c r="E266" s="141" t="s">
        <v>147</v>
      </c>
      <c r="F266" s="209">
        <v>1000000</v>
      </c>
      <c r="G266" s="212">
        <f t="shared" si="43"/>
        <v>100</v>
      </c>
      <c r="H266" s="209">
        <v>1000000</v>
      </c>
      <c r="I266" s="212">
        <f t="shared" si="44"/>
        <v>100</v>
      </c>
    </row>
    <row r="267" spans="1:13" ht="12.75">
      <c r="A267" s="228">
        <v>382</v>
      </c>
      <c r="B267" s="134" t="s">
        <v>124</v>
      </c>
      <c r="C267" s="191">
        <f>C268</f>
        <v>0</v>
      </c>
      <c r="D267" s="191">
        <f>D268</f>
        <v>600000</v>
      </c>
      <c r="E267" s="216" t="s">
        <v>147</v>
      </c>
      <c r="F267" s="219">
        <f>F268</f>
        <v>900000</v>
      </c>
      <c r="G267" s="220">
        <f t="shared" si="43"/>
        <v>150</v>
      </c>
      <c r="H267" s="219">
        <f>H268</f>
        <v>1200000</v>
      </c>
      <c r="I267" s="220">
        <f t="shared" si="44"/>
        <v>133.33333333333331</v>
      </c>
      <c r="K267" s="116"/>
      <c r="L267" s="116"/>
      <c r="M267" s="116"/>
    </row>
    <row r="268" spans="1:9" ht="12.75" hidden="1">
      <c r="A268" s="112">
        <v>3822</v>
      </c>
      <c r="B268" s="146" t="s">
        <v>123</v>
      </c>
      <c r="C268" s="189">
        <v>0</v>
      </c>
      <c r="D268" s="189">
        <v>600000</v>
      </c>
      <c r="E268" s="141" t="s">
        <v>147</v>
      </c>
      <c r="F268" s="189">
        <v>900000</v>
      </c>
      <c r="G268" s="141">
        <f t="shared" si="43"/>
        <v>150</v>
      </c>
      <c r="H268" s="189">
        <v>1200000</v>
      </c>
      <c r="I268" s="141">
        <f t="shared" si="44"/>
        <v>133.33333333333331</v>
      </c>
    </row>
    <row r="269" spans="1:13" s="120" customFormat="1" ht="12.75">
      <c r="A269" s="227">
        <v>5</v>
      </c>
      <c r="B269" s="114" t="s">
        <v>35</v>
      </c>
      <c r="C269" s="186">
        <f>C270</f>
        <v>0</v>
      </c>
      <c r="D269" s="186">
        <f>D270</f>
        <v>7000000</v>
      </c>
      <c r="E269" s="119" t="s">
        <v>147</v>
      </c>
      <c r="F269" s="186">
        <f>F270</f>
        <v>6500000</v>
      </c>
      <c r="G269" s="119">
        <f t="shared" si="43"/>
        <v>92.85714285714286</v>
      </c>
      <c r="H269" s="186">
        <f>H270</f>
        <v>10000000</v>
      </c>
      <c r="I269" s="119">
        <f t="shared" si="44"/>
        <v>153.84615384615387</v>
      </c>
      <c r="K269" s="121"/>
      <c r="L269" s="121"/>
      <c r="M269" s="121"/>
    </row>
    <row r="270" spans="1:13" s="120" customFormat="1" ht="12.75">
      <c r="A270" s="227">
        <v>51</v>
      </c>
      <c r="B270" s="117" t="s">
        <v>36</v>
      </c>
      <c r="C270" s="186">
        <f>C271+C273</f>
        <v>0</v>
      </c>
      <c r="D270" s="186">
        <f>D271+D273</f>
        <v>7000000</v>
      </c>
      <c r="E270" s="119" t="s">
        <v>147</v>
      </c>
      <c r="F270" s="186">
        <f>F271+F273</f>
        <v>6500000</v>
      </c>
      <c r="G270" s="119">
        <f t="shared" si="43"/>
        <v>92.85714285714286</v>
      </c>
      <c r="H270" s="186">
        <f>H271+H273</f>
        <v>10000000</v>
      </c>
      <c r="I270" s="119">
        <f t="shared" si="44"/>
        <v>153.84615384615387</v>
      </c>
      <c r="K270" s="121"/>
      <c r="L270" s="121"/>
      <c r="M270" s="121"/>
    </row>
    <row r="271" spans="1:9" ht="12.75">
      <c r="A271" s="228">
        <v>514</v>
      </c>
      <c r="B271" s="217" t="s">
        <v>143</v>
      </c>
      <c r="C271" s="189">
        <f>C272</f>
        <v>0</v>
      </c>
      <c r="D271" s="189">
        <f>D272</f>
        <v>3500000</v>
      </c>
      <c r="E271" s="141" t="s">
        <v>147</v>
      </c>
      <c r="F271" s="209">
        <f>F272</f>
        <v>1500000</v>
      </c>
      <c r="G271" s="212">
        <f t="shared" si="43"/>
        <v>42.857142857142854</v>
      </c>
      <c r="H271" s="209">
        <f>H272</f>
        <v>2000000</v>
      </c>
      <c r="I271" s="212">
        <f t="shared" si="44"/>
        <v>133.33333333333331</v>
      </c>
    </row>
    <row r="272" spans="1:9" ht="12.75" hidden="1">
      <c r="A272" s="112">
        <v>5141</v>
      </c>
      <c r="B272" s="146" t="s">
        <v>140</v>
      </c>
      <c r="C272" s="189">
        <v>0</v>
      </c>
      <c r="D272" s="189">
        <v>3500000</v>
      </c>
      <c r="E272" s="141" t="s">
        <v>147</v>
      </c>
      <c r="F272" s="209">
        <v>1500000</v>
      </c>
      <c r="G272" s="212">
        <f t="shared" si="43"/>
        <v>42.857142857142854</v>
      </c>
      <c r="H272" s="209">
        <v>2000000</v>
      </c>
      <c r="I272" s="212">
        <f t="shared" si="44"/>
        <v>133.33333333333331</v>
      </c>
    </row>
    <row r="273" spans="1:13" ht="24" customHeight="1">
      <c r="A273" s="228">
        <v>516</v>
      </c>
      <c r="B273" s="217" t="s">
        <v>194</v>
      </c>
      <c r="C273" s="189">
        <f>C274</f>
        <v>0</v>
      </c>
      <c r="D273" s="189">
        <f>D274</f>
        <v>3500000</v>
      </c>
      <c r="E273" s="141" t="s">
        <v>147</v>
      </c>
      <c r="F273" s="209">
        <f>F274</f>
        <v>5000000</v>
      </c>
      <c r="G273" s="212">
        <f t="shared" si="43"/>
        <v>142.85714285714286</v>
      </c>
      <c r="H273" s="209">
        <f>H274</f>
        <v>8000000</v>
      </c>
      <c r="I273" s="212">
        <f t="shared" si="44"/>
        <v>160</v>
      </c>
      <c r="K273" s="116"/>
      <c r="L273" s="116"/>
      <c r="M273" s="116"/>
    </row>
    <row r="274" spans="1:9" ht="25.5" customHeight="1" hidden="1">
      <c r="A274" s="231">
        <v>5161</v>
      </c>
      <c r="B274" s="152" t="s">
        <v>117</v>
      </c>
      <c r="C274" s="189">
        <v>0</v>
      </c>
      <c r="D274" s="189">
        <v>3500000</v>
      </c>
      <c r="E274" s="141" t="s">
        <v>147</v>
      </c>
      <c r="F274" s="189">
        <v>5000000</v>
      </c>
      <c r="G274" s="141">
        <f t="shared" si="43"/>
        <v>142.85714285714286</v>
      </c>
      <c r="H274" s="189">
        <v>8000000</v>
      </c>
      <c r="I274" s="141">
        <f t="shared" si="44"/>
        <v>160</v>
      </c>
    </row>
    <row r="275" spans="1:9" ht="12.75">
      <c r="A275" s="112"/>
      <c r="B275" s="145"/>
      <c r="C275" s="186"/>
      <c r="D275" s="186"/>
      <c r="E275" s="119"/>
      <c r="F275" s="186"/>
      <c r="G275" s="119"/>
      <c r="H275" s="186"/>
      <c r="I275" s="119"/>
    </row>
    <row r="276" spans="1:9" ht="25.5">
      <c r="A276" s="153" t="s">
        <v>162</v>
      </c>
      <c r="B276" s="117" t="s">
        <v>182</v>
      </c>
      <c r="C276" s="186">
        <f>C277</f>
        <v>0</v>
      </c>
      <c r="D276" s="186">
        <f>D277</f>
        <v>700000</v>
      </c>
      <c r="E276" s="119" t="s">
        <v>147</v>
      </c>
      <c r="F276" s="186">
        <f>F277</f>
        <v>1000000</v>
      </c>
      <c r="G276" s="119">
        <f t="shared" si="43"/>
        <v>142.85714285714286</v>
      </c>
      <c r="H276" s="186">
        <f>H277</f>
        <v>1200000</v>
      </c>
      <c r="I276" s="119">
        <f t="shared" si="44"/>
        <v>120</v>
      </c>
    </row>
    <row r="277" spans="1:9" s="120" customFormat="1" ht="12.75">
      <c r="A277" s="224">
        <v>3</v>
      </c>
      <c r="B277" s="114" t="s">
        <v>49</v>
      </c>
      <c r="C277" s="186">
        <f>C278+C281</f>
        <v>0</v>
      </c>
      <c r="D277" s="186">
        <f>D278+D281</f>
        <v>700000</v>
      </c>
      <c r="E277" s="119" t="s">
        <v>147</v>
      </c>
      <c r="F277" s="186">
        <f>F278+F281</f>
        <v>1000000</v>
      </c>
      <c r="G277" s="119">
        <f t="shared" si="43"/>
        <v>142.85714285714286</v>
      </c>
      <c r="H277" s="186">
        <f>H278+H281</f>
        <v>1200000</v>
      </c>
      <c r="I277" s="119">
        <f t="shared" si="44"/>
        <v>120</v>
      </c>
    </row>
    <row r="278" spans="1:9" s="120" customFormat="1" ht="12.75">
      <c r="A278" s="227">
        <v>35</v>
      </c>
      <c r="B278" s="117" t="s">
        <v>20</v>
      </c>
      <c r="C278" s="186">
        <f>C279</f>
        <v>0</v>
      </c>
      <c r="D278" s="186">
        <f aca="true" t="shared" si="45" ref="D278:H279">D279</f>
        <v>0</v>
      </c>
      <c r="E278" s="119" t="s">
        <v>147</v>
      </c>
      <c r="F278" s="186">
        <f t="shared" si="45"/>
        <v>1000000</v>
      </c>
      <c r="G278" s="119" t="s">
        <v>147</v>
      </c>
      <c r="H278" s="186">
        <f t="shared" si="45"/>
        <v>1200000</v>
      </c>
      <c r="I278" s="119">
        <f t="shared" si="44"/>
        <v>120</v>
      </c>
    </row>
    <row r="279" spans="1:9" ht="24" customHeight="1" hidden="1">
      <c r="A279" s="225">
        <v>352</v>
      </c>
      <c r="B279" s="215" t="s">
        <v>190</v>
      </c>
      <c r="C279" s="189">
        <f>C280</f>
        <v>0</v>
      </c>
      <c r="D279" s="189">
        <f t="shared" si="45"/>
        <v>0</v>
      </c>
      <c r="E279" s="141" t="s">
        <v>147</v>
      </c>
      <c r="F279" s="209">
        <f t="shared" si="45"/>
        <v>1000000</v>
      </c>
      <c r="G279" s="212" t="s">
        <v>147</v>
      </c>
      <c r="H279" s="209">
        <f t="shared" si="45"/>
        <v>1200000</v>
      </c>
      <c r="I279" s="212">
        <f t="shared" si="44"/>
        <v>120</v>
      </c>
    </row>
    <row r="280" spans="1:9" ht="12.75" hidden="1">
      <c r="A280" s="112">
        <v>3522</v>
      </c>
      <c r="B280" s="146" t="s">
        <v>2</v>
      </c>
      <c r="C280" s="189">
        <v>0</v>
      </c>
      <c r="D280" s="189">
        <v>0</v>
      </c>
      <c r="E280" s="141" t="s">
        <v>147</v>
      </c>
      <c r="F280" s="189">
        <v>1000000</v>
      </c>
      <c r="G280" s="141" t="s">
        <v>147</v>
      </c>
      <c r="H280" s="189">
        <v>1200000</v>
      </c>
      <c r="I280" s="141">
        <f t="shared" si="44"/>
        <v>120</v>
      </c>
    </row>
    <row r="281" spans="1:13" s="120" customFormat="1" ht="12.75">
      <c r="A281" s="227">
        <v>36</v>
      </c>
      <c r="B281" s="117" t="s">
        <v>191</v>
      </c>
      <c r="C281" s="186">
        <f>C282</f>
        <v>0</v>
      </c>
      <c r="D281" s="186">
        <f aca="true" t="shared" si="46" ref="D281:H282">D282</f>
        <v>700000</v>
      </c>
      <c r="E281" s="119" t="s">
        <v>147</v>
      </c>
      <c r="F281" s="186">
        <f t="shared" si="46"/>
        <v>0</v>
      </c>
      <c r="G281" s="119">
        <f t="shared" si="43"/>
        <v>0</v>
      </c>
      <c r="H281" s="186">
        <f t="shared" si="46"/>
        <v>0</v>
      </c>
      <c r="I281" s="119" t="s">
        <v>147</v>
      </c>
      <c r="K281" s="121"/>
      <c r="L281" s="121"/>
      <c r="M281" s="121"/>
    </row>
    <row r="282" spans="1:13" ht="12.75">
      <c r="A282" s="228">
        <v>363</v>
      </c>
      <c r="B282" s="154" t="s">
        <v>75</v>
      </c>
      <c r="C282" s="189">
        <f>C283</f>
        <v>0</v>
      </c>
      <c r="D282" s="189">
        <f t="shared" si="46"/>
        <v>700000</v>
      </c>
      <c r="E282" s="141" t="s">
        <v>147</v>
      </c>
      <c r="F282" s="209">
        <f t="shared" si="46"/>
        <v>0</v>
      </c>
      <c r="G282" s="212">
        <f t="shared" si="43"/>
        <v>0</v>
      </c>
      <c r="H282" s="209">
        <f t="shared" si="46"/>
        <v>0</v>
      </c>
      <c r="I282" s="212" t="s">
        <v>147</v>
      </c>
      <c r="K282" s="116"/>
      <c r="L282" s="116"/>
      <c r="M282" s="116"/>
    </row>
    <row r="283" spans="1:9" ht="12.75" hidden="1">
      <c r="A283" s="112">
        <v>3632</v>
      </c>
      <c r="B283" s="146" t="s">
        <v>76</v>
      </c>
      <c r="C283" s="189">
        <v>0</v>
      </c>
      <c r="D283" s="189">
        <v>700000</v>
      </c>
      <c r="E283" s="141" t="s">
        <v>147</v>
      </c>
      <c r="F283" s="189">
        <v>0</v>
      </c>
      <c r="G283" s="141">
        <f t="shared" si="43"/>
        <v>0</v>
      </c>
      <c r="H283" s="189">
        <v>0</v>
      </c>
      <c r="I283" s="141" t="s">
        <v>147</v>
      </c>
    </row>
    <row r="284" spans="1:9" ht="12.75">
      <c r="A284" s="112"/>
      <c r="B284" s="146"/>
      <c r="C284" s="189"/>
      <c r="D284" s="189"/>
      <c r="E284" s="141"/>
      <c r="F284" s="189"/>
      <c r="G284" s="141"/>
      <c r="H284" s="189"/>
      <c r="I284" s="141"/>
    </row>
    <row r="285" spans="1:9" ht="25.5">
      <c r="A285" s="153" t="s">
        <v>163</v>
      </c>
      <c r="B285" s="117" t="s">
        <v>183</v>
      </c>
      <c r="C285" s="186">
        <f>C286+C300</f>
        <v>0</v>
      </c>
      <c r="D285" s="186">
        <f>D286+D300</f>
        <v>24000000</v>
      </c>
      <c r="E285" s="119" t="s">
        <v>147</v>
      </c>
      <c r="F285" s="186">
        <f>F286+F300</f>
        <v>43000000</v>
      </c>
      <c r="G285" s="119">
        <f t="shared" si="43"/>
        <v>179.16666666666669</v>
      </c>
      <c r="H285" s="186">
        <f>H286+H300</f>
        <v>50000000</v>
      </c>
      <c r="I285" s="119">
        <f t="shared" si="44"/>
        <v>116.27906976744187</v>
      </c>
    </row>
    <row r="286" spans="1:9" s="120" customFormat="1" ht="12.75">
      <c r="A286" s="224">
        <v>3</v>
      </c>
      <c r="B286" s="114" t="s">
        <v>49</v>
      </c>
      <c r="C286" s="186">
        <f>C287+C292+C295</f>
        <v>0</v>
      </c>
      <c r="D286" s="186">
        <f>D287+D292+D295</f>
        <v>15000000</v>
      </c>
      <c r="E286" s="119" t="s">
        <v>147</v>
      </c>
      <c r="F286" s="186">
        <f>F287+F292+F295</f>
        <v>36000000</v>
      </c>
      <c r="G286" s="119">
        <f t="shared" si="43"/>
        <v>240</v>
      </c>
      <c r="H286" s="186">
        <f>H287+H292+H295</f>
        <v>43000000</v>
      </c>
      <c r="I286" s="119">
        <f t="shared" si="44"/>
        <v>119.44444444444444</v>
      </c>
    </row>
    <row r="287" spans="1:9" s="120" customFormat="1" ht="12.75">
      <c r="A287" s="227">
        <v>35</v>
      </c>
      <c r="B287" s="117" t="s">
        <v>20</v>
      </c>
      <c r="C287" s="186">
        <f>C288+C290</f>
        <v>0</v>
      </c>
      <c r="D287" s="186">
        <f>D288+D290</f>
        <v>2000000</v>
      </c>
      <c r="E287" s="119" t="s">
        <v>147</v>
      </c>
      <c r="F287" s="186">
        <f>F288+F290</f>
        <v>4000000</v>
      </c>
      <c r="G287" s="119">
        <f t="shared" si="43"/>
        <v>200</v>
      </c>
      <c r="H287" s="186">
        <f>H288+H290</f>
        <v>5000000</v>
      </c>
      <c r="I287" s="119">
        <f t="shared" si="44"/>
        <v>125</v>
      </c>
    </row>
    <row r="288" spans="1:9" ht="24" customHeight="1" hidden="1">
      <c r="A288" s="225">
        <v>351</v>
      </c>
      <c r="B288" s="215" t="s">
        <v>190</v>
      </c>
      <c r="C288" s="189">
        <f>C289</f>
        <v>0</v>
      </c>
      <c r="D288" s="189">
        <f>D289</f>
        <v>0</v>
      </c>
      <c r="E288" s="141" t="s">
        <v>147</v>
      </c>
      <c r="F288" s="209">
        <f>F289</f>
        <v>1000000</v>
      </c>
      <c r="G288" s="212" t="s">
        <v>147</v>
      </c>
      <c r="H288" s="209">
        <f>H289</f>
        <v>0</v>
      </c>
      <c r="I288" s="212">
        <f t="shared" si="44"/>
        <v>0</v>
      </c>
    </row>
    <row r="289" spans="1:9" ht="12.75" hidden="1">
      <c r="A289" s="112">
        <v>3512</v>
      </c>
      <c r="B289" s="146" t="s">
        <v>0</v>
      </c>
      <c r="C289" s="189">
        <v>0</v>
      </c>
      <c r="D289" s="189">
        <v>0</v>
      </c>
      <c r="E289" s="141" t="s">
        <v>147</v>
      </c>
      <c r="F289" s="209">
        <v>1000000</v>
      </c>
      <c r="G289" s="212" t="s">
        <v>147</v>
      </c>
      <c r="H289" s="209">
        <v>0</v>
      </c>
      <c r="I289" s="212">
        <f t="shared" si="44"/>
        <v>0</v>
      </c>
    </row>
    <row r="290" spans="1:9" ht="24" customHeight="1">
      <c r="A290" s="225">
        <v>352</v>
      </c>
      <c r="B290" s="215" t="s">
        <v>190</v>
      </c>
      <c r="C290" s="189">
        <f>C291</f>
        <v>0</v>
      </c>
      <c r="D290" s="189">
        <f>D291</f>
        <v>2000000</v>
      </c>
      <c r="E290" s="141" t="s">
        <v>147</v>
      </c>
      <c r="F290" s="209">
        <f>F291</f>
        <v>3000000</v>
      </c>
      <c r="G290" s="212">
        <f t="shared" si="43"/>
        <v>150</v>
      </c>
      <c r="H290" s="209">
        <f>H291</f>
        <v>5000000</v>
      </c>
      <c r="I290" s="212">
        <f t="shared" si="44"/>
        <v>166.66666666666669</v>
      </c>
    </row>
    <row r="291" spans="1:9" ht="12.75" hidden="1">
      <c r="A291" s="112">
        <v>3522</v>
      </c>
      <c r="B291" s="146" t="s">
        <v>2</v>
      </c>
      <c r="C291" s="189">
        <v>0</v>
      </c>
      <c r="D291" s="189">
        <v>2000000</v>
      </c>
      <c r="E291" s="141" t="s">
        <v>147</v>
      </c>
      <c r="F291" s="189">
        <v>3000000</v>
      </c>
      <c r="G291" s="141">
        <f t="shared" si="43"/>
        <v>150</v>
      </c>
      <c r="H291" s="189">
        <v>5000000</v>
      </c>
      <c r="I291" s="141">
        <f t="shared" si="44"/>
        <v>166.66666666666669</v>
      </c>
    </row>
    <row r="292" spans="1:13" s="120" customFormat="1" ht="12.75">
      <c r="A292" s="227">
        <v>36</v>
      </c>
      <c r="B292" s="117" t="s">
        <v>191</v>
      </c>
      <c r="C292" s="186">
        <f>C293</f>
        <v>0</v>
      </c>
      <c r="D292" s="186">
        <f aca="true" t="shared" si="47" ref="D292:H293">D293</f>
        <v>12000000</v>
      </c>
      <c r="E292" s="119" t="s">
        <v>147</v>
      </c>
      <c r="F292" s="186">
        <f t="shared" si="47"/>
        <v>16000000</v>
      </c>
      <c r="G292" s="119">
        <f t="shared" si="43"/>
        <v>133.33333333333331</v>
      </c>
      <c r="H292" s="186">
        <f t="shared" si="47"/>
        <v>17000000</v>
      </c>
      <c r="I292" s="119">
        <f t="shared" si="44"/>
        <v>106.25</v>
      </c>
      <c r="K292" s="121"/>
      <c r="L292" s="121"/>
      <c r="M292" s="121"/>
    </row>
    <row r="293" spans="1:13" ht="12.75">
      <c r="A293" s="228">
        <v>363</v>
      </c>
      <c r="B293" s="154" t="s">
        <v>75</v>
      </c>
      <c r="C293" s="189">
        <f>C294</f>
        <v>0</v>
      </c>
      <c r="D293" s="189">
        <f t="shared" si="47"/>
        <v>12000000</v>
      </c>
      <c r="E293" s="141" t="s">
        <v>147</v>
      </c>
      <c r="F293" s="209">
        <f t="shared" si="47"/>
        <v>16000000</v>
      </c>
      <c r="G293" s="212">
        <f t="shared" si="43"/>
        <v>133.33333333333331</v>
      </c>
      <c r="H293" s="209">
        <f t="shared" si="47"/>
        <v>17000000</v>
      </c>
      <c r="I293" s="212">
        <f t="shared" si="44"/>
        <v>106.25</v>
      </c>
      <c r="K293" s="116"/>
      <c r="L293" s="116"/>
      <c r="M293" s="116"/>
    </row>
    <row r="294" spans="1:9" ht="12.75" hidden="1">
      <c r="A294" s="112">
        <v>3632</v>
      </c>
      <c r="B294" s="146" t="s">
        <v>76</v>
      </c>
      <c r="C294" s="189">
        <v>0</v>
      </c>
      <c r="D294" s="189">
        <v>12000000</v>
      </c>
      <c r="E294" s="141" t="s">
        <v>147</v>
      </c>
      <c r="F294" s="189">
        <v>16000000</v>
      </c>
      <c r="G294" s="141">
        <f t="shared" si="43"/>
        <v>133.33333333333331</v>
      </c>
      <c r="H294" s="189">
        <v>17000000</v>
      </c>
      <c r="I294" s="141">
        <f t="shared" si="44"/>
        <v>106.25</v>
      </c>
    </row>
    <row r="295" spans="1:13" s="120" customFormat="1" ht="12.75">
      <c r="A295" s="227">
        <v>38</v>
      </c>
      <c r="B295" s="117" t="s">
        <v>77</v>
      </c>
      <c r="C295" s="194">
        <f>C296+C298</f>
        <v>0</v>
      </c>
      <c r="D295" s="194">
        <f>D296+D298</f>
        <v>1000000</v>
      </c>
      <c r="E295" s="195" t="s">
        <v>147</v>
      </c>
      <c r="F295" s="194">
        <f>F296+F298</f>
        <v>16000000</v>
      </c>
      <c r="G295" s="195">
        <f t="shared" si="43"/>
        <v>1600</v>
      </c>
      <c r="H295" s="194">
        <f>H296+H298</f>
        <v>21000000</v>
      </c>
      <c r="I295" s="195">
        <f t="shared" si="44"/>
        <v>131.25</v>
      </c>
      <c r="K295" s="121"/>
      <c r="L295" s="121"/>
      <c r="M295" s="121"/>
    </row>
    <row r="296" spans="1:13" ht="12.75">
      <c r="A296" s="228">
        <v>381</v>
      </c>
      <c r="B296" s="134" t="s">
        <v>48</v>
      </c>
      <c r="C296" s="191">
        <f>C297</f>
        <v>0</v>
      </c>
      <c r="D296" s="191">
        <f>D297</f>
        <v>1000000</v>
      </c>
      <c r="E296" s="216" t="s">
        <v>147</v>
      </c>
      <c r="F296" s="219">
        <f>F297</f>
        <v>1000000</v>
      </c>
      <c r="G296" s="220">
        <f t="shared" si="43"/>
        <v>100</v>
      </c>
      <c r="H296" s="219">
        <f>H297</f>
        <v>1000000</v>
      </c>
      <c r="I296" s="220">
        <f t="shared" si="44"/>
        <v>100</v>
      </c>
      <c r="K296" s="116"/>
      <c r="L296" s="116"/>
      <c r="M296" s="116"/>
    </row>
    <row r="297" spans="1:9" ht="12.75" hidden="1">
      <c r="A297" s="112">
        <v>3811</v>
      </c>
      <c r="B297" s="146" t="s">
        <v>23</v>
      </c>
      <c r="C297" s="189">
        <v>0</v>
      </c>
      <c r="D297" s="189">
        <v>1000000</v>
      </c>
      <c r="E297" s="141" t="s">
        <v>147</v>
      </c>
      <c r="F297" s="209">
        <v>1000000</v>
      </c>
      <c r="G297" s="212">
        <f t="shared" si="43"/>
        <v>100</v>
      </c>
      <c r="H297" s="209">
        <v>1000000</v>
      </c>
      <c r="I297" s="212">
        <f t="shared" si="44"/>
        <v>100</v>
      </c>
    </row>
    <row r="298" spans="1:13" ht="12.75" hidden="1">
      <c r="A298" s="228">
        <v>382</v>
      </c>
      <c r="B298" s="134" t="s">
        <v>124</v>
      </c>
      <c r="C298" s="191">
        <f>C299</f>
        <v>0</v>
      </c>
      <c r="D298" s="191">
        <f>D299</f>
        <v>0</v>
      </c>
      <c r="E298" s="216" t="s">
        <v>147</v>
      </c>
      <c r="F298" s="219">
        <f>F299</f>
        <v>15000000</v>
      </c>
      <c r="G298" s="220" t="s">
        <v>147</v>
      </c>
      <c r="H298" s="219">
        <f>H299</f>
        <v>20000000</v>
      </c>
      <c r="I298" s="220">
        <f t="shared" si="44"/>
        <v>133.33333333333331</v>
      </c>
      <c r="K298" s="116"/>
      <c r="L298" s="116"/>
      <c r="M298" s="116"/>
    </row>
    <row r="299" spans="1:9" ht="12.75" hidden="1">
      <c r="A299" s="112">
        <v>3822</v>
      </c>
      <c r="B299" s="146" t="s">
        <v>123</v>
      </c>
      <c r="C299" s="189">
        <v>0</v>
      </c>
      <c r="D299" s="189">
        <v>0</v>
      </c>
      <c r="E299" s="141" t="s">
        <v>147</v>
      </c>
      <c r="F299" s="189">
        <v>15000000</v>
      </c>
      <c r="G299" s="141" t="s">
        <v>147</v>
      </c>
      <c r="H299" s="189">
        <v>20000000</v>
      </c>
      <c r="I299" s="141">
        <f t="shared" si="44"/>
        <v>133.33333333333331</v>
      </c>
    </row>
    <row r="300" spans="1:13" s="120" customFormat="1" ht="12.75">
      <c r="A300" s="227">
        <v>5</v>
      </c>
      <c r="B300" s="114" t="s">
        <v>35</v>
      </c>
      <c r="C300" s="186">
        <f>C301</f>
        <v>0</v>
      </c>
      <c r="D300" s="186">
        <f>D301</f>
        <v>9000000</v>
      </c>
      <c r="E300" s="119" t="s">
        <v>147</v>
      </c>
      <c r="F300" s="186">
        <f>F301</f>
        <v>7000000</v>
      </c>
      <c r="G300" s="119">
        <f t="shared" si="43"/>
        <v>77.77777777777779</v>
      </c>
      <c r="H300" s="186">
        <f>H301</f>
        <v>7000000</v>
      </c>
      <c r="I300" s="119">
        <f t="shared" si="44"/>
        <v>100</v>
      </c>
      <c r="K300" s="121"/>
      <c r="L300" s="121"/>
      <c r="M300" s="121"/>
    </row>
    <row r="301" spans="1:13" s="120" customFormat="1" ht="12.75">
      <c r="A301" s="227">
        <v>51</v>
      </c>
      <c r="B301" s="117" t="s">
        <v>36</v>
      </c>
      <c r="C301" s="186">
        <f>C302+C304</f>
        <v>0</v>
      </c>
      <c r="D301" s="186">
        <f>D302+D304</f>
        <v>9000000</v>
      </c>
      <c r="E301" s="119" t="s">
        <v>147</v>
      </c>
      <c r="F301" s="186">
        <f>F302+F304</f>
        <v>7000000</v>
      </c>
      <c r="G301" s="119">
        <f t="shared" si="43"/>
        <v>77.77777777777779</v>
      </c>
      <c r="H301" s="186">
        <f>H302+H304</f>
        <v>7000000</v>
      </c>
      <c r="I301" s="119">
        <f t="shared" si="44"/>
        <v>100</v>
      </c>
      <c r="K301" s="121"/>
      <c r="L301" s="121"/>
      <c r="M301" s="121"/>
    </row>
    <row r="302" spans="1:9" ht="12.75">
      <c r="A302" s="228">
        <v>514</v>
      </c>
      <c r="B302" s="217" t="s">
        <v>143</v>
      </c>
      <c r="C302" s="189">
        <f>C303</f>
        <v>0</v>
      </c>
      <c r="D302" s="189">
        <f>D303</f>
        <v>2500000</v>
      </c>
      <c r="E302" s="141" t="s">
        <v>147</v>
      </c>
      <c r="F302" s="209">
        <f>F303</f>
        <v>0</v>
      </c>
      <c r="G302" s="212">
        <f t="shared" si="43"/>
        <v>0</v>
      </c>
      <c r="H302" s="209">
        <f>H303</f>
        <v>0</v>
      </c>
      <c r="I302" s="212" t="s">
        <v>147</v>
      </c>
    </row>
    <row r="303" spans="1:9" ht="12.75" hidden="1">
      <c r="A303" s="112">
        <v>5141</v>
      </c>
      <c r="B303" s="146" t="s">
        <v>140</v>
      </c>
      <c r="C303" s="189">
        <v>0</v>
      </c>
      <c r="D303" s="189">
        <v>2500000</v>
      </c>
      <c r="E303" s="141" t="s">
        <v>147</v>
      </c>
      <c r="F303" s="209">
        <v>0</v>
      </c>
      <c r="G303" s="212">
        <f t="shared" si="43"/>
        <v>0</v>
      </c>
      <c r="H303" s="209">
        <v>0</v>
      </c>
      <c r="I303" s="212" t="s">
        <v>147</v>
      </c>
    </row>
    <row r="304" spans="1:13" ht="24" customHeight="1">
      <c r="A304" s="228">
        <v>516</v>
      </c>
      <c r="B304" s="217" t="s">
        <v>194</v>
      </c>
      <c r="C304" s="189">
        <f>C305</f>
        <v>0</v>
      </c>
      <c r="D304" s="189">
        <f>D305</f>
        <v>6500000</v>
      </c>
      <c r="E304" s="141" t="s">
        <v>147</v>
      </c>
      <c r="F304" s="209">
        <f>F305</f>
        <v>7000000</v>
      </c>
      <c r="G304" s="212">
        <f t="shared" si="43"/>
        <v>107.6923076923077</v>
      </c>
      <c r="H304" s="209">
        <f>H305</f>
        <v>7000000</v>
      </c>
      <c r="I304" s="212">
        <f t="shared" si="44"/>
        <v>100</v>
      </c>
      <c r="K304" s="116"/>
      <c r="L304" s="116"/>
      <c r="M304" s="116"/>
    </row>
    <row r="305" spans="1:9" ht="24" customHeight="1" hidden="1">
      <c r="A305" s="232">
        <v>5161</v>
      </c>
      <c r="B305" s="154" t="s">
        <v>117</v>
      </c>
      <c r="C305" s="189">
        <v>0</v>
      </c>
      <c r="D305" s="189">
        <v>6500000</v>
      </c>
      <c r="E305" s="141" t="s">
        <v>147</v>
      </c>
      <c r="F305" s="189">
        <v>7000000</v>
      </c>
      <c r="G305" s="141">
        <f t="shared" si="43"/>
        <v>107.6923076923077</v>
      </c>
      <c r="H305" s="189">
        <v>7000000</v>
      </c>
      <c r="I305" s="141">
        <f t="shared" si="44"/>
        <v>100</v>
      </c>
    </row>
    <row r="306" spans="1:9" ht="12.75">
      <c r="A306" s="112"/>
      <c r="B306" s="146"/>
      <c r="C306" s="189"/>
      <c r="D306" s="189"/>
      <c r="E306" s="141"/>
      <c r="F306" s="189"/>
      <c r="G306" s="141"/>
      <c r="H306" s="189"/>
      <c r="I306" s="141"/>
    </row>
    <row r="307" spans="1:9" ht="12.75">
      <c r="A307" s="153" t="s">
        <v>165</v>
      </c>
      <c r="B307" s="117" t="s">
        <v>184</v>
      </c>
      <c r="C307" s="186">
        <f>C308+C320</f>
        <v>0</v>
      </c>
      <c r="D307" s="186">
        <f>D308+D320</f>
        <v>12500000</v>
      </c>
      <c r="E307" s="119" t="s">
        <v>147</v>
      </c>
      <c r="F307" s="186">
        <f>F308+F320</f>
        <v>17500000</v>
      </c>
      <c r="G307" s="119">
        <f t="shared" si="43"/>
        <v>140</v>
      </c>
      <c r="H307" s="186">
        <f>H308+H320</f>
        <v>30500000</v>
      </c>
      <c r="I307" s="119">
        <f t="shared" si="44"/>
        <v>174.28571428571428</v>
      </c>
    </row>
    <row r="308" spans="1:9" s="120" customFormat="1" ht="12.75">
      <c r="A308" s="224">
        <v>3</v>
      </c>
      <c r="B308" s="114" t="s">
        <v>49</v>
      </c>
      <c r="C308" s="186">
        <f>C309+C312+C315</f>
        <v>0</v>
      </c>
      <c r="D308" s="186">
        <f>D309+D312+D315</f>
        <v>11500000</v>
      </c>
      <c r="E308" s="119" t="s">
        <v>147</v>
      </c>
      <c r="F308" s="186">
        <f>F309+F312+F315</f>
        <v>15500000</v>
      </c>
      <c r="G308" s="119">
        <f t="shared" si="43"/>
        <v>134.7826086956522</v>
      </c>
      <c r="H308" s="186">
        <f>H309+H312+H315</f>
        <v>27500000</v>
      </c>
      <c r="I308" s="119">
        <f t="shared" si="44"/>
        <v>177.41935483870967</v>
      </c>
    </row>
    <row r="309" spans="1:9" s="120" customFormat="1" ht="12.75">
      <c r="A309" s="227">
        <v>35</v>
      </c>
      <c r="B309" s="117" t="s">
        <v>20</v>
      </c>
      <c r="C309" s="186">
        <f>C310</f>
        <v>0</v>
      </c>
      <c r="D309" s="186">
        <f aca="true" t="shared" si="48" ref="D309:H310">D310</f>
        <v>500000</v>
      </c>
      <c r="E309" s="119" t="s">
        <v>147</v>
      </c>
      <c r="F309" s="186">
        <f t="shared" si="48"/>
        <v>2000000</v>
      </c>
      <c r="G309" s="119">
        <f t="shared" si="43"/>
        <v>400</v>
      </c>
      <c r="H309" s="186">
        <f t="shared" si="48"/>
        <v>2000000</v>
      </c>
      <c r="I309" s="119">
        <f t="shared" si="44"/>
        <v>100</v>
      </c>
    </row>
    <row r="310" spans="1:9" ht="24" customHeight="1">
      <c r="A310" s="225">
        <v>352</v>
      </c>
      <c r="B310" s="215" t="s">
        <v>190</v>
      </c>
      <c r="C310" s="189">
        <f>C311</f>
        <v>0</v>
      </c>
      <c r="D310" s="189">
        <f t="shared" si="48"/>
        <v>500000</v>
      </c>
      <c r="E310" s="141" t="s">
        <v>147</v>
      </c>
      <c r="F310" s="209">
        <f t="shared" si="48"/>
        <v>2000000</v>
      </c>
      <c r="G310" s="212">
        <f t="shared" si="43"/>
        <v>400</v>
      </c>
      <c r="H310" s="209">
        <f t="shared" si="48"/>
        <v>2000000</v>
      </c>
      <c r="I310" s="212">
        <f t="shared" si="44"/>
        <v>100</v>
      </c>
    </row>
    <row r="311" spans="1:9" ht="12.75" hidden="1">
      <c r="A311" s="112">
        <v>3522</v>
      </c>
      <c r="B311" s="146" t="s">
        <v>2</v>
      </c>
      <c r="C311" s="189">
        <v>0</v>
      </c>
      <c r="D311" s="189">
        <v>500000</v>
      </c>
      <c r="E311" s="141" t="s">
        <v>147</v>
      </c>
      <c r="F311" s="189">
        <v>2000000</v>
      </c>
      <c r="G311" s="141">
        <f t="shared" si="43"/>
        <v>400</v>
      </c>
      <c r="H311" s="189">
        <v>2000000</v>
      </c>
      <c r="I311" s="141">
        <f t="shared" si="44"/>
        <v>100</v>
      </c>
    </row>
    <row r="312" spans="1:13" s="120" customFormat="1" ht="12.75">
      <c r="A312" s="227">
        <v>36</v>
      </c>
      <c r="B312" s="117" t="s">
        <v>191</v>
      </c>
      <c r="C312" s="186">
        <f>C313</f>
        <v>0</v>
      </c>
      <c r="D312" s="186">
        <f aca="true" t="shared" si="49" ref="D312:H313">D313</f>
        <v>10000000</v>
      </c>
      <c r="E312" s="119" t="s">
        <v>147</v>
      </c>
      <c r="F312" s="186">
        <f t="shared" si="49"/>
        <v>13000000</v>
      </c>
      <c r="G312" s="119">
        <f t="shared" si="43"/>
        <v>130</v>
      </c>
      <c r="H312" s="186">
        <f t="shared" si="49"/>
        <v>15000000</v>
      </c>
      <c r="I312" s="119">
        <f t="shared" si="44"/>
        <v>115.38461538461537</v>
      </c>
      <c r="K312" s="121"/>
      <c r="L312" s="121"/>
      <c r="M312" s="121"/>
    </row>
    <row r="313" spans="1:13" ht="12.75">
      <c r="A313" s="228">
        <v>363</v>
      </c>
      <c r="B313" s="154" t="s">
        <v>75</v>
      </c>
      <c r="C313" s="189">
        <f>C314</f>
        <v>0</v>
      </c>
      <c r="D313" s="189">
        <f t="shared" si="49"/>
        <v>10000000</v>
      </c>
      <c r="E313" s="141" t="s">
        <v>147</v>
      </c>
      <c r="F313" s="209">
        <f t="shared" si="49"/>
        <v>13000000</v>
      </c>
      <c r="G313" s="212">
        <f t="shared" si="43"/>
        <v>130</v>
      </c>
      <c r="H313" s="209">
        <f t="shared" si="49"/>
        <v>15000000</v>
      </c>
      <c r="I313" s="212">
        <f t="shared" si="44"/>
        <v>115.38461538461537</v>
      </c>
      <c r="K313" s="116"/>
      <c r="L313" s="116"/>
      <c r="M313" s="116"/>
    </row>
    <row r="314" spans="1:9" ht="12.75" hidden="1">
      <c r="A314" s="112">
        <v>3632</v>
      </c>
      <c r="B314" s="146" t="s">
        <v>76</v>
      </c>
      <c r="C314" s="189">
        <v>0</v>
      </c>
      <c r="D314" s="189">
        <v>10000000</v>
      </c>
      <c r="E314" s="141" t="s">
        <v>147</v>
      </c>
      <c r="F314" s="189">
        <v>13000000</v>
      </c>
      <c r="G314" s="141">
        <f t="shared" si="43"/>
        <v>130</v>
      </c>
      <c r="H314" s="189">
        <v>15000000</v>
      </c>
      <c r="I314" s="141">
        <f t="shared" si="44"/>
        <v>115.38461538461537</v>
      </c>
    </row>
    <row r="315" spans="1:13" s="120" customFormat="1" ht="12.75">
      <c r="A315" s="227">
        <v>38</v>
      </c>
      <c r="B315" s="117" t="s">
        <v>77</v>
      </c>
      <c r="C315" s="194">
        <f>C316+C318</f>
        <v>0</v>
      </c>
      <c r="D315" s="194">
        <f>D316+D318</f>
        <v>1000000</v>
      </c>
      <c r="E315" s="195" t="s">
        <v>147</v>
      </c>
      <c r="F315" s="194">
        <f>F316+F318</f>
        <v>500000</v>
      </c>
      <c r="G315" s="195">
        <f t="shared" si="43"/>
        <v>50</v>
      </c>
      <c r="H315" s="194">
        <f>H316+H318</f>
        <v>10500000</v>
      </c>
      <c r="I315" s="195">
        <f t="shared" si="44"/>
        <v>2100</v>
      </c>
      <c r="K315" s="121"/>
      <c r="L315" s="121"/>
      <c r="M315" s="121"/>
    </row>
    <row r="316" spans="1:13" ht="12.75">
      <c r="A316" s="228">
        <v>381</v>
      </c>
      <c r="B316" s="134" t="s">
        <v>48</v>
      </c>
      <c r="C316" s="191">
        <f>C317</f>
        <v>0</v>
      </c>
      <c r="D316" s="191">
        <f>D317</f>
        <v>1000000</v>
      </c>
      <c r="E316" s="216" t="s">
        <v>147</v>
      </c>
      <c r="F316" s="219">
        <f>F317</f>
        <v>500000</v>
      </c>
      <c r="G316" s="220">
        <f t="shared" si="43"/>
        <v>50</v>
      </c>
      <c r="H316" s="219">
        <f>H317</f>
        <v>500000</v>
      </c>
      <c r="I316" s="220">
        <f t="shared" si="44"/>
        <v>100</v>
      </c>
      <c r="K316" s="116"/>
      <c r="L316" s="116"/>
      <c r="M316" s="116"/>
    </row>
    <row r="317" spans="1:9" ht="12.75" hidden="1">
      <c r="A317" s="112">
        <v>3811</v>
      </c>
      <c r="B317" s="146" t="s">
        <v>23</v>
      </c>
      <c r="C317" s="189">
        <v>0</v>
      </c>
      <c r="D317" s="189">
        <v>1000000</v>
      </c>
      <c r="E317" s="141" t="s">
        <v>147</v>
      </c>
      <c r="F317" s="209">
        <v>500000</v>
      </c>
      <c r="G317" s="212">
        <f t="shared" si="43"/>
        <v>50</v>
      </c>
      <c r="H317" s="209">
        <v>500000</v>
      </c>
      <c r="I317" s="212">
        <f t="shared" si="44"/>
        <v>100</v>
      </c>
    </row>
    <row r="318" spans="1:13" ht="12.75" hidden="1">
      <c r="A318" s="228">
        <v>382</v>
      </c>
      <c r="B318" s="134" t="s">
        <v>124</v>
      </c>
      <c r="C318" s="191">
        <f>C319</f>
        <v>0</v>
      </c>
      <c r="D318" s="191">
        <f>D319</f>
        <v>0</v>
      </c>
      <c r="E318" s="216" t="s">
        <v>147</v>
      </c>
      <c r="F318" s="219">
        <f>F319</f>
        <v>0</v>
      </c>
      <c r="G318" s="220" t="s">
        <v>147</v>
      </c>
      <c r="H318" s="219">
        <f>H319</f>
        <v>10000000</v>
      </c>
      <c r="I318" s="220" t="s">
        <v>147</v>
      </c>
      <c r="K318" s="116"/>
      <c r="L318" s="116"/>
      <c r="M318" s="116"/>
    </row>
    <row r="319" spans="1:9" ht="12.75" hidden="1">
      <c r="A319" s="112">
        <v>3822</v>
      </c>
      <c r="B319" s="146" t="s">
        <v>123</v>
      </c>
      <c r="C319" s="189">
        <v>0</v>
      </c>
      <c r="D319" s="189">
        <v>0</v>
      </c>
      <c r="E319" s="141" t="s">
        <v>147</v>
      </c>
      <c r="F319" s="189">
        <v>0</v>
      </c>
      <c r="G319" s="141" t="s">
        <v>147</v>
      </c>
      <c r="H319" s="189">
        <v>10000000</v>
      </c>
      <c r="I319" s="141" t="s">
        <v>147</v>
      </c>
    </row>
    <row r="320" spans="1:13" s="120" customFormat="1" ht="12.75">
      <c r="A320" s="227">
        <v>5</v>
      </c>
      <c r="B320" s="114" t="s">
        <v>35</v>
      </c>
      <c r="C320" s="186">
        <f>C321</f>
        <v>0</v>
      </c>
      <c r="D320" s="186">
        <f>D321</f>
        <v>1000000</v>
      </c>
      <c r="E320" s="119" t="s">
        <v>147</v>
      </c>
      <c r="F320" s="186">
        <f>F321</f>
        <v>2000000</v>
      </c>
      <c r="G320" s="119">
        <f t="shared" si="43"/>
        <v>200</v>
      </c>
      <c r="H320" s="186">
        <f>H321</f>
        <v>3000000</v>
      </c>
      <c r="I320" s="119">
        <f t="shared" si="44"/>
        <v>150</v>
      </c>
      <c r="K320" s="121"/>
      <c r="L320" s="121"/>
      <c r="M320" s="121"/>
    </row>
    <row r="321" spans="1:13" s="120" customFormat="1" ht="12.75">
      <c r="A321" s="227">
        <v>51</v>
      </c>
      <c r="B321" s="117" t="s">
        <v>36</v>
      </c>
      <c r="C321" s="186">
        <f>C322+C324</f>
        <v>0</v>
      </c>
      <c r="D321" s="186">
        <f>D322+D324</f>
        <v>1000000</v>
      </c>
      <c r="E321" s="119" t="s">
        <v>147</v>
      </c>
      <c r="F321" s="186">
        <f>F322+F324</f>
        <v>2000000</v>
      </c>
      <c r="G321" s="119">
        <f t="shared" si="43"/>
        <v>200</v>
      </c>
      <c r="H321" s="186">
        <f>H322+H324</f>
        <v>3000000</v>
      </c>
      <c r="I321" s="119">
        <f t="shared" si="44"/>
        <v>150</v>
      </c>
      <c r="K321" s="121"/>
      <c r="L321" s="121"/>
      <c r="M321" s="121"/>
    </row>
    <row r="322" spans="1:9" ht="12.75">
      <c r="A322" s="228">
        <v>514</v>
      </c>
      <c r="B322" s="217" t="s">
        <v>143</v>
      </c>
      <c r="C322" s="189">
        <f>C323</f>
        <v>0</v>
      </c>
      <c r="D322" s="189">
        <f>D323</f>
        <v>500000</v>
      </c>
      <c r="E322" s="141" t="s">
        <v>147</v>
      </c>
      <c r="F322" s="209">
        <f>F323</f>
        <v>0</v>
      </c>
      <c r="G322" s="212">
        <f t="shared" si="43"/>
        <v>0</v>
      </c>
      <c r="H322" s="209">
        <f>H323</f>
        <v>0</v>
      </c>
      <c r="I322" s="212" t="s">
        <v>147</v>
      </c>
    </row>
    <row r="323" spans="1:9" ht="12.75" hidden="1">
      <c r="A323" s="112">
        <v>5141</v>
      </c>
      <c r="B323" s="146" t="s">
        <v>140</v>
      </c>
      <c r="C323" s="189">
        <v>0</v>
      </c>
      <c r="D323" s="189">
        <v>500000</v>
      </c>
      <c r="E323" s="141" t="s">
        <v>147</v>
      </c>
      <c r="F323" s="209">
        <v>0</v>
      </c>
      <c r="G323" s="212">
        <f t="shared" si="43"/>
        <v>0</v>
      </c>
      <c r="H323" s="209">
        <v>0</v>
      </c>
      <c r="I323" s="212" t="s">
        <v>147</v>
      </c>
    </row>
    <row r="324" spans="1:13" ht="24" customHeight="1">
      <c r="A324" s="228">
        <v>516</v>
      </c>
      <c r="B324" s="217" t="s">
        <v>194</v>
      </c>
      <c r="C324" s="189">
        <f>C325</f>
        <v>0</v>
      </c>
      <c r="D324" s="189">
        <f>D325</f>
        <v>500000</v>
      </c>
      <c r="E324" s="141" t="s">
        <v>147</v>
      </c>
      <c r="F324" s="209">
        <f>F325</f>
        <v>2000000</v>
      </c>
      <c r="G324" s="212">
        <f t="shared" si="43"/>
        <v>400</v>
      </c>
      <c r="H324" s="209">
        <f>H325</f>
        <v>3000000</v>
      </c>
      <c r="I324" s="212">
        <f t="shared" si="44"/>
        <v>150</v>
      </c>
      <c r="K324" s="116"/>
      <c r="L324" s="116"/>
      <c r="M324" s="116"/>
    </row>
    <row r="325" spans="1:9" ht="25.5" customHeight="1" hidden="1">
      <c r="A325" s="231">
        <v>5161</v>
      </c>
      <c r="B325" s="152" t="s">
        <v>117</v>
      </c>
      <c r="C325" s="189">
        <v>0</v>
      </c>
      <c r="D325" s="189">
        <v>500000</v>
      </c>
      <c r="E325" s="141" t="s">
        <v>147</v>
      </c>
      <c r="F325" s="189">
        <v>2000000</v>
      </c>
      <c r="G325" s="141">
        <f t="shared" si="43"/>
        <v>400</v>
      </c>
      <c r="H325" s="189">
        <v>3000000</v>
      </c>
      <c r="I325" s="141">
        <f t="shared" si="44"/>
        <v>150</v>
      </c>
    </row>
    <row r="326" spans="1:9" ht="12.75">
      <c r="A326" s="112"/>
      <c r="B326" s="146"/>
      <c r="C326" s="189"/>
      <c r="D326" s="189"/>
      <c r="E326" s="141"/>
      <c r="F326" s="189"/>
      <c r="G326" s="141"/>
      <c r="H326" s="189"/>
      <c r="I326" s="141"/>
    </row>
    <row r="327" spans="1:9" ht="12.75">
      <c r="A327" s="153" t="s">
        <v>166</v>
      </c>
      <c r="B327" s="117" t="s">
        <v>185</v>
      </c>
      <c r="C327" s="186">
        <f>C328+C339</f>
        <v>0</v>
      </c>
      <c r="D327" s="186">
        <f>D328+D339</f>
        <v>37000000</v>
      </c>
      <c r="E327" s="119" t="s">
        <v>147</v>
      </c>
      <c r="F327" s="186">
        <f>F328+F339</f>
        <v>6000000</v>
      </c>
      <c r="G327" s="119">
        <f t="shared" si="43"/>
        <v>16.216216216216218</v>
      </c>
      <c r="H327" s="186">
        <f>H328+H339</f>
        <v>5000000</v>
      </c>
      <c r="I327" s="119">
        <f t="shared" si="44"/>
        <v>83.33333333333334</v>
      </c>
    </row>
    <row r="328" spans="1:9" s="120" customFormat="1" ht="12.75">
      <c r="A328" s="224">
        <v>3</v>
      </c>
      <c r="B328" s="114" t="s">
        <v>49</v>
      </c>
      <c r="C328" s="186">
        <f>C329+C333+C336</f>
        <v>0</v>
      </c>
      <c r="D328" s="186">
        <f>D329+D333+D336</f>
        <v>36000000</v>
      </c>
      <c r="E328" s="119" t="s">
        <v>147</v>
      </c>
      <c r="F328" s="186">
        <f>F329+F333+F336</f>
        <v>4000000</v>
      </c>
      <c r="G328" s="119">
        <f t="shared" si="43"/>
        <v>11.11111111111111</v>
      </c>
      <c r="H328" s="186">
        <f>H329+H333+H336</f>
        <v>3000000</v>
      </c>
      <c r="I328" s="119">
        <f t="shared" si="44"/>
        <v>75</v>
      </c>
    </row>
    <row r="329" spans="1:9" s="120" customFormat="1" ht="12.75">
      <c r="A329" s="227">
        <v>35</v>
      </c>
      <c r="B329" s="117" t="s">
        <v>20</v>
      </c>
      <c r="C329" s="186">
        <f>C330</f>
        <v>0</v>
      </c>
      <c r="D329" s="186">
        <f>D330</f>
        <v>35000000</v>
      </c>
      <c r="E329" s="119" t="s">
        <v>147</v>
      </c>
      <c r="F329" s="186">
        <f>F330</f>
        <v>1000000</v>
      </c>
      <c r="G329" s="119">
        <f aca="true" t="shared" si="50" ref="G329:G375">F329/D329*100</f>
        <v>2.857142857142857</v>
      </c>
      <c r="H329" s="186">
        <f>H330</f>
        <v>500000</v>
      </c>
      <c r="I329" s="119">
        <f aca="true" t="shared" si="51" ref="I329:I375">H329/F329*100</f>
        <v>50</v>
      </c>
    </row>
    <row r="330" spans="1:9" ht="24" customHeight="1">
      <c r="A330" s="225">
        <v>352</v>
      </c>
      <c r="B330" s="215" t="s">
        <v>190</v>
      </c>
      <c r="C330" s="189">
        <f>C331+C332</f>
        <v>0</v>
      </c>
      <c r="D330" s="189">
        <f>D331+D332</f>
        <v>35000000</v>
      </c>
      <c r="E330" s="141" t="s">
        <v>147</v>
      </c>
      <c r="F330" s="209">
        <f>F331+F332</f>
        <v>1000000</v>
      </c>
      <c r="G330" s="212">
        <f t="shared" si="50"/>
        <v>2.857142857142857</v>
      </c>
      <c r="H330" s="209">
        <f>H331+H332</f>
        <v>500000</v>
      </c>
      <c r="I330" s="212">
        <f t="shared" si="51"/>
        <v>50</v>
      </c>
    </row>
    <row r="331" spans="1:9" ht="12.75" hidden="1">
      <c r="A331" s="112">
        <v>3522</v>
      </c>
      <c r="B331" s="146" t="s">
        <v>2</v>
      </c>
      <c r="C331" s="189">
        <v>0</v>
      </c>
      <c r="D331" s="189">
        <v>5000000</v>
      </c>
      <c r="E331" s="141" t="s">
        <v>147</v>
      </c>
      <c r="F331" s="189">
        <v>1000000</v>
      </c>
      <c r="G331" s="141">
        <f t="shared" si="50"/>
        <v>20</v>
      </c>
      <c r="H331" s="189">
        <v>500000</v>
      </c>
      <c r="I331" s="141">
        <f t="shared" si="51"/>
        <v>50</v>
      </c>
    </row>
    <row r="332" spans="1:9" ht="25.5" hidden="1">
      <c r="A332" s="232">
        <v>3523</v>
      </c>
      <c r="B332" s="154" t="s">
        <v>141</v>
      </c>
      <c r="C332" s="189">
        <v>0</v>
      </c>
      <c r="D332" s="189">
        <v>30000000</v>
      </c>
      <c r="E332" s="141" t="s">
        <v>147</v>
      </c>
      <c r="F332" s="189">
        <v>0</v>
      </c>
      <c r="G332" s="141">
        <f t="shared" si="50"/>
        <v>0</v>
      </c>
      <c r="H332" s="189">
        <v>0</v>
      </c>
      <c r="I332" s="141" t="s">
        <v>147</v>
      </c>
    </row>
    <row r="333" spans="1:13" s="120" customFormat="1" ht="12.75">
      <c r="A333" s="227">
        <v>36</v>
      </c>
      <c r="B333" s="117" t="s">
        <v>191</v>
      </c>
      <c r="C333" s="186">
        <f>C334</f>
        <v>0</v>
      </c>
      <c r="D333" s="186">
        <f aca="true" t="shared" si="52" ref="D333:H334">D334</f>
        <v>1000000</v>
      </c>
      <c r="E333" s="119" t="s">
        <v>147</v>
      </c>
      <c r="F333" s="186">
        <f t="shared" si="52"/>
        <v>2000000</v>
      </c>
      <c r="G333" s="119">
        <f t="shared" si="50"/>
        <v>200</v>
      </c>
      <c r="H333" s="186">
        <f t="shared" si="52"/>
        <v>2000000</v>
      </c>
      <c r="I333" s="119">
        <f t="shared" si="51"/>
        <v>100</v>
      </c>
      <c r="K333" s="121"/>
      <c r="L333" s="121"/>
      <c r="M333" s="121"/>
    </row>
    <row r="334" spans="1:13" ht="12.75">
      <c r="A334" s="228">
        <v>363</v>
      </c>
      <c r="B334" s="154" t="s">
        <v>75</v>
      </c>
      <c r="C334" s="189">
        <f>C335</f>
        <v>0</v>
      </c>
      <c r="D334" s="189">
        <f t="shared" si="52"/>
        <v>1000000</v>
      </c>
      <c r="E334" s="141" t="s">
        <v>147</v>
      </c>
      <c r="F334" s="209">
        <f t="shared" si="52"/>
        <v>2000000</v>
      </c>
      <c r="G334" s="212">
        <f t="shared" si="50"/>
        <v>200</v>
      </c>
      <c r="H334" s="209">
        <f t="shared" si="52"/>
        <v>2000000</v>
      </c>
      <c r="I334" s="212">
        <f t="shared" si="51"/>
        <v>100</v>
      </c>
      <c r="K334" s="116"/>
      <c r="L334" s="116"/>
      <c r="M334" s="116"/>
    </row>
    <row r="335" spans="1:9" ht="12.75" hidden="1">
      <c r="A335" s="112">
        <v>3632</v>
      </c>
      <c r="B335" s="146" t="s">
        <v>76</v>
      </c>
      <c r="C335" s="189">
        <v>0</v>
      </c>
      <c r="D335" s="189">
        <v>1000000</v>
      </c>
      <c r="E335" s="141" t="s">
        <v>147</v>
      </c>
      <c r="F335" s="189">
        <v>2000000</v>
      </c>
      <c r="G335" s="141">
        <f t="shared" si="50"/>
        <v>200</v>
      </c>
      <c r="H335" s="189">
        <v>2000000</v>
      </c>
      <c r="I335" s="141">
        <f t="shared" si="51"/>
        <v>100</v>
      </c>
    </row>
    <row r="336" spans="1:13" s="120" customFormat="1" ht="12.75">
      <c r="A336" s="227">
        <v>38</v>
      </c>
      <c r="B336" s="117" t="s">
        <v>77</v>
      </c>
      <c r="C336" s="194">
        <f>C337</f>
        <v>0</v>
      </c>
      <c r="D336" s="194">
        <f aca="true" t="shared" si="53" ref="D336:H337">D337</f>
        <v>0</v>
      </c>
      <c r="E336" s="195" t="s">
        <v>147</v>
      </c>
      <c r="F336" s="194">
        <f t="shared" si="53"/>
        <v>1000000</v>
      </c>
      <c r="G336" s="195" t="s">
        <v>147</v>
      </c>
      <c r="H336" s="194">
        <f t="shared" si="53"/>
        <v>500000</v>
      </c>
      <c r="I336" s="195">
        <f t="shared" si="51"/>
        <v>50</v>
      </c>
      <c r="K336" s="121"/>
      <c r="L336" s="121"/>
      <c r="M336" s="121"/>
    </row>
    <row r="337" spans="1:13" ht="12.75" hidden="1">
      <c r="A337" s="228">
        <v>381</v>
      </c>
      <c r="B337" s="134" t="s">
        <v>48</v>
      </c>
      <c r="C337" s="191">
        <f>C338</f>
        <v>0</v>
      </c>
      <c r="D337" s="191">
        <f t="shared" si="53"/>
        <v>0</v>
      </c>
      <c r="E337" s="216" t="s">
        <v>147</v>
      </c>
      <c r="F337" s="219">
        <f t="shared" si="53"/>
        <v>1000000</v>
      </c>
      <c r="G337" s="220" t="s">
        <v>147</v>
      </c>
      <c r="H337" s="219">
        <f t="shared" si="53"/>
        <v>500000</v>
      </c>
      <c r="I337" s="220">
        <f t="shared" si="51"/>
        <v>50</v>
      </c>
      <c r="K337" s="116"/>
      <c r="L337" s="116"/>
      <c r="M337" s="116"/>
    </row>
    <row r="338" spans="1:9" ht="12.75" hidden="1">
      <c r="A338" s="112">
        <v>3811</v>
      </c>
      <c r="B338" s="146" t="s">
        <v>23</v>
      </c>
      <c r="C338" s="189">
        <v>0</v>
      </c>
      <c r="D338" s="189">
        <v>0</v>
      </c>
      <c r="E338" s="141" t="s">
        <v>147</v>
      </c>
      <c r="F338" s="189">
        <v>1000000</v>
      </c>
      <c r="G338" s="141" t="s">
        <v>147</v>
      </c>
      <c r="H338" s="189">
        <v>500000</v>
      </c>
      <c r="I338" s="141">
        <f t="shared" si="51"/>
        <v>50</v>
      </c>
    </row>
    <row r="339" spans="1:13" s="120" customFormat="1" ht="12.75">
      <c r="A339" s="227">
        <v>5</v>
      </c>
      <c r="B339" s="114" t="s">
        <v>35</v>
      </c>
      <c r="C339" s="186">
        <f>C340</f>
        <v>0</v>
      </c>
      <c r="D339" s="186">
        <f>D340</f>
        <v>1000000</v>
      </c>
      <c r="E339" s="119" t="s">
        <v>147</v>
      </c>
      <c r="F339" s="186">
        <f>F340</f>
        <v>2000000</v>
      </c>
      <c r="G339" s="119">
        <f t="shared" si="50"/>
        <v>200</v>
      </c>
      <c r="H339" s="186">
        <f>H340</f>
        <v>2000000</v>
      </c>
      <c r="I339" s="119">
        <f t="shared" si="51"/>
        <v>100</v>
      </c>
      <c r="K339" s="121"/>
      <c r="L339" s="121"/>
      <c r="M339" s="121"/>
    </row>
    <row r="340" spans="1:13" s="120" customFormat="1" ht="12.75">
      <c r="A340" s="227">
        <v>51</v>
      </c>
      <c r="B340" s="117" t="s">
        <v>36</v>
      </c>
      <c r="C340" s="186">
        <f>C341+C343</f>
        <v>0</v>
      </c>
      <c r="D340" s="186">
        <f>D341+D343</f>
        <v>1000000</v>
      </c>
      <c r="E340" s="119" t="s">
        <v>147</v>
      </c>
      <c r="F340" s="186">
        <f>F341+F343</f>
        <v>2000000</v>
      </c>
      <c r="G340" s="119">
        <f t="shared" si="50"/>
        <v>200</v>
      </c>
      <c r="H340" s="186">
        <f>H341+H343</f>
        <v>2000000</v>
      </c>
      <c r="I340" s="119">
        <f t="shared" si="51"/>
        <v>100</v>
      </c>
      <c r="K340" s="121"/>
      <c r="L340" s="121"/>
      <c r="M340" s="121"/>
    </row>
    <row r="341" spans="1:9" ht="12.75">
      <c r="A341" s="228">
        <v>514</v>
      </c>
      <c r="B341" s="217" t="s">
        <v>143</v>
      </c>
      <c r="C341" s="189">
        <f>C343</f>
        <v>0</v>
      </c>
      <c r="D341" s="189">
        <f>D342</f>
        <v>500000</v>
      </c>
      <c r="E341" s="141" t="s">
        <v>147</v>
      </c>
      <c r="F341" s="209">
        <f>F342</f>
        <v>0</v>
      </c>
      <c r="G341" s="212">
        <f t="shared" si="50"/>
        <v>0</v>
      </c>
      <c r="H341" s="209">
        <f>H342</f>
        <v>0</v>
      </c>
      <c r="I341" s="212" t="s">
        <v>147</v>
      </c>
    </row>
    <row r="342" spans="1:9" ht="12.75" hidden="1">
      <c r="A342" s="112">
        <v>5141</v>
      </c>
      <c r="B342" s="146" t="s">
        <v>140</v>
      </c>
      <c r="C342" s="189">
        <v>0</v>
      </c>
      <c r="D342" s="189">
        <v>500000</v>
      </c>
      <c r="E342" s="141" t="s">
        <v>147</v>
      </c>
      <c r="F342" s="209">
        <v>0</v>
      </c>
      <c r="G342" s="212">
        <f t="shared" si="50"/>
        <v>0</v>
      </c>
      <c r="H342" s="209">
        <v>0</v>
      </c>
      <c r="I342" s="212" t="s">
        <v>147</v>
      </c>
    </row>
    <row r="343" spans="1:13" ht="24" customHeight="1">
      <c r="A343" s="228">
        <v>516</v>
      </c>
      <c r="B343" s="217" t="s">
        <v>194</v>
      </c>
      <c r="C343" s="189">
        <f>C344</f>
        <v>0</v>
      </c>
      <c r="D343" s="189">
        <f>D344</f>
        <v>500000</v>
      </c>
      <c r="E343" s="141" t="s">
        <v>147</v>
      </c>
      <c r="F343" s="209">
        <f>F344</f>
        <v>2000000</v>
      </c>
      <c r="G343" s="212">
        <f t="shared" si="50"/>
        <v>400</v>
      </c>
      <c r="H343" s="209">
        <f>H344</f>
        <v>2000000</v>
      </c>
      <c r="I343" s="212">
        <f t="shared" si="51"/>
        <v>100</v>
      </c>
      <c r="K343" s="116"/>
      <c r="L343" s="116"/>
      <c r="M343" s="116"/>
    </row>
    <row r="344" spans="1:9" ht="25.5" customHeight="1" hidden="1">
      <c r="A344" s="231">
        <v>5161</v>
      </c>
      <c r="B344" s="152" t="s">
        <v>117</v>
      </c>
      <c r="C344" s="189">
        <v>0</v>
      </c>
      <c r="D344" s="189">
        <v>500000</v>
      </c>
      <c r="E344" s="141" t="s">
        <v>147</v>
      </c>
      <c r="F344" s="189">
        <v>2000000</v>
      </c>
      <c r="G344" s="141">
        <f t="shared" si="50"/>
        <v>400</v>
      </c>
      <c r="H344" s="189">
        <v>2000000</v>
      </c>
      <c r="I344" s="141">
        <f t="shared" si="51"/>
        <v>100</v>
      </c>
    </row>
    <row r="345" spans="1:9" ht="12.75">
      <c r="A345" s="112"/>
      <c r="B345" s="146"/>
      <c r="C345" s="189"/>
      <c r="D345" s="189"/>
      <c r="E345" s="141"/>
      <c r="F345" s="189"/>
      <c r="G345" s="141"/>
      <c r="H345" s="189"/>
      <c r="I345" s="141"/>
    </row>
    <row r="346" spans="1:9" ht="38.25">
      <c r="A346" s="153" t="s">
        <v>167</v>
      </c>
      <c r="B346" s="117" t="s">
        <v>186</v>
      </c>
      <c r="C346" s="186">
        <f>C347</f>
        <v>0</v>
      </c>
      <c r="D346" s="186">
        <f>D347</f>
        <v>2000000</v>
      </c>
      <c r="E346" s="119" t="s">
        <v>147</v>
      </c>
      <c r="F346" s="186">
        <f>F347</f>
        <v>3100000</v>
      </c>
      <c r="G346" s="119">
        <f t="shared" si="50"/>
        <v>155</v>
      </c>
      <c r="H346" s="186">
        <f>H347</f>
        <v>3100000</v>
      </c>
      <c r="I346" s="119">
        <f t="shared" si="51"/>
        <v>100</v>
      </c>
    </row>
    <row r="347" spans="1:9" s="120" customFormat="1" ht="12.75">
      <c r="A347" s="224">
        <v>3</v>
      </c>
      <c r="B347" s="114" t="s">
        <v>49</v>
      </c>
      <c r="C347" s="186">
        <f>C348+C351+C356+C359</f>
        <v>0</v>
      </c>
      <c r="D347" s="186">
        <f>D348+D351+D356+D359</f>
        <v>2000000</v>
      </c>
      <c r="E347" s="119" t="s">
        <v>147</v>
      </c>
      <c r="F347" s="186">
        <f>F348+F351+F356+F359</f>
        <v>3100000</v>
      </c>
      <c r="G347" s="119">
        <f t="shared" si="50"/>
        <v>155</v>
      </c>
      <c r="H347" s="186">
        <f>H348+H351+H356+H359</f>
        <v>3100000</v>
      </c>
      <c r="I347" s="119">
        <f t="shared" si="51"/>
        <v>100</v>
      </c>
    </row>
    <row r="348" spans="1:9" s="120" customFormat="1" ht="12.75">
      <c r="A348" s="224">
        <v>32</v>
      </c>
      <c r="B348" s="133" t="s">
        <v>7</v>
      </c>
      <c r="C348" s="186">
        <f>C349</f>
        <v>0</v>
      </c>
      <c r="D348" s="186">
        <f>D349</f>
        <v>250000</v>
      </c>
      <c r="E348" s="119" t="s">
        <v>147</v>
      </c>
      <c r="F348" s="186">
        <f>F349</f>
        <v>100000</v>
      </c>
      <c r="G348" s="119">
        <f t="shared" si="50"/>
        <v>40</v>
      </c>
      <c r="H348" s="186">
        <f>H349</f>
        <v>100000</v>
      </c>
      <c r="I348" s="119">
        <f t="shared" si="51"/>
        <v>100</v>
      </c>
    </row>
    <row r="349" spans="1:13" ht="12.75">
      <c r="A349" s="225">
        <v>329</v>
      </c>
      <c r="B349" s="213" t="s">
        <v>69</v>
      </c>
      <c r="C349" s="189">
        <f>C350</f>
        <v>0</v>
      </c>
      <c r="D349" s="189">
        <f>D350</f>
        <v>250000</v>
      </c>
      <c r="E349" s="141" t="s">
        <v>147</v>
      </c>
      <c r="F349" s="209">
        <f>F350</f>
        <v>100000</v>
      </c>
      <c r="G349" s="212">
        <f t="shared" si="50"/>
        <v>40</v>
      </c>
      <c r="H349" s="209">
        <f>H350</f>
        <v>100000</v>
      </c>
      <c r="I349" s="212">
        <f t="shared" si="51"/>
        <v>100</v>
      </c>
      <c r="K349" s="116"/>
      <c r="L349" s="116"/>
      <c r="M349" s="116"/>
    </row>
    <row r="350" spans="1:9" ht="12.75" hidden="1">
      <c r="A350" s="112">
        <v>3299</v>
      </c>
      <c r="B350" s="146" t="s">
        <v>69</v>
      </c>
      <c r="C350" s="189">
        <v>0</v>
      </c>
      <c r="D350" s="189">
        <v>250000</v>
      </c>
      <c r="E350" s="141" t="s">
        <v>147</v>
      </c>
      <c r="F350" s="189">
        <v>100000</v>
      </c>
      <c r="G350" s="141">
        <f t="shared" si="50"/>
        <v>40</v>
      </c>
      <c r="H350" s="189">
        <v>100000</v>
      </c>
      <c r="I350" s="141">
        <f t="shared" si="51"/>
        <v>100</v>
      </c>
    </row>
    <row r="351" spans="1:9" s="120" customFormat="1" ht="12.75">
      <c r="A351" s="227">
        <v>35</v>
      </c>
      <c r="B351" s="117" t="s">
        <v>20</v>
      </c>
      <c r="C351" s="186">
        <f>C352+C354</f>
        <v>0</v>
      </c>
      <c r="D351" s="186">
        <f>D352+D354</f>
        <v>550000</v>
      </c>
      <c r="E351" s="119" t="s">
        <v>147</v>
      </c>
      <c r="F351" s="186">
        <f>F352+F354</f>
        <v>500000</v>
      </c>
      <c r="G351" s="119">
        <f t="shared" si="50"/>
        <v>90.9090909090909</v>
      </c>
      <c r="H351" s="186">
        <f>H352+H354</f>
        <v>500000</v>
      </c>
      <c r="I351" s="119">
        <f t="shared" si="51"/>
        <v>100</v>
      </c>
    </row>
    <row r="352" spans="1:9" ht="24" customHeight="1">
      <c r="A352" s="225">
        <v>351</v>
      </c>
      <c r="B352" s="215" t="s">
        <v>190</v>
      </c>
      <c r="C352" s="189">
        <f>C353</f>
        <v>0</v>
      </c>
      <c r="D352" s="189">
        <f>D353</f>
        <v>150000</v>
      </c>
      <c r="E352" s="141" t="s">
        <v>147</v>
      </c>
      <c r="F352" s="209">
        <f>F353</f>
        <v>0</v>
      </c>
      <c r="G352" s="212">
        <f t="shared" si="50"/>
        <v>0</v>
      </c>
      <c r="H352" s="209">
        <f>H353</f>
        <v>0</v>
      </c>
      <c r="I352" s="212" t="s">
        <v>147</v>
      </c>
    </row>
    <row r="353" spans="1:9" ht="12.75" hidden="1">
      <c r="A353" s="112">
        <v>3512</v>
      </c>
      <c r="B353" s="146" t="s">
        <v>0</v>
      </c>
      <c r="C353" s="189">
        <v>0</v>
      </c>
      <c r="D353" s="189">
        <v>150000</v>
      </c>
      <c r="E353" s="141" t="s">
        <v>147</v>
      </c>
      <c r="F353" s="209">
        <v>0</v>
      </c>
      <c r="G353" s="212">
        <f t="shared" si="50"/>
        <v>0</v>
      </c>
      <c r="H353" s="209">
        <v>0</v>
      </c>
      <c r="I353" s="212" t="s">
        <v>147</v>
      </c>
    </row>
    <row r="354" spans="1:9" ht="24" customHeight="1">
      <c r="A354" s="225">
        <v>352</v>
      </c>
      <c r="B354" s="215" t="s">
        <v>190</v>
      </c>
      <c r="C354" s="189">
        <f>C355</f>
        <v>0</v>
      </c>
      <c r="D354" s="189">
        <f>D355</f>
        <v>400000</v>
      </c>
      <c r="E354" s="141" t="s">
        <v>147</v>
      </c>
      <c r="F354" s="209">
        <f>F355</f>
        <v>500000</v>
      </c>
      <c r="G354" s="212">
        <f t="shared" si="50"/>
        <v>125</v>
      </c>
      <c r="H354" s="209">
        <f>H355</f>
        <v>500000</v>
      </c>
      <c r="I354" s="212">
        <f t="shared" si="51"/>
        <v>100</v>
      </c>
    </row>
    <row r="355" spans="1:9" ht="12" customHeight="1" hidden="1">
      <c r="A355" s="112">
        <v>3522</v>
      </c>
      <c r="B355" s="146" t="s">
        <v>2</v>
      </c>
      <c r="C355" s="189">
        <v>0</v>
      </c>
      <c r="D355" s="189">
        <v>400000</v>
      </c>
      <c r="E355" s="141" t="s">
        <v>147</v>
      </c>
      <c r="F355" s="189">
        <v>500000</v>
      </c>
      <c r="G355" s="141">
        <f t="shared" si="50"/>
        <v>125</v>
      </c>
      <c r="H355" s="189">
        <v>500000</v>
      </c>
      <c r="I355" s="141">
        <f t="shared" si="51"/>
        <v>100</v>
      </c>
    </row>
    <row r="356" spans="1:13" s="120" customFormat="1" ht="12.75">
      <c r="A356" s="227">
        <v>36</v>
      </c>
      <c r="B356" s="117" t="s">
        <v>191</v>
      </c>
      <c r="C356" s="186">
        <f>C357</f>
        <v>0</v>
      </c>
      <c r="D356" s="186">
        <f aca="true" t="shared" si="54" ref="D356:H357">D357</f>
        <v>200000</v>
      </c>
      <c r="E356" s="119" t="s">
        <v>147</v>
      </c>
      <c r="F356" s="186">
        <f t="shared" si="54"/>
        <v>1000000</v>
      </c>
      <c r="G356" s="119">
        <f t="shared" si="50"/>
        <v>500</v>
      </c>
      <c r="H356" s="186">
        <f t="shared" si="54"/>
        <v>1000000</v>
      </c>
      <c r="I356" s="119">
        <f t="shared" si="51"/>
        <v>100</v>
      </c>
      <c r="K356" s="121"/>
      <c r="L356" s="121"/>
      <c r="M356" s="121"/>
    </row>
    <row r="357" spans="1:13" ht="12.75">
      <c r="A357" s="228">
        <v>363</v>
      </c>
      <c r="B357" s="154" t="s">
        <v>75</v>
      </c>
      <c r="C357" s="189">
        <f>C358</f>
        <v>0</v>
      </c>
      <c r="D357" s="189">
        <f t="shared" si="54"/>
        <v>200000</v>
      </c>
      <c r="E357" s="141" t="s">
        <v>147</v>
      </c>
      <c r="F357" s="209">
        <f t="shared" si="54"/>
        <v>1000000</v>
      </c>
      <c r="G357" s="212">
        <f t="shared" si="50"/>
        <v>500</v>
      </c>
      <c r="H357" s="209">
        <f t="shared" si="54"/>
        <v>1000000</v>
      </c>
      <c r="I357" s="212">
        <f t="shared" si="51"/>
        <v>100</v>
      </c>
      <c r="K357" s="116"/>
      <c r="L357" s="116"/>
      <c r="M357" s="116"/>
    </row>
    <row r="358" spans="1:9" ht="12.75" hidden="1">
      <c r="A358" s="112">
        <v>3632</v>
      </c>
      <c r="B358" s="146" t="s">
        <v>76</v>
      </c>
      <c r="C358" s="189">
        <v>0</v>
      </c>
      <c r="D358" s="189">
        <v>200000</v>
      </c>
      <c r="E358" s="141" t="s">
        <v>147</v>
      </c>
      <c r="F358" s="189">
        <v>1000000</v>
      </c>
      <c r="G358" s="141">
        <f t="shared" si="50"/>
        <v>500</v>
      </c>
      <c r="H358" s="189">
        <v>1000000</v>
      </c>
      <c r="I358" s="141">
        <f t="shared" si="51"/>
        <v>100</v>
      </c>
    </row>
    <row r="359" spans="1:13" s="120" customFormat="1" ht="12.75">
      <c r="A359" s="227">
        <v>38</v>
      </c>
      <c r="B359" s="117" t="s">
        <v>77</v>
      </c>
      <c r="C359" s="194">
        <f>C360</f>
        <v>0</v>
      </c>
      <c r="D359" s="194">
        <f aca="true" t="shared" si="55" ref="D359:H360">D360</f>
        <v>1000000</v>
      </c>
      <c r="E359" s="195" t="s">
        <v>147</v>
      </c>
      <c r="F359" s="194">
        <f t="shared" si="55"/>
        <v>1500000</v>
      </c>
      <c r="G359" s="195">
        <f t="shared" si="50"/>
        <v>150</v>
      </c>
      <c r="H359" s="194">
        <f t="shared" si="55"/>
        <v>1500000</v>
      </c>
      <c r="I359" s="195">
        <f t="shared" si="51"/>
        <v>100</v>
      </c>
      <c r="K359" s="121"/>
      <c r="L359" s="121"/>
      <c r="M359" s="121"/>
    </row>
    <row r="360" spans="1:13" ht="12.75">
      <c r="A360" s="228">
        <v>381</v>
      </c>
      <c r="B360" s="134" t="s">
        <v>48</v>
      </c>
      <c r="C360" s="191">
        <f>C361</f>
        <v>0</v>
      </c>
      <c r="D360" s="191">
        <f t="shared" si="55"/>
        <v>1000000</v>
      </c>
      <c r="E360" s="216" t="s">
        <v>147</v>
      </c>
      <c r="F360" s="219">
        <f t="shared" si="55"/>
        <v>1500000</v>
      </c>
      <c r="G360" s="220">
        <f t="shared" si="50"/>
        <v>150</v>
      </c>
      <c r="H360" s="219">
        <f t="shared" si="55"/>
        <v>1500000</v>
      </c>
      <c r="I360" s="220">
        <f t="shared" si="51"/>
        <v>100</v>
      </c>
      <c r="K360" s="116"/>
      <c r="L360" s="116"/>
      <c r="M360" s="116"/>
    </row>
    <row r="361" spans="1:9" ht="12.75" hidden="1">
      <c r="A361" s="112">
        <v>3811</v>
      </c>
      <c r="B361" s="146" t="s">
        <v>23</v>
      </c>
      <c r="C361" s="189">
        <v>0</v>
      </c>
      <c r="D361" s="189">
        <v>1000000</v>
      </c>
      <c r="E361" s="141" t="s">
        <v>147</v>
      </c>
      <c r="F361" s="189">
        <v>1500000</v>
      </c>
      <c r="G361" s="141">
        <f t="shared" si="50"/>
        <v>150</v>
      </c>
      <c r="H361" s="189">
        <v>1500000</v>
      </c>
      <c r="I361" s="141">
        <f t="shared" si="51"/>
        <v>100</v>
      </c>
    </row>
    <row r="362" spans="1:9" ht="12.75">
      <c r="A362" s="112"/>
      <c r="B362" s="146"/>
      <c r="C362" s="189"/>
      <c r="D362" s="189"/>
      <c r="E362" s="141"/>
      <c r="F362" s="189"/>
      <c r="G362" s="141"/>
      <c r="H362" s="189"/>
      <c r="I362" s="141"/>
    </row>
    <row r="363" spans="1:9" ht="12.75" customHeight="1">
      <c r="A363" s="153" t="s">
        <v>168</v>
      </c>
      <c r="B363" s="117" t="s">
        <v>187</v>
      </c>
      <c r="C363" s="186">
        <f>C364</f>
        <v>0</v>
      </c>
      <c r="D363" s="186">
        <f aca="true" t="shared" si="56" ref="D363:H366">D364</f>
        <v>18000000</v>
      </c>
      <c r="E363" s="119" t="s">
        <v>147</v>
      </c>
      <c r="F363" s="186">
        <f t="shared" si="56"/>
        <v>25000000</v>
      </c>
      <c r="G363" s="119">
        <f t="shared" si="50"/>
        <v>138.88888888888889</v>
      </c>
      <c r="H363" s="186">
        <f t="shared" si="56"/>
        <v>25000000</v>
      </c>
      <c r="I363" s="119">
        <f t="shared" si="51"/>
        <v>100</v>
      </c>
    </row>
    <row r="364" spans="1:9" s="120" customFormat="1" ht="12.75">
      <c r="A364" s="224">
        <v>3</v>
      </c>
      <c r="B364" s="114" t="s">
        <v>49</v>
      </c>
      <c r="C364" s="186">
        <f>C365</f>
        <v>0</v>
      </c>
      <c r="D364" s="186">
        <f t="shared" si="56"/>
        <v>18000000</v>
      </c>
      <c r="E364" s="119" t="s">
        <v>147</v>
      </c>
      <c r="F364" s="186">
        <f t="shared" si="56"/>
        <v>25000000</v>
      </c>
      <c r="G364" s="119">
        <f t="shared" si="50"/>
        <v>138.88888888888889</v>
      </c>
      <c r="H364" s="186">
        <f t="shared" si="56"/>
        <v>25000000</v>
      </c>
      <c r="I364" s="119">
        <f t="shared" si="51"/>
        <v>100</v>
      </c>
    </row>
    <row r="365" spans="1:13" s="120" customFormat="1" ht="12.75">
      <c r="A365" s="227">
        <v>38</v>
      </c>
      <c r="B365" s="117" t="s">
        <v>77</v>
      </c>
      <c r="C365" s="194">
        <f>C366</f>
        <v>0</v>
      </c>
      <c r="D365" s="194">
        <f t="shared" si="56"/>
        <v>18000000</v>
      </c>
      <c r="E365" s="195" t="s">
        <v>147</v>
      </c>
      <c r="F365" s="194">
        <f t="shared" si="56"/>
        <v>25000000</v>
      </c>
      <c r="G365" s="195">
        <f t="shared" si="50"/>
        <v>138.88888888888889</v>
      </c>
      <c r="H365" s="194">
        <f t="shared" si="56"/>
        <v>25000000</v>
      </c>
      <c r="I365" s="195">
        <f t="shared" si="51"/>
        <v>100</v>
      </c>
      <c r="K365" s="121"/>
      <c r="L365" s="121"/>
      <c r="M365" s="121"/>
    </row>
    <row r="366" spans="1:13" ht="12.75">
      <c r="A366" s="228">
        <v>381</v>
      </c>
      <c r="B366" s="134" t="s">
        <v>48</v>
      </c>
      <c r="C366" s="191">
        <f>C367</f>
        <v>0</v>
      </c>
      <c r="D366" s="191">
        <f t="shared" si="56"/>
        <v>18000000</v>
      </c>
      <c r="E366" s="216" t="s">
        <v>147</v>
      </c>
      <c r="F366" s="219">
        <f t="shared" si="56"/>
        <v>25000000</v>
      </c>
      <c r="G366" s="220">
        <f t="shared" si="50"/>
        <v>138.88888888888889</v>
      </c>
      <c r="H366" s="219">
        <f t="shared" si="56"/>
        <v>25000000</v>
      </c>
      <c r="I366" s="220">
        <f t="shared" si="51"/>
        <v>100</v>
      </c>
      <c r="K366" s="116"/>
      <c r="L366" s="116"/>
      <c r="M366" s="116"/>
    </row>
    <row r="367" spans="1:9" ht="12.75" hidden="1">
      <c r="A367" s="112">
        <v>3811</v>
      </c>
      <c r="B367" s="146" t="s">
        <v>23</v>
      </c>
      <c r="C367" s="189">
        <v>0</v>
      </c>
      <c r="D367" s="189">
        <v>18000000</v>
      </c>
      <c r="E367" s="141" t="s">
        <v>147</v>
      </c>
      <c r="F367" s="189">
        <v>25000000</v>
      </c>
      <c r="G367" s="141">
        <f t="shared" si="50"/>
        <v>138.88888888888889</v>
      </c>
      <c r="H367" s="189">
        <v>25000000</v>
      </c>
      <c r="I367" s="141">
        <f t="shared" si="51"/>
        <v>100</v>
      </c>
    </row>
    <row r="368" spans="1:9" ht="12.75">
      <c r="A368" s="139"/>
      <c r="B368" s="145"/>
      <c r="C368" s="186"/>
      <c r="D368" s="186"/>
      <c r="E368" s="119"/>
      <c r="F368" s="186"/>
      <c r="G368" s="119"/>
      <c r="H368" s="186"/>
      <c r="I368" s="119"/>
    </row>
    <row r="369" spans="1:9" ht="25.5" customHeight="1">
      <c r="A369" s="155">
        <v>103</v>
      </c>
      <c r="B369" s="117" t="s">
        <v>108</v>
      </c>
      <c r="C369" s="186">
        <f>C371</f>
        <v>563273069</v>
      </c>
      <c r="D369" s="186">
        <f>D371</f>
        <v>601000000</v>
      </c>
      <c r="E369" s="119">
        <f>D369/C369*100</f>
        <v>106.69780486167713</v>
      </c>
      <c r="F369" s="186">
        <f>F371</f>
        <v>600924000</v>
      </c>
      <c r="G369" s="119">
        <f t="shared" si="50"/>
        <v>99.9873544093178</v>
      </c>
      <c r="H369" s="186">
        <f>H371</f>
        <v>590384000</v>
      </c>
      <c r="I369" s="119">
        <f t="shared" si="51"/>
        <v>98.24603444029528</v>
      </c>
    </row>
    <row r="370" spans="1:13" ht="12.75">
      <c r="A370" s="233"/>
      <c r="B370" s="156"/>
      <c r="C370" s="187"/>
      <c r="D370" s="187"/>
      <c r="E370" s="129"/>
      <c r="F370" s="187"/>
      <c r="G370" s="129"/>
      <c r="H370" s="187"/>
      <c r="I370" s="129"/>
      <c r="M370" s="131"/>
    </row>
    <row r="371" spans="1:9" ht="12.75">
      <c r="A371" s="153" t="s">
        <v>119</v>
      </c>
      <c r="B371" s="117" t="s">
        <v>109</v>
      </c>
      <c r="C371" s="186">
        <f>C372</f>
        <v>563273069</v>
      </c>
      <c r="D371" s="186">
        <f aca="true" t="shared" si="57" ref="D371:H374">D372</f>
        <v>601000000</v>
      </c>
      <c r="E371" s="119">
        <f>D371/C371*100</f>
        <v>106.69780486167713</v>
      </c>
      <c r="F371" s="186">
        <f t="shared" si="57"/>
        <v>600924000</v>
      </c>
      <c r="G371" s="119">
        <f t="shared" si="50"/>
        <v>99.9873544093178</v>
      </c>
      <c r="H371" s="186">
        <f t="shared" si="57"/>
        <v>590384000</v>
      </c>
      <c r="I371" s="119">
        <f t="shared" si="51"/>
        <v>98.24603444029528</v>
      </c>
    </row>
    <row r="372" spans="1:9" s="120" customFormat="1" ht="12.75">
      <c r="A372" s="224">
        <v>3</v>
      </c>
      <c r="B372" s="114" t="s">
        <v>49</v>
      </c>
      <c r="C372" s="186">
        <f>C373</f>
        <v>563273069</v>
      </c>
      <c r="D372" s="186">
        <f t="shared" si="57"/>
        <v>601000000</v>
      </c>
      <c r="E372" s="119">
        <f>D372/C372*100</f>
        <v>106.69780486167713</v>
      </c>
      <c r="F372" s="186">
        <f t="shared" si="57"/>
        <v>600924000</v>
      </c>
      <c r="G372" s="119">
        <f t="shared" si="50"/>
        <v>99.9873544093178</v>
      </c>
      <c r="H372" s="186">
        <f t="shared" si="57"/>
        <v>590384000</v>
      </c>
      <c r="I372" s="119">
        <f t="shared" si="51"/>
        <v>98.24603444029528</v>
      </c>
    </row>
    <row r="373" spans="1:9" s="120" customFormat="1" ht="12.75">
      <c r="A373" s="224">
        <v>32</v>
      </c>
      <c r="B373" s="133" t="s">
        <v>7</v>
      </c>
      <c r="C373" s="186">
        <f>C374</f>
        <v>563273069</v>
      </c>
      <c r="D373" s="186">
        <f t="shared" si="57"/>
        <v>601000000</v>
      </c>
      <c r="E373" s="119">
        <f>D373/C373*100</f>
        <v>106.69780486167713</v>
      </c>
      <c r="F373" s="186">
        <f t="shared" si="57"/>
        <v>600924000</v>
      </c>
      <c r="G373" s="119">
        <f t="shared" si="50"/>
        <v>99.9873544093178</v>
      </c>
      <c r="H373" s="186">
        <f t="shared" si="57"/>
        <v>590384000</v>
      </c>
      <c r="I373" s="119">
        <f t="shared" si="51"/>
        <v>98.24603444029528</v>
      </c>
    </row>
    <row r="374" spans="1:13" ht="12.75">
      <c r="A374" s="225">
        <v>329</v>
      </c>
      <c r="B374" s="213" t="s">
        <v>69</v>
      </c>
      <c r="C374" s="189">
        <f>C375</f>
        <v>563273069</v>
      </c>
      <c r="D374" s="189">
        <f t="shared" si="57"/>
        <v>601000000</v>
      </c>
      <c r="E374" s="141">
        <f>D374/C374*100</f>
        <v>106.69780486167713</v>
      </c>
      <c r="F374" s="209">
        <f t="shared" si="57"/>
        <v>600924000</v>
      </c>
      <c r="G374" s="212">
        <f t="shared" si="50"/>
        <v>99.9873544093178</v>
      </c>
      <c r="H374" s="209">
        <f t="shared" si="57"/>
        <v>590384000</v>
      </c>
      <c r="I374" s="212">
        <f t="shared" si="51"/>
        <v>98.24603444029528</v>
      </c>
      <c r="K374" s="116"/>
      <c r="L374" s="116"/>
      <c r="M374" s="116"/>
    </row>
    <row r="375" spans="1:11" ht="12.75" hidden="1">
      <c r="A375" s="234">
        <v>3299</v>
      </c>
      <c r="B375" s="146" t="s">
        <v>69</v>
      </c>
      <c r="C375" s="191">
        <v>563273069</v>
      </c>
      <c r="D375" s="189">
        <v>601000000</v>
      </c>
      <c r="E375" s="141">
        <f>D375/C375*100</f>
        <v>106.69780486167713</v>
      </c>
      <c r="F375" s="189">
        <v>600924000</v>
      </c>
      <c r="G375" s="141">
        <f t="shared" si="50"/>
        <v>99.9873544093178</v>
      </c>
      <c r="H375" s="189">
        <v>590384000</v>
      </c>
      <c r="I375" s="141">
        <f t="shared" si="51"/>
        <v>98.24603444029528</v>
      </c>
      <c r="K375" s="116"/>
    </row>
    <row r="376" spans="3:8" ht="12.75">
      <c r="C376" s="187"/>
      <c r="D376" s="187"/>
      <c r="E376" s="196"/>
      <c r="F376" s="187"/>
      <c r="G376" s="196"/>
      <c r="H376" s="197"/>
    </row>
    <row r="377" spans="1:8" ht="12.75">
      <c r="A377" s="157"/>
      <c r="B377" s="143"/>
      <c r="C377" s="198"/>
      <c r="D377" s="129"/>
      <c r="E377" s="129"/>
      <c r="F377" s="129"/>
      <c r="G377" s="197"/>
      <c r="H377" s="197"/>
    </row>
    <row r="378" spans="3:8" ht="12.75">
      <c r="C378" s="187"/>
      <c r="D378" s="129"/>
      <c r="E378" s="129"/>
      <c r="F378" s="129"/>
      <c r="G378" s="197"/>
      <c r="H378" s="197"/>
    </row>
    <row r="379" spans="1:8" ht="12.75">
      <c r="A379" s="157"/>
      <c r="B379" s="143"/>
      <c r="C379" s="187"/>
      <c r="D379" s="129"/>
      <c r="E379" s="129"/>
      <c r="F379" s="129"/>
      <c r="G379" s="197"/>
      <c r="H379" s="197"/>
    </row>
    <row r="380" spans="3:8" ht="12.75">
      <c r="C380" s="187"/>
      <c r="D380" s="129"/>
      <c r="E380" s="129"/>
      <c r="F380" s="129"/>
      <c r="G380" s="197"/>
      <c r="H380" s="197"/>
    </row>
    <row r="381" spans="1:8" ht="12.75">
      <c r="A381" s="157"/>
      <c r="B381" s="143"/>
      <c r="C381" s="198"/>
      <c r="D381" s="129"/>
      <c r="E381" s="129"/>
      <c r="F381" s="129"/>
      <c r="G381" s="197"/>
      <c r="H381" s="197"/>
    </row>
    <row r="382" spans="3:8" ht="12.75">
      <c r="C382" s="187"/>
      <c r="D382" s="129"/>
      <c r="E382" s="129"/>
      <c r="F382" s="129"/>
      <c r="G382" s="197"/>
      <c r="H382" s="197"/>
    </row>
    <row r="383" spans="1:8" ht="12.75">
      <c r="A383" s="157"/>
      <c r="B383" s="143"/>
      <c r="C383" s="198"/>
      <c r="D383" s="129"/>
      <c r="E383" s="129"/>
      <c r="F383" s="129"/>
      <c r="G383" s="197"/>
      <c r="H383" s="197"/>
    </row>
    <row r="384" spans="3:8" ht="12.75">
      <c r="C384" s="187"/>
      <c r="D384" s="129"/>
      <c r="E384" s="129"/>
      <c r="F384" s="129"/>
      <c r="G384" s="197"/>
      <c r="H384" s="197"/>
    </row>
    <row r="385" spans="3:8" ht="12.75">
      <c r="C385" s="187"/>
      <c r="D385" s="129"/>
      <c r="E385" s="129"/>
      <c r="F385" s="129"/>
      <c r="G385" s="197"/>
      <c r="H385" s="197"/>
    </row>
    <row r="386" spans="1:8" ht="12.75">
      <c r="A386" s="235"/>
      <c r="B386" s="143"/>
      <c r="C386" s="187"/>
      <c r="D386" s="129"/>
      <c r="E386" s="129"/>
      <c r="F386" s="129"/>
      <c r="G386" s="197"/>
      <c r="H386" s="197"/>
    </row>
    <row r="387" spans="3:8" ht="12.75">
      <c r="C387" s="187"/>
      <c r="D387" s="129"/>
      <c r="E387" s="129"/>
      <c r="F387" s="129"/>
      <c r="G387" s="197"/>
      <c r="H387" s="197"/>
    </row>
    <row r="388" spans="1:8" ht="12.75">
      <c r="A388" s="235"/>
      <c r="B388" s="143"/>
      <c r="C388" s="187"/>
      <c r="D388" s="129"/>
      <c r="E388" s="129"/>
      <c r="F388" s="129"/>
      <c r="G388" s="197"/>
      <c r="H388" s="197"/>
    </row>
    <row r="389" spans="3:8" ht="12.75">
      <c r="C389" s="187"/>
      <c r="D389" s="129"/>
      <c r="E389" s="129"/>
      <c r="F389" s="129"/>
      <c r="G389" s="197"/>
      <c r="H389" s="197"/>
    </row>
    <row r="390" spans="1:8" ht="12.75">
      <c r="A390" s="235"/>
      <c r="B390" s="144"/>
      <c r="C390" s="187"/>
      <c r="D390" s="129"/>
      <c r="E390" s="129"/>
      <c r="F390" s="129"/>
      <c r="G390" s="197"/>
      <c r="H390" s="197"/>
    </row>
    <row r="391" spans="1:8" ht="12.75">
      <c r="A391" s="236"/>
      <c r="B391" s="156"/>
      <c r="C391" s="187"/>
      <c r="D391" s="129"/>
      <c r="E391" s="129"/>
      <c r="F391" s="129"/>
      <c r="G391" s="197"/>
      <c r="H391" s="197"/>
    </row>
    <row r="392" spans="3:8" ht="12.75">
      <c r="C392" s="187"/>
      <c r="D392" s="129"/>
      <c r="E392" s="129"/>
      <c r="F392" s="129"/>
      <c r="G392" s="197"/>
      <c r="H392" s="197"/>
    </row>
    <row r="393" spans="1:8" ht="12.75">
      <c r="A393" s="137"/>
      <c r="B393" s="143"/>
      <c r="C393" s="198"/>
      <c r="D393" s="129"/>
      <c r="E393" s="129"/>
      <c r="F393" s="129"/>
      <c r="G393" s="197"/>
      <c r="H393" s="197"/>
    </row>
    <row r="394" spans="3:8" ht="12.75">
      <c r="C394" s="187"/>
      <c r="D394" s="129"/>
      <c r="E394" s="129"/>
      <c r="F394" s="129"/>
      <c r="G394" s="197"/>
      <c r="H394" s="197"/>
    </row>
    <row r="395" spans="1:8" ht="12.75">
      <c r="A395" s="137"/>
      <c r="B395" s="143"/>
      <c r="C395" s="198"/>
      <c r="D395" s="129"/>
      <c r="E395" s="129"/>
      <c r="F395" s="129"/>
      <c r="G395" s="197"/>
      <c r="H395" s="197"/>
    </row>
    <row r="396" spans="3:8" ht="12.75">
      <c r="C396" s="187"/>
      <c r="D396" s="129"/>
      <c r="E396" s="129"/>
      <c r="F396" s="129"/>
      <c r="G396" s="197"/>
      <c r="H396" s="197"/>
    </row>
    <row r="397" spans="1:8" ht="12.75">
      <c r="A397" s="137"/>
      <c r="B397" s="143"/>
      <c r="C397" s="198"/>
      <c r="D397" s="129"/>
      <c r="E397" s="129"/>
      <c r="F397" s="129"/>
      <c r="G397" s="197"/>
      <c r="H397" s="197"/>
    </row>
    <row r="398" spans="3:8" ht="12.75">
      <c r="C398" s="187"/>
      <c r="D398" s="129"/>
      <c r="E398" s="129"/>
      <c r="F398" s="129"/>
      <c r="G398" s="197"/>
      <c r="H398" s="197"/>
    </row>
    <row r="399" spans="3:8" ht="12.75">
      <c r="C399" s="187"/>
      <c r="D399" s="129"/>
      <c r="E399" s="129"/>
      <c r="F399" s="129"/>
      <c r="G399" s="197"/>
      <c r="H399" s="197"/>
    </row>
    <row r="400" spans="1:8" ht="12.75">
      <c r="A400" s="235"/>
      <c r="B400" s="143"/>
      <c r="C400" s="187"/>
      <c r="D400" s="129"/>
      <c r="E400" s="129"/>
      <c r="F400" s="129"/>
      <c r="G400" s="197"/>
      <c r="H400" s="197"/>
    </row>
    <row r="401" spans="3:8" ht="12.75">
      <c r="C401" s="187"/>
      <c r="D401" s="129"/>
      <c r="E401" s="129"/>
      <c r="F401" s="129"/>
      <c r="G401" s="197"/>
      <c r="H401" s="197"/>
    </row>
    <row r="402" spans="1:8" ht="12.75">
      <c r="A402" s="235"/>
      <c r="B402" s="143"/>
      <c r="C402" s="187"/>
      <c r="D402" s="129"/>
      <c r="E402" s="129"/>
      <c r="F402" s="129"/>
      <c r="G402" s="197"/>
      <c r="H402" s="197"/>
    </row>
    <row r="403" spans="3:8" ht="12.75">
      <c r="C403" s="187"/>
      <c r="D403" s="129"/>
      <c r="E403" s="129"/>
      <c r="F403" s="129"/>
      <c r="G403" s="197"/>
      <c r="H403" s="197"/>
    </row>
    <row r="404" spans="1:8" ht="12.75">
      <c r="A404" s="169"/>
      <c r="B404" s="144"/>
      <c r="C404" s="187"/>
      <c r="D404" s="129"/>
      <c r="E404" s="129"/>
      <c r="F404" s="129"/>
      <c r="G404" s="197"/>
      <c r="H404" s="197"/>
    </row>
    <row r="405" spans="1:8" ht="12.75">
      <c r="A405" s="233"/>
      <c r="B405" s="156"/>
      <c r="C405" s="187"/>
      <c r="D405" s="129"/>
      <c r="E405" s="129"/>
      <c r="F405" s="129"/>
      <c r="G405" s="197"/>
      <c r="H405" s="197"/>
    </row>
    <row r="406" spans="3:8" ht="12.75">
      <c r="C406" s="187"/>
      <c r="D406" s="129"/>
      <c r="E406" s="129"/>
      <c r="F406" s="129"/>
      <c r="G406" s="197"/>
      <c r="H406" s="197"/>
    </row>
    <row r="407" spans="1:8" ht="12.75">
      <c r="A407" s="157"/>
      <c r="B407" s="143"/>
      <c r="C407" s="198"/>
      <c r="D407" s="129"/>
      <c r="E407" s="129"/>
      <c r="F407" s="129"/>
      <c r="G407" s="197"/>
      <c r="H407" s="197"/>
    </row>
    <row r="408" spans="3:8" ht="12.75">
      <c r="C408" s="187"/>
      <c r="D408" s="129"/>
      <c r="E408" s="129"/>
      <c r="F408" s="129"/>
      <c r="G408" s="197"/>
      <c r="H408" s="197"/>
    </row>
    <row r="409" spans="1:8" ht="12.75">
      <c r="A409" s="157"/>
      <c r="B409" s="143"/>
      <c r="C409" s="187"/>
      <c r="D409" s="129"/>
      <c r="E409" s="129"/>
      <c r="F409" s="129"/>
      <c r="G409" s="197"/>
      <c r="H409" s="197"/>
    </row>
    <row r="410" spans="3:8" ht="12.75">
      <c r="C410" s="187"/>
      <c r="D410" s="129"/>
      <c r="E410" s="129"/>
      <c r="F410" s="129"/>
      <c r="G410" s="197"/>
      <c r="H410" s="197"/>
    </row>
    <row r="411" spans="1:8" ht="12.75">
      <c r="A411" s="157"/>
      <c r="B411" s="143"/>
      <c r="C411" s="198"/>
      <c r="D411" s="129"/>
      <c r="E411" s="129"/>
      <c r="F411" s="129"/>
      <c r="G411" s="197"/>
      <c r="H411" s="197"/>
    </row>
    <row r="412" spans="3:8" ht="12.75">
      <c r="C412" s="187"/>
      <c r="D412" s="129"/>
      <c r="E412" s="129"/>
      <c r="F412" s="129"/>
      <c r="G412" s="197"/>
      <c r="H412" s="197"/>
    </row>
    <row r="413" spans="1:8" ht="12.75">
      <c r="A413" s="237"/>
      <c r="B413" s="143"/>
      <c r="C413" s="187"/>
      <c r="D413" s="129"/>
      <c r="E413" s="129"/>
      <c r="F413" s="129"/>
      <c r="G413" s="197"/>
      <c r="H413" s="197"/>
    </row>
    <row r="414" spans="3:8" ht="12.75">
      <c r="C414" s="187"/>
      <c r="D414" s="129"/>
      <c r="E414" s="129"/>
      <c r="F414" s="129"/>
      <c r="G414" s="197"/>
      <c r="H414" s="197"/>
    </row>
    <row r="415" spans="1:8" ht="12.75">
      <c r="A415" s="237"/>
      <c r="B415" s="144"/>
      <c r="C415" s="187"/>
      <c r="D415" s="129"/>
      <c r="E415" s="129"/>
      <c r="F415" s="129"/>
      <c r="G415" s="197"/>
      <c r="H415" s="197"/>
    </row>
    <row r="416" spans="1:8" ht="12.75">
      <c r="A416" s="233"/>
      <c r="B416" s="156"/>
      <c r="C416" s="187"/>
      <c r="D416" s="129"/>
      <c r="E416" s="129"/>
      <c r="F416" s="129"/>
      <c r="G416" s="197"/>
      <c r="H416" s="197"/>
    </row>
    <row r="417" spans="3:8" ht="12.75">
      <c r="C417" s="187"/>
      <c r="D417" s="129"/>
      <c r="E417" s="129"/>
      <c r="F417" s="129"/>
      <c r="G417" s="197"/>
      <c r="H417" s="197"/>
    </row>
    <row r="418" spans="1:8" ht="12.75">
      <c r="A418" s="157"/>
      <c r="B418" s="143"/>
      <c r="C418" s="198"/>
      <c r="D418" s="129"/>
      <c r="E418" s="129"/>
      <c r="F418" s="129"/>
      <c r="G418" s="197"/>
      <c r="H418" s="197"/>
    </row>
    <row r="419" spans="3:8" ht="12.75">
      <c r="C419" s="187"/>
      <c r="D419" s="129"/>
      <c r="E419" s="129"/>
      <c r="F419" s="129"/>
      <c r="G419" s="197"/>
      <c r="H419" s="197"/>
    </row>
    <row r="420" spans="1:8" ht="12.75">
      <c r="A420" s="157"/>
      <c r="B420" s="143"/>
      <c r="C420" s="198"/>
      <c r="D420" s="129"/>
      <c r="E420" s="129"/>
      <c r="F420" s="129"/>
      <c r="G420" s="197"/>
      <c r="H420" s="197"/>
    </row>
    <row r="421" spans="3:8" ht="12.75">
      <c r="C421" s="187"/>
      <c r="D421" s="129"/>
      <c r="E421" s="129"/>
      <c r="F421" s="129"/>
      <c r="G421" s="197"/>
      <c r="H421" s="197"/>
    </row>
    <row r="422" spans="1:8" ht="12.75">
      <c r="A422" s="157"/>
      <c r="B422" s="143"/>
      <c r="C422" s="198"/>
      <c r="D422" s="129"/>
      <c r="E422" s="129"/>
      <c r="F422" s="129"/>
      <c r="G422" s="197"/>
      <c r="H422" s="197"/>
    </row>
    <row r="423" spans="3:8" ht="12.75">
      <c r="C423" s="187"/>
      <c r="D423" s="129"/>
      <c r="E423" s="129"/>
      <c r="F423" s="129"/>
      <c r="G423" s="197"/>
      <c r="H423" s="197"/>
    </row>
    <row r="424" spans="3:8" ht="12.75">
      <c r="C424" s="187"/>
      <c r="D424" s="129"/>
      <c r="E424" s="129"/>
      <c r="F424" s="129"/>
      <c r="G424" s="197"/>
      <c r="H424" s="197"/>
    </row>
    <row r="425" spans="1:8" ht="12.75">
      <c r="A425" s="237"/>
      <c r="B425" s="143"/>
      <c r="C425" s="187"/>
      <c r="D425" s="129"/>
      <c r="E425" s="129"/>
      <c r="F425" s="129"/>
      <c r="G425" s="197"/>
      <c r="H425" s="197"/>
    </row>
    <row r="426" spans="3:8" ht="12.75">
      <c r="C426" s="187"/>
      <c r="D426" s="129"/>
      <c r="E426" s="129"/>
      <c r="F426" s="129"/>
      <c r="G426" s="197"/>
      <c r="H426" s="197"/>
    </row>
    <row r="427" spans="1:8" ht="12.75">
      <c r="A427" s="237"/>
      <c r="B427" s="143"/>
      <c r="C427" s="187"/>
      <c r="D427" s="129"/>
      <c r="E427" s="129"/>
      <c r="F427" s="129"/>
      <c r="G427" s="197"/>
      <c r="H427" s="197"/>
    </row>
    <row r="428" spans="3:8" ht="12.75">
      <c r="C428" s="187"/>
      <c r="D428" s="129"/>
      <c r="E428" s="129"/>
      <c r="F428" s="129"/>
      <c r="G428" s="197"/>
      <c r="H428" s="197"/>
    </row>
    <row r="429" spans="1:8" ht="12.75">
      <c r="A429" s="237"/>
      <c r="B429" s="161"/>
      <c r="C429" s="187"/>
      <c r="D429" s="129"/>
      <c r="E429" s="129"/>
      <c r="F429" s="129"/>
      <c r="G429" s="197"/>
      <c r="H429" s="197"/>
    </row>
    <row r="430" spans="1:8" ht="12.75">
      <c r="A430" s="162"/>
      <c r="B430" s="156"/>
      <c r="C430" s="187"/>
      <c r="D430" s="129"/>
      <c r="E430" s="129"/>
      <c r="F430" s="129"/>
      <c r="G430" s="197"/>
      <c r="H430" s="197"/>
    </row>
    <row r="431" spans="3:8" ht="12.75">
      <c r="C431" s="187"/>
      <c r="D431" s="129"/>
      <c r="E431" s="129"/>
      <c r="F431" s="129"/>
      <c r="G431" s="197"/>
      <c r="H431" s="197"/>
    </row>
    <row r="432" spans="1:8" ht="12.75">
      <c r="A432" s="157"/>
      <c r="B432" s="143"/>
      <c r="C432" s="198"/>
      <c r="D432" s="129"/>
      <c r="E432" s="129"/>
      <c r="F432" s="129"/>
      <c r="G432" s="197"/>
      <c r="H432" s="197"/>
    </row>
    <row r="433" spans="3:8" ht="12.75">
      <c r="C433" s="187"/>
      <c r="D433" s="129"/>
      <c r="E433" s="129"/>
      <c r="F433" s="129"/>
      <c r="G433" s="197"/>
      <c r="H433" s="197"/>
    </row>
    <row r="434" spans="1:8" ht="12.75">
      <c r="A434" s="157"/>
      <c r="B434" s="143"/>
      <c r="C434" s="198"/>
      <c r="D434" s="129"/>
      <c r="E434" s="129"/>
      <c r="F434" s="129"/>
      <c r="G434" s="197"/>
      <c r="H434" s="197"/>
    </row>
    <row r="435" spans="3:8" ht="12.75">
      <c r="C435" s="187"/>
      <c r="D435" s="129"/>
      <c r="E435" s="129"/>
      <c r="F435" s="129"/>
      <c r="G435" s="197"/>
      <c r="H435" s="197"/>
    </row>
    <row r="436" spans="1:8" ht="12.75">
      <c r="A436" s="157"/>
      <c r="B436" s="143"/>
      <c r="C436" s="198"/>
      <c r="D436" s="129"/>
      <c r="E436" s="129"/>
      <c r="F436" s="129"/>
      <c r="G436" s="197"/>
      <c r="H436" s="197"/>
    </row>
    <row r="437" spans="3:8" ht="12.75">
      <c r="C437" s="187"/>
      <c r="D437" s="129"/>
      <c r="E437" s="129"/>
      <c r="F437" s="129"/>
      <c r="G437" s="197"/>
      <c r="H437" s="197"/>
    </row>
    <row r="438" spans="3:8" ht="12.75">
      <c r="C438" s="187"/>
      <c r="D438" s="129"/>
      <c r="E438" s="129"/>
      <c r="F438" s="129"/>
      <c r="G438" s="197"/>
      <c r="H438" s="197"/>
    </row>
    <row r="439" spans="1:8" ht="12.75">
      <c r="A439" s="237"/>
      <c r="B439" s="143"/>
      <c r="C439" s="187"/>
      <c r="D439" s="129"/>
      <c r="E439" s="129"/>
      <c r="F439" s="129"/>
      <c r="G439" s="197"/>
      <c r="H439" s="197"/>
    </row>
    <row r="440" spans="3:8" ht="12.75">
      <c r="C440" s="187"/>
      <c r="D440" s="129"/>
      <c r="E440" s="129"/>
      <c r="F440" s="129"/>
      <c r="G440" s="197"/>
      <c r="H440" s="197"/>
    </row>
    <row r="441" spans="1:8" ht="12.75">
      <c r="A441" s="237"/>
      <c r="B441" s="143"/>
      <c r="C441" s="187"/>
      <c r="D441" s="129"/>
      <c r="E441" s="129"/>
      <c r="F441" s="129"/>
      <c r="G441" s="197"/>
      <c r="H441" s="197"/>
    </row>
    <row r="442" spans="3:8" ht="12.75">
      <c r="C442" s="187"/>
      <c r="D442" s="129"/>
      <c r="E442" s="129"/>
      <c r="F442" s="129"/>
      <c r="G442" s="197"/>
      <c r="H442" s="197"/>
    </row>
    <row r="443" spans="1:8" ht="12.75">
      <c r="A443" s="237"/>
      <c r="B443" s="144"/>
      <c r="C443" s="187"/>
      <c r="D443" s="129"/>
      <c r="E443" s="129"/>
      <c r="F443" s="129"/>
      <c r="G443" s="197"/>
      <c r="H443" s="197"/>
    </row>
    <row r="444" spans="1:8" ht="12.75">
      <c r="A444" s="233"/>
      <c r="B444" s="156"/>
      <c r="C444" s="187"/>
      <c r="D444" s="129"/>
      <c r="E444" s="129"/>
      <c r="F444" s="129"/>
      <c r="G444" s="197"/>
      <c r="H444" s="197"/>
    </row>
    <row r="445" spans="3:8" ht="12.75">
      <c r="C445" s="187"/>
      <c r="D445" s="129"/>
      <c r="E445" s="129"/>
      <c r="F445" s="129"/>
      <c r="G445" s="197"/>
      <c r="H445" s="197"/>
    </row>
    <row r="446" spans="1:8" ht="12.75">
      <c r="A446" s="157"/>
      <c r="B446" s="143"/>
      <c r="C446" s="198"/>
      <c r="D446" s="129"/>
      <c r="E446" s="129"/>
      <c r="F446" s="129"/>
      <c r="G446" s="197"/>
      <c r="H446" s="197"/>
    </row>
    <row r="447" spans="3:8" ht="12.75">
      <c r="C447" s="187"/>
      <c r="D447" s="129"/>
      <c r="E447" s="129"/>
      <c r="F447" s="129"/>
      <c r="G447" s="197"/>
      <c r="H447" s="197"/>
    </row>
    <row r="448" spans="1:8" ht="12.75">
      <c r="A448" s="237"/>
      <c r="B448" s="144"/>
      <c r="C448" s="187"/>
      <c r="D448" s="129"/>
      <c r="E448" s="129"/>
      <c r="F448" s="129"/>
      <c r="G448" s="197"/>
      <c r="H448" s="197"/>
    </row>
    <row r="449" spans="1:8" ht="12.75">
      <c r="A449" s="233"/>
      <c r="B449" s="156"/>
      <c r="C449" s="187"/>
      <c r="D449" s="129"/>
      <c r="E449" s="129"/>
      <c r="F449" s="129"/>
      <c r="G449" s="197"/>
      <c r="H449" s="197"/>
    </row>
    <row r="450" spans="3:8" ht="12.75">
      <c r="C450" s="187"/>
      <c r="D450" s="129"/>
      <c r="E450" s="129"/>
      <c r="F450" s="129"/>
      <c r="G450" s="197"/>
      <c r="H450" s="197"/>
    </row>
    <row r="451" spans="1:8" ht="12.75">
      <c r="A451" s="157"/>
      <c r="B451" s="143"/>
      <c r="C451" s="198"/>
      <c r="D451" s="129"/>
      <c r="E451" s="129"/>
      <c r="F451" s="129"/>
      <c r="G451" s="197"/>
      <c r="H451" s="197"/>
    </row>
    <row r="452" spans="3:8" ht="12.75">
      <c r="C452" s="187"/>
      <c r="D452" s="129"/>
      <c r="E452" s="129"/>
      <c r="F452" s="129"/>
      <c r="G452" s="197"/>
      <c r="H452" s="197"/>
    </row>
    <row r="453" spans="1:8" ht="12.75">
      <c r="A453" s="157"/>
      <c r="B453" s="143"/>
      <c r="C453" s="198"/>
      <c r="D453" s="129"/>
      <c r="E453" s="129"/>
      <c r="F453" s="129"/>
      <c r="G453" s="197"/>
      <c r="H453" s="197"/>
    </row>
    <row r="454" spans="3:8" ht="12.75">
      <c r="C454" s="187"/>
      <c r="D454" s="129"/>
      <c r="E454" s="129"/>
      <c r="F454" s="129"/>
      <c r="G454" s="197"/>
      <c r="H454" s="197"/>
    </row>
    <row r="455" spans="1:8" ht="12.75">
      <c r="A455" s="157"/>
      <c r="B455" s="143"/>
      <c r="C455" s="198"/>
      <c r="D455" s="129"/>
      <c r="E455" s="129"/>
      <c r="F455" s="129"/>
      <c r="G455" s="197"/>
      <c r="H455" s="197"/>
    </row>
    <row r="456" spans="3:8" ht="12.75">
      <c r="C456" s="187"/>
      <c r="D456" s="129"/>
      <c r="E456" s="129"/>
      <c r="F456" s="129"/>
      <c r="G456" s="197"/>
      <c r="H456" s="197"/>
    </row>
    <row r="457" spans="3:8" ht="12.75">
      <c r="C457" s="187"/>
      <c r="D457" s="129"/>
      <c r="E457" s="129"/>
      <c r="F457" s="129"/>
      <c r="G457" s="197"/>
      <c r="H457" s="197"/>
    </row>
    <row r="458" spans="1:8" ht="12.75">
      <c r="A458" s="237"/>
      <c r="B458" s="143"/>
      <c r="C458" s="187"/>
      <c r="D458" s="129"/>
      <c r="E458" s="129"/>
      <c r="F458" s="129"/>
      <c r="G458" s="197"/>
      <c r="H458" s="197"/>
    </row>
    <row r="459" spans="3:8" ht="12.75">
      <c r="C459" s="187"/>
      <c r="D459" s="129"/>
      <c r="E459" s="129"/>
      <c r="F459" s="129"/>
      <c r="G459" s="197"/>
      <c r="H459" s="197"/>
    </row>
    <row r="460" spans="1:8" ht="12.75">
      <c r="A460" s="237"/>
      <c r="B460" s="143"/>
      <c r="C460" s="187"/>
      <c r="D460" s="129"/>
      <c r="E460" s="129"/>
      <c r="F460" s="129"/>
      <c r="G460" s="197"/>
      <c r="H460" s="197"/>
    </row>
    <row r="461" spans="3:8" ht="12.75">
      <c r="C461" s="187"/>
      <c r="D461" s="129"/>
      <c r="E461" s="129"/>
      <c r="F461" s="129"/>
      <c r="G461" s="197"/>
      <c r="H461" s="197"/>
    </row>
    <row r="462" spans="1:8" ht="12.75">
      <c r="A462" s="169"/>
      <c r="B462" s="144"/>
      <c r="C462" s="187"/>
      <c r="D462" s="129"/>
      <c r="E462" s="129"/>
      <c r="F462" s="129"/>
      <c r="G462" s="197"/>
      <c r="H462" s="197"/>
    </row>
    <row r="463" spans="1:8" ht="12.75">
      <c r="A463" s="233"/>
      <c r="B463" s="156"/>
      <c r="C463" s="187"/>
      <c r="D463" s="129"/>
      <c r="E463" s="129"/>
      <c r="F463" s="129"/>
      <c r="G463" s="197"/>
      <c r="H463" s="197"/>
    </row>
    <row r="464" spans="3:8" ht="12.75">
      <c r="C464" s="187"/>
      <c r="D464" s="129"/>
      <c r="E464" s="129"/>
      <c r="F464" s="129"/>
      <c r="G464" s="197"/>
      <c r="H464" s="197"/>
    </row>
    <row r="465" spans="1:8" ht="12.75">
      <c r="A465" s="157"/>
      <c r="B465" s="143"/>
      <c r="C465" s="198"/>
      <c r="D465" s="129"/>
      <c r="E465" s="129"/>
      <c r="F465" s="129"/>
      <c r="G465" s="197"/>
      <c r="H465" s="197"/>
    </row>
    <row r="466" spans="3:8" ht="12.75">
      <c r="C466" s="187"/>
      <c r="D466" s="129"/>
      <c r="E466" s="129"/>
      <c r="F466" s="129"/>
      <c r="G466" s="197"/>
      <c r="H466" s="197"/>
    </row>
    <row r="467" spans="1:8" ht="12.75">
      <c r="A467" s="157"/>
      <c r="B467" s="143"/>
      <c r="C467" s="187"/>
      <c r="D467" s="129"/>
      <c r="E467" s="129"/>
      <c r="F467" s="129"/>
      <c r="G467" s="197"/>
      <c r="H467" s="197"/>
    </row>
    <row r="468" spans="3:8" ht="12.75">
      <c r="C468" s="187"/>
      <c r="D468" s="129"/>
      <c r="E468" s="129"/>
      <c r="F468" s="129"/>
      <c r="G468" s="197"/>
      <c r="H468" s="197"/>
    </row>
    <row r="469" spans="1:8" ht="12.75">
      <c r="A469" s="169"/>
      <c r="B469" s="144"/>
      <c r="C469" s="187"/>
      <c r="D469" s="129"/>
      <c r="E469" s="129"/>
      <c r="F469" s="129"/>
      <c r="G469" s="197"/>
      <c r="H469" s="197"/>
    </row>
    <row r="470" spans="1:8" ht="12.75">
      <c r="A470" s="233"/>
      <c r="B470" s="156"/>
      <c r="C470" s="187"/>
      <c r="D470" s="129"/>
      <c r="E470" s="129"/>
      <c r="F470" s="129"/>
      <c r="G470" s="197"/>
      <c r="H470" s="197"/>
    </row>
    <row r="471" spans="3:8" ht="12.75">
      <c r="C471" s="187"/>
      <c r="D471" s="129"/>
      <c r="E471" s="129"/>
      <c r="F471" s="129"/>
      <c r="G471" s="197"/>
      <c r="H471" s="197"/>
    </row>
    <row r="472" spans="1:8" ht="12.75">
      <c r="A472" s="157"/>
      <c r="B472" s="143"/>
      <c r="C472" s="198"/>
      <c r="D472" s="129"/>
      <c r="E472" s="129"/>
      <c r="F472" s="129"/>
      <c r="G472" s="197"/>
      <c r="H472" s="197"/>
    </row>
    <row r="473" spans="3:8" ht="12.75">
      <c r="C473" s="187"/>
      <c r="D473" s="129"/>
      <c r="E473" s="129"/>
      <c r="F473" s="129"/>
      <c r="G473" s="197"/>
      <c r="H473" s="197"/>
    </row>
    <row r="474" spans="1:8" ht="12.75">
      <c r="A474" s="157"/>
      <c r="B474" s="143"/>
      <c r="C474" s="187"/>
      <c r="D474" s="129"/>
      <c r="E474" s="129"/>
      <c r="F474" s="129"/>
      <c r="G474" s="197"/>
      <c r="H474" s="197"/>
    </row>
    <row r="475" spans="3:8" ht="12.75">
      <c r="C475" s="187"/>
      <c r="D475" s="129"/>
      <c r="E475" s="129"/>
      <c r="F475" s="129"/>
      <c r="G475" s="197"/>
      <c r="H475" s="197"/>
    </row>
    <row r="476" spans="1:8" ht="12.75">
      <c r="A476" s="169"/>
      <c r="B476" s="144"/>
      <c r="C476" s="187"/>
      <c r="D476" s="129"/>
      <c r="E476" s="129"/>
      <c r="F476" s="129"/>
      <c r="G476" s="197"/>
      <c r="H476" s="197"/>
    </row>
    <row r="477" spans="1:8" ht="12.75">
      <c r="A477" s="233"/>
      <c r="B477" s="156"/>
      <c r="C477" s="187"/>
      <c r="D477" s="129"/>
      <c r="E477" s="129"/>
      <c r="F477" s="129"/>
      <c r="G477" s="197"/>
      <c r="H477" s="197"/>
    </row>
    <row r="478" spans="1:8" ht="12.75">
      <c r="A478" s="162"/>
      <c r="B478" s="156"/>
      <c r="C478" s="187"/>
      <c r="D478" s="129"/>
      <c r="E478" s="129"/>
      <c r="F478" s="129"/>
      <c r="G478" s="197"/>
      <c r="H478" s="197"/>
    </row>
    <row r="479" spans="3:8" ht="12.75">
      <c r="C479" s="187"/>
      <c r="D479" s="129"/>
      <c r="E479" s="129"/>
      <c r="F479" s="129"/>
      <c r="G479" s="197"/>
      <c r="H479" s="197"/>
    </row>
    <row r="480" spans="1:8" ht="12.75">
      <c r="A480" s="157"/>
      <c r="B480" s="143"/>
      <c r="C480" s="198"/>
      <c r="D480" s="129"/>
      <c r="E480" s="129"/>
      <c r="F480" s="129"/>
      <c r="G480" s="197"/>
      <c r="H480" s="197"/>
    </row>
    <row r="481" spans="3:8" ht="12.75">
      <c r="C481" s="187"/>
      <c r="D481" s="129"/>
      <c r="E481" s="129"/>
      <c r="F481" s="129"/>
      <c r="G481" s="197"/>
      <c r="H481" s="197"/>
    </row>
    <row r="482" spans="1:8" ht="12.75">
      <c r="A482" s="157"/>
      <c r="B482" s="143"/>
      <c r="C482" s="187"/>
      <c r="D482" s="129"/>
      <c r="E482" s="129"/>
      <c r="F482" s="129"/>
      <c r="G482" s="197"/>
      <c r="H482" s="197"/>
    </row>
    <row r="483" spans="3:8" ht="12.75">
      <c r="C483" s="187"/>
      <c r="D483" s="129"/>
      <c r="E483" s="129"/>
      <c r="F483" s="129"/>
      <c r="G483" s="197"/>
      <c r="H483" s="197"/>
    </row>
    <row r="484" spans="1:8" ht="12.75">
      <c r="A484" s="169"/>
      <c r="B484" s="144"/>
      <c r="C484" s="187"/>
      <c r="D484" s="129"/>
      <c r="E484" s="129"/>
      <c r="F484" s="129"/>
      <c r="G484" s="197"/>
      <c r="H484" s="197"/>
    </row>
    <row r="485" spans="1:8" ht="12.75">
      <c r="A485" s="233"/>
      <c r="B485" s="156"/>
      <c r="C485" s="187"/>
      <c r="D485" s="129"/>
      <c r="E485" s="129"/>
      <c r="F485" s="129"/>
      <c r="G485" s="197"/>
      <c r="H485" s="197"/>
    </row>
    <row r="486" spans="1:8" ht="12.75">
      <c r="A486" s="233"/>
      <c r="B486" s="156"/>
      <c r="C486" s="187"/>
      <c r="D486" s="129"/>
      <c r="E486" s="129"/>
      <c r="F486" s="129"/>
      <c r="G486" s="197"/>
      <c r="H486" s="197"/>
    </row>
    <row r="487" spans="1:8" ht="12.75">
      <c r="A487" s="233"/>
      <c r="B487" s="156"/>
      <c r="C487" s="187"/>
      <c r="D487" s="129"/>
      <c r="E487" s="129"/>
      <c r="F487" s="129"/>
      <c r="G487" s="197"/>
      <c r="H487" s="197"/>
    </row>
    <row r="488" spans="1:8" ht="12.75">
      <c r="A488" s="233"/>
      <c r="B488" s="156"/>
      <c r="C488" s="187"/>
      <c r="D488" s="129"/>
      <c r="E488" s="129"/>
      <c r="F488" s="129"/>
      <c r="G488" s="197"/>
      <c r="H488" s="197"/>
    </row>
    <row r="489" spans="1:8" ht="12.75">
      <c r="A489" s="233"/>
      <c r="B489" s="156"/>
      <c r="C489" s="187"/>
      <c r="D489" s="129"/>
      <c r="E489" s="129"/>
      <c r="F489" s="129"/>
      <c r="G489" s="197"/>
      <c r="H489" s="197"/>
    </row>
    <row r="490" spans="1:8" ht="12.75">
      <c r="A490" s="233"/>
      <c r="B490" s="156"/>
      <c r="C490" s="187"/>
      <c r="D490" s="129"/>
      <c r="E490" s="129"/>
      <c r="F490" s="129"/>
      <c r="G490" s="197"/>
      <c r="H490" s="197"/>
    </row>
    <row r="491" spans="1:8" ht="12.75">
      <c r="A491" s="233"/>
      <c r="B491" s="156"/>
      <c r="C491" s="187"/>
      <c r="D491" s="129"/>
      <c r="E491" s="129"/>
      <c r="F491" s="129"/>
      <c r="G491" s="197"/>
      <c r="H491" s="197"/>
    </row>
    <row r="492" spans="3:8" ht="12.75">
      <c r="C492" s="187"/>
      <c r="D492" s="129"/>
      <c r="E492" s="129"/>
      <c r="F492" s="129"/>
      <c r="G492" s="197"/>
      <c r="H492" s="197"/>
    </row>
    <row r="493" spans="1:8" ht="12.75">
      <c r="A493" s="157"/>
      <c r="B493" s="143"/>
      <c r="C493" s="198"/>
      <c r="D493" s="129"/>
      <c r="E493" s="129"/>
      <c r="F493" s="129"/>
      <c r="G493" s="197"/>
      <c r="H493" s="197"/>
    </row>
    <row r="494" spans="3:8" ht="12.75">
      <c r="C494" s="187"/>
      <c r="D494" s="129"/>
      <c r="E494" s="129"/>
      <c r="F494" s="129"/>
      <c r="G494" s="197"/>
      <c r="H494" s="197"/>
    </row>
    <row r="495" spans="1:8" ht="12.75">
      <c r="A495" s="157"/>
      <c r="B495" s="143"/>
      <c r="C495" s="187"/>
      <c r="D495" s="129"/>
      <c r="E495" s="129"/>
      <c r="F495" s="129"/>
      <c r="G495" s="197"/>
      <c r="H495" s="197"/>
    </row>
    <row r="496" spans="3:8" ht="12.75">
      <c r="C496" s="187"/>
      <c r="D496" s="129"/>
      <c r="E496" s="129"/>
      <c r="F496" s="129"/>
      <c r="G496" s="197"/>
      <c r="H496" s="197"/>
    </row>
    <row r="497" spans="1:8" ht="12.75">
      <c r="A497" s="169"/>
      <c r="B497" s="144"/>
      <c r="C497" s="187"/>
      <c r="D497" s="129"/>
      <c r="E497" s="129"/>
      <c r="F497" s="129"/>
      <c r="G497" s="197"/>
      <c r="H497" s="197"/>
    </row>
    <row r="498" spans="1:8" ht="12.75">
      <c r="A498" s="233"/>
      <c r="B498" s="156"/>
      <c r="C498" s="187"/>
      <c r="D498" s="129"/>
      <c r="E498" s="129"/>
      <c r="F498" s="129"/>
      <c r="G498" s="197"/>
      <c r="H498" s="197"/>
    </row>
    <row r="499" spans="1:8" ht="12.75">
      <c r="A499" s="233"/>
      <c r="B499" s="156"/>
      <c r="C499" s="187"/>
      <c r="D499" s="129"/>
      <c r="E499" s="129"/>
      <c r="F499" s="129"/>
      <c r="G499" s="197"/>
      <c r="H499" s="197"/>
    </row>
    <row r="500" spans="3:8" ht="12.75">
      <c r="C500" s="187"/>
      <c r="D500" s="129"/>
      <c r="E500" s="129"/>
      <c r="F500" s="129"/>
      <c r="G500" s="197"/>
      <c r="H500" s="197"/>
    </row>
    <row r="501" spans="1:8" ht="12.75">
      <c r="A501" s="157"/>
      <c r="B501" s="143"/>
      <c r="C501" s="198"/>
      <c r="D501" s="129"/>
      <c r="E501" s="129"/>
      <c r="F501" s="129"/>
      <c r="G501" s="197"/>
      <c r="H501" s="197"/>
    </row>
    <row r="502" spans="3:8" ht="12.75">
      <c r="C502" s="187"/>
      <c r="D502" s="129"/>
      <c r="E502" s="129"/>
      <c r="F502" s="129"/>
      <c r="G502" s="197"/>
      <c r="H502" s="197"/>
    </row>
    <row r="503" spans="1:8" ht="12.75">
      <c r="A503" s="157"/>
      <c r="B503" s="143"/>
      <c r="C503" s="187"/>
      <c r="D503" s="129"/>
      <c r="E503" s="129"/>
      <c r="F503" s="129"/>
      <c r="G503" s="197"/>
      <c r="H503" s="197"/>
    </row>
    <row r="504" spans="3:8" ht="12.75">
      <c r="C504" s="187"/>
      <c r="D504" s="129"/>
      <c r="E504" s="129"/>
      <c r="F504" s="129"/>
      <c r="G504" s="197"/>
      <c r="H504" s="197"/>
    </row>
    <row r="505" spans="1:8" ht="12.75">
      <c r="A505" s="169"/>
      <c r="B505" s="144"/>
      <c r="C505" s="187"/>
      <c r="D505" s="129"/>
      <c r="E505" s="129"/>
      <c r="F505" s="129"/>
      <c r="G505" s="197"/>
      <c r="H505" s="197"/>
    </row>
    <row r="506" spans="1:8" ht="12.75">
      <c r="A506" s="233"/>
      <c r="B506" s="156"/>
      <c r="C506" s="187"/>
      <c r="D506" s="129"/>
      <c r="E506" s="129"/>
      <c r="F506" s="129"/>
      <c r="G506" s="197"/>
      <c r="H506" s="197"/>
    </row>
    <row r="507" spans="1:8" ht="12.75">
      <c r="A507" s="233"/>
      <c r="B507" s="156"/>
      <c r="C507" s="187"/>
      <c r="D507" s="129"/>
      <c r="E507" s="129"/>
      <c r="F507" s="129"/>
      <c r="G507" s="197"/>
      <c r="H507" s="197"/>
    </row>
    <row r="508" spans="3:8" ht="12.75">
      <c r="C508" s="187"/>
      <c r="D508" s="129"/>
      <c r="E508" s="129"/>
      <c r="F508" s="129"/>
      <c r="G508" s="197"/>
      <c r="H508" s="197"/>
    </row>
    <row r="509" spans="1:8" ht="12.75">
      <c r="A509" s="157"/>
      <c r="B509" s="143"/>
      <c r="C509" s="198"/>
      <c r="D509" s="129"/>
      <c r="E509" s="129"/>
      <c r="F509" s="129"/>
      <c r="G509" s="197"/>
      <c r="H509" s="197"/>
    </row>
    <row r="510" spans="3:8" ht="12.75">
      <c r="C510" s="187"/>
      <c r="D510" s="129"/>
      <c r="E510" s="129"/>
      <c r="F510" s="129"/>
      <c r="G510" s="197"/>
      <c r="H510" s="197"/>
    </row>
    <row r="511" spans="1:8" ht="12.75">
      <c r="A511" s="157"/>
      <c r="B511" s="143"/>
      <c r="C511" s="187"/>
      <c r="D511" s="129"/>
      <c r="E511" s="129"/>
      <c r="F511" s="129"/>
      <c r="G511" s="197"/>
      <c r="H511" s="197"/>
    </row>
    <row r="512" spans="3:8" ht="12.75">
      <c r="C512" s="187"/>
      <c r="D512" s="129"/>
      <c r="E512" s="129"/>
      <c r="F512" s="129"/>
      <c r="G512" s="197"/>
      <c r="H512" s="197"/>
    </row>
    <row r="513" spans="1:8" ht="12.75">
      <c r="A513" s="169"/>
      <c r="B513" s="144"/>
      <c r="C513" s="187"/>
      <c r="D513" s="129"/>
      <c r="E513" s="129"/>
      <c r="F513" s="129"/>
      <c r="G513" s="197"/>
      <c r="H513" s="197"/>
    </row>
    <row r="514" spans="1:8" ht="12.75">
      <c r="A514" s="233"/>
      <c r="B514" s="156"/>
      <c r="C514" s="187"/>
      <c r="D514" s="129"/>
      <c r="E514" s="129"/>
      <c r="F514" s="129"/>
      <c r="G514" s="197"/>
      <c r="H514" s="197"/>
    </row>
    <row r="515" spans="3:8" ht="12.75">
      <c r="C515" s="187"/>
      <c r="D515" s="129"/>
      <c r="E515" s="129"/>
      <c r="F515" s="129"/>
      <c r="G515" s="197"/>
      <c r="H515" s="197"/>
    </row>
    <row r="516" spans="1:8" ht="12.75">
      <c r="A516" s="157"/>
      <c r="B516" s="143"/>
      <c r="C516" s="198"/>
      <c r="D516" s="129"/>
      <c r="E516" s="129"/>
      <c r="F516" s="129"/>
      <c r="G516" s="197"/>
      <c r="H516" s="197"/>
    </row>
    <row r="517" spans="3:8" ht="12.75">
      <c r="C517" s="187"/>
      <c r="D517" s="129"/>
      <c r="E517" s="129"/>
      <c r="F517" s="129"/>
      <c r="G517" s="197"/>
      <c r="H517" s="197"/>
    </row>
    <row r="518" spans="1:8" ht="12.75">
      <c r="A518" s="157"/>
      <c r="B518" s="143"/>
      <c r="C518" s="187"/>
      <c r="D518" s="129"/>
      <c r="E518" s="129"/>
      <c r="F518" s="129"/>
      <c r="G518" s="197"/>
      <c r="H518" s="197"/>
    </row>
    <row r="519" spans="3:8" ht="12.75">
      <c r="C519" s="187"/>
      <c r="D519" s="129"/>
      <c r="E519" s="129"/>
      <c r="F519" s="129"/>
      <c r="G519" s="197"/>
      <c r="H519" s="197"/>
    </row>
    <row r="520" spans="1:8" ht="12.75">
      <c r="A520" s="169"/>
      <c r="B520" s="144"/>
      <c r="C520" s="187"/>
      <c r="D520" s="129"/>
      <c r="E520" s="129"/>
      <c r="F520" s="129"/>
      <c r="G520" s="197"/>
      <c r="H520" s="197"/>
    </row>
    <row r="521" spans="1:8" ht="12.75">
      <c r="A521" s="233"/>
      <c r="B521" s="156"/>
      <c r="C521" s="187"/>
      <c r="D521" s="129"/>
      <c r="E521" s="129"/>
      <c r="F521" s="129"/>
      <c r="G521" s="197"/>
      <c r="H521" s="197"/>
    </row>
    <row r="522" spans="1:8" ht="12.75">
      <c r="A522" s="233"/>
      <c r="B522" s="156"/>
      <c r="C522" s="187"/>
      <c r="D522" s="129"/>
      <c r="E522" s="129"/>
      <c r="F522" s="129"/>
      <c r="G522" s="197"/>
      <c r="H522" s="197"/>
    </row>
    <row r="523" spans="3:8" ht="12.75">
      <c r="C523" s="187"/>
      <c r="D523" s="129"/>
      <c r="E523" s="129"/>
      <c r="F523" s="129"/>
      <c r="G523" s="197"/>
      <c r="H523" s="197"/>
    </row>
    <row r="524" spans="1:8" ht="12.75">
      <c r="A524" s="157"/>
      <c r="B524" s="143"/>
      <c r="C524" s="198"/>
      <c r="D524" s="129"/>
      <c r="E524" s="129"/>
      <c r="F524" s="129"/>
      <c r="G524" s="197"/>
      <c r="H524" s="197"/>
    </row>
    <row r="525" spans="3:8" ht="12.75">
      <c r="C525" s="187"/>
      <c r="D525" s="129"/>
      <c r="E525" s="129"/>
      <c r="F525" s="129"/>
      <c r="G525" s="197"/>
      <c r="H525" s="197"/>
    </row>
    <row r="526" spans="1:8" ht="12.75">
      <c r="A526" s="157"/>
      <c r="B526" s="143"/>
      <c r="C526" s="187"/>
      <c r="D526" s="129"/>
      <c r="E526" s="129"/>
      <c r="F526" s="129"/>
      <c r="G526" s="197"/>
      <c r="H526" s="197"/>
    </row>
    <row r="527" spans="3:8" ht="12.75">
      <c r="C527" s="187"/>
      <c r="D527" s="129"/>
      <c r="E527" s="129"/>
      <c r="F527" s="129"/>
      <c r="G527" s="197"/>
      <c r="H527" s="197"/>
    </row>
    <row r="528" spans="1:8" ht="12.75">
      <c r="A528" s="169"/>
      <c r="B528" s="144"/>
      <c r="C528" s="187"/>
      <c r="D528" s="129"/>
      <c r="E528" s="129"/>
      <c r="F528" s="129"/>
      <c r="G528" s="197"/>
      <c r="H528" s="197"/>
    </row>
    <row r="529" spans="1:8" ht="12.75">
      <c r="A529" s="233"/>
      <c r="B529" s="156"/>
      <c r="C529" s="187"/>
      <c r="D529" s="129"/>
      <c r="E529" s="129"/>
      <c r="F529" s="129"/>
      <c r="G529" s="197"/>
      <c r="H529" s="197"/>
    </row>
    <row r="530" spans="3:8" ht="12.75">
      <c r="C530" s="187"/>
      <c r="D530" s="129"/>
      <c r="E530" s="129"/>
      <c r="F530" s="129"/>
      <c r="G530" s="197"/>
      <c r="H530" s="197"/>
    </row>
    <row r="531" spans="1:8" ht="12.75">
      <c r="A531" s="157"/>
      <c r="B531" s="143"/>
      <c r="C531" s="198"/>
      <c r="D531" s="129"/>
      <c r="E531" s="129"/>
      <c r="F531" s="129"/>
      <c r="G531" s="197"/>
      <c r="H531" s="197"/>
    </row>
    <row r="532" spans="3:8" ht="12.75">
      <c r="C532" s="187"/>
      <c r="D532" s="129"/>
      <c r="E532" s="129"/>
      <c r="F532" s="129"/>
      <c r="G532" s="197"/>
      <c r="H532" s="197"/>
    </row>
    <row r="533" spans="1:8" ht="12.75">
      <c r="A533" s="157"/>
      <c r="B533" s="143"/>
      <c r="C533" s="187"/>
      <c r="D533" s="129"/>
      <c r="E533" s="129"/>
      <c r="F533" s="129"/>
      <c r="G533" s="197"/>
      <c r="H533" s="197"/>
    </row>
    <row r="534" spans="3:8" ht="12.75">
      <c r="C534" s="187"/>
      <c r="D534" s="129"/>
      <c r="E534" s="129"/>
      <c r="F534" s="129"/>
      <c r="G534" s="197"/>
      <c r="H534" s="197"/>
    </row>
    <row r="535" spans="1:8" ht="12.75">
      <c r="A535" s="169"/>
      <c r="B535" s="144"/>
      <c r="C535" s="187"/>
      <c r="D535" s="129"/>
      <c r="E535" s="129"/>
      <c r="F535" s="129"/>
      <c r="G535" s="197"/>
      <c r="H535" s="197"/>
    </row>
    <row r="536" spans="1:8" ht="12.75">
      <c r="A536" s="233"/>
      <c r="B536" s="156"/>
      <c r="C536" s="187"/>
      <c r="D536" s="129"/>
      <c r="E536" s="129"/>
      <c r="F536" s="129"/>
      <c r="G536" s="197"/>
      <c r="H536" s="197"/>
    </row>
    <row r="537" spans="1:8" ht="12.75">
      <c r="A537" s="233"/>
      <c r="B537" s="156"/>
      <c r="C537" s="187"/>
      <c r="D537" s="129"/>
      <c r="E537" s="129"/>
      <c r="F537" s="129"/>
      <c r="G537" s="197"/>
      <c r="H537" s="197"/>
    </row>
    <row r="538" spans="3:8" ht="12.75">
      <c r="C538" s="187"/>
      <c r="D538" s="129"/>
      <c r="E538" s="129"/>
      <c r="F538" s="129"/>
      <c r="G538" s="197"/>
      <c r="H538" s="197"/>
    </row>
    <row r="539" spans="1:8" ht="12.75">
      <c r="A539" s="157"/>
      <c r="B539" s="143"/>
      <c r="C539" s="198"/>
      <c r="D539" s="129"/>
      <c r="E539" s="129"/>
      <c r="F539" s="129"/>
      <c r="G539" s="197"/>
      <c r="H539" s="197"/>
    </row>
    <row r="540" spans="3:8" ht="12.75">
      <c r="C540" s="187"/>
      <c r="D540" s="129"/>
      <c r="E540" s="129"/>
      <c r="F540" s="129"/>
      <c r="G540" s="197"/>
      <c r="H540" s="197"/>
    </row>
    <row r="541" spans="1:8" ht="12.75">
      <c r="A541" s="157"/>
      <c r="B541" s="143"/>
      <c r="C541" s="187"/>
      <c r="D541" s="129"/>
      <c r="E541" s="129"/>
      <c r="F541" s="129"/>
      <c r="G541" s="197"/>
      <c r="H541" s="197"/>
    </row>
    <row r="542" spans="3:8" ht="12.75">
      <c r="C542" s="187"/>
      <c r="D542" s="129"/>
      <c r="E542" s="129"/>
      <c r="F542" s="129"/>
      <c r="G542" s="197"/>
      <c r="H542" s="197"/>
    </row>
    <row r="543" spans="1:8" ht="12.75">
      <c r="A543" s="169"/>
      <c r="B543" s="144"/>
      <c r="C543" s="187"/>
      <c r="D543" s="129"/>
      <c r="E543" s="129"/>
      <c r="F543" s="129"/>
      <c r="G543" s="197"/>
      <c r="H543" s="197"/>
    </row>
    <row r="544" spans="1:8" ht="12.75">
      <c r="A544" s="233"/>
      <c r="B544" s="156"/>
      <c r="C544" s="187"/>
      <c r="D544" s="129"/>
      <c r="E544" s="129"/>
      <c r="F544" s="129"/>
      <c r="G544" s="197"/>
      <c r="H544" s="197"/>
    </row>
    <row r="545" spans="3:8" ht="12.75">
      <c r="C545" s="187"/>
      <c r="D545" s="129"/>
      <c r="E545" s="129"/>
      <c r="F545" s="129"/>
      <c r="G545" s="197"/>
      <c r="H545" s="197"/>
    </row>
    <row r="546" spans="1:8" ht="12.75">
      <c r="A546" s="157"/>
      <c r="B546" s="143"/>
      <c r="C546" s="198"/>
      <c r="D546" s="129"/>
      <c r="E546" s="129"/>
      <c r="F546" s="129"/>
      <c r="G546" s="197"/>
      <c r="H546" s="197"/>
    </row>
    <row r="547" spans="3:8" ht="12.75">
      <c r="C547" s="187"/>
      <c r="D547" s="129"/>
      <c r="E547" s="129"/>
      <c r="F547" s="129"/>
      <c r="G547" s="197"/>
      <c r="H547" s="197"/>
    </row>
    <row r="548" spans="1:8" ht="12.75">
      <c r="A548" s="157"/>
      <c r="B548" s="143"/>
      <c r="C548" s="187"/>
      <c r="D548" s="129"/>
      <c r="E548" s="129"/>
      <c r="F548" s="129"/>
      <c r="G548" s="197"/>
      <c r="H548" s="197"/>
    </row>
    <row r="549" spans="3:8" ht="12.75">
      <c r="C549" s="187"/>
      <c r="D549" s="129"/>
      <c r="E549" s="129"/>
      <c r="F549" s="129"/>
      <c r="G549" s="197"/>
      <c r="H549" s="197"/>
    </row>
    <row r="550" spans="1:8" ht="12.75">
      <c r="A550" s="169"/>
      <c r="B550" s="144"/>
      <c r="C550" s="187"/>
      <c r="D550" s="129"/>
      <c r="E550" s="129"/>
      <c r="F550" s="129"/>
      <c r="G550" s="197"/>
      <c r="H550" s="197"/>
    </row>
    <row r="551" spans="1:8" ht="12.75">
      <c r="A551" s="233"/>
      <c r="B551" s="156"/>
      <c r="C551" s="187"/>
      <c r="D551" s="129"/>
      <c r="E551" s="129"/>
      <c r="F551" s="129"/>
      <c r="G551" s="197"/>
      <c r="H551" s="197"/>
    </row>
    <row r="552" spans="3:8" ht="12.75">
      <c r="C552" s="187"/>
      <c r="D552" s="129"/>
      <c r="E552" s="129"/>
      <c r="F552" s="129"/>
      <c r="G552" s="197"/>
      <c r="H552" s="197"/>
    </row>
    <row r="553" spans="1:8" ht="12.75">
      <c r="A553" s="157"/>
      <c r="B553" s="143"/>
      <c r="C553" s="198"/>
      <c r="D553" s="129"/>
      <c r="E553" s="129"/>
      <c r="F553" s="129"/>
      <c r="G553" s="197"/>
      <c r="H553" s="197"/>
    </row>
    <row r="554" spans="3:8" ht="12.75">
      <c r="C554" s="187"/>
      <c r="D554" s="129"/>
      <c r="E554" s="129"/>
      <c r="F554" s="129"/>
      <c r="G554" s="197"/>
      <c r="H554" s="197"/>
    </row>
    <row r="555" spans="1:8" ht="12.75">
      <c r="A555" s="157"/>
      <c r="B555" s="143"/>
      <c r="C555" s="187"/>
      <c r="D555" s="129"/>
      <c r="E555" s="129"/>
      <c r="F555" s="129"/>
      <c r="G555" s="197"/>
      <c r="H555" s="197"/>
    </row>
    <row r="556" spans="3:8" ht="12.75">
      <c r="C556" s="187"/>
      <c r="D556" s="129"/>
      <c r="E556" s="129"/>
      <c r="F556" s="129"/>
      <c r="G556" s="197"/>
      <c r="H556" s="197"/>
    </row>
    <row r="557" spans="1:8" ht="12.75">
      <c r="A557" s="169"/>
      <c r="B557" s="144"/>
      <c r="C557" s="187"/>
      <c r="D557" s="129"/>
      <c r="E557" s="129"/>
      <c r="F557" s="129"/>
      <c r="G557" s="197"/>
      <c r="H557" s="197"/>
    </row>
    <row r="558" spans="1:8" ht="12.75">
      <c r="A558" s="233"/>
      <c r="B558" s="156"/>
      <c r="C558" s="187"/>
      <c r="D558" s="129"/>
      <c r="E558" s="129"/>
      <c r="F558" s="129"/>
      <c r="G558" s="197"/>
      <c r="H558" s="197"/>
    </row>
    <row r="559" spans="3:8" ht="12.75">
      <c r="C559" s="187"/>
      <c r="D559" s="129"/>
      <c r="E559" s="129"/>
      <c r="F559" s="129"/>
      <c r="G559" s="197"/>
      <c r="H559" s="197"/>
    </row>
    <row r="560" spans="1:8" ht="12.75">
      <c r="A560" s="157"/>
      <c r="B560" s="143"/>
      <c r="C560" s="198"/>
      <c r="D560" s="129"/>
      <c r="E560" s="129"/>
      <c r="F560" s="129"/>
      <c r="G560" s="197"/>
      <c r="H560" s="197"/>
    </row>
    <row r="561" spans="3:8" ht="12.75">
      <c r="C561" s="187"/>
      <c r="D561" s="129"/>
      <c r="E561" s="129"/>
      <c r="F561" s="129"/>
      <c r="G561" s="197"/>
      <c r="H561" s="197"/>
    </row>
    <row r="562" spans="1:2" ht="12.75">
      <c r="A562" s="157"/>
      <c r="B562" s="143"/>
    </row>
    <row r="564" spans="1:2" ht="12.75">
      <c r="A564" s="169"/>
      <c r="B564" s="144"/>
    </row>
    <row r="565" spans="1:2" ht="12.75">
      <c r="A565" s="233"/>
      <c r="B565" s="156"/>
    </row>
    <row r="567" spans="1:3" ht="12.75">
      <c r="A567" s="157"/>
      <c r="B567" s="143"/>
      <c r="C567" s="158"/>
    </row>
    <row r="569" spans="1:2" ht="12.75">
      <c r="A569" s="157"/>
      <c r="B569" s="143"/>
    </row>
    <row r="571" spans="1:2" ht="12.75">
      <c r="A571" s="169"/>
      <c r="B571" s="144"/>
    </row>
    <row r="572" spans="1:2" ht="12.75">
      <c r="A572" s="233"/>
      <c r="B572" s="156"/>
    </row>
    <row r="574" spans="1:3" ht="12.75">
      <c r="A574" s="157"/>
      <c r="B574" s="143"/>
      <c r="C574" s="158"/>
    </row>
    <row r="576" spans="1:2" ht="12.75">
      <c r="A576" s="157"/>
      <c r="B576" s="143"/>
    </row>
    <row r="578" spans="1:2" ht="12.75">
      <c r="A578" s="169"/>
      <c r="B578" s="144"/>
    </row>
    <row r="579" spans="1:2" ht="12.75">
      <c r="A579" s="233"/>
      <c r="B579" s="156"/>
    </row>
    <row r="581" spans="1:3" ht="12.75">
      <c r="A581" s="157"/>
      <c r="B581" s="143"/>
      <c r="C581" s="158"/>
    </row>
    <row r="583" spans="1:2" ht="12.75">
      <c r="A583" s="157"/>
      <c r="B583" s="143"/>
    </row>
    <row r="585" spans="1:2" ht="12.75">
      <c r="A585" s="169"/>
      <c r="B585" s="144"/>
    </row>
    <row r="586" spans="1:2" ht="12.75">
      <c r="A586" s="233"/>
      <c r="B586" s="156"/>
    </row>
    <row r="588" spans="1:3" ht="12.75">
      <c r="A588" s="157"/>
      <c r="B588" s="143"/>
      <c r="C588" s="158"/>
    </row>
    <row r="590" spans="1:2" ht="12.75">
      <c r="A590" s="157"/>
      <c r="B590" s="143"/>
    </row>
    <row r="592" spans="1:2" ht="12.75">
      <c r="A592" s="169"/>
      <c r="B592" s="144"/>
    </row>
    <row r="593" spans="1:2" ht="12.75">
      <c r="A593" s="233"/>
      <c r="B593" s="156"/>
    </row>
    <row r="594" spans="1:2" ht="12.75">
      <c r="A594" s="233"/>
      <c r="B594" s="156"/>
    </row>
    <row r="595" spans="1:3" ht="12.75">
      <c r="A595" s="157"/>
      <c r="B595" s="143"/>
      <c r="C595" s="158"/>
    </row>
    <row r="597" spans="1:2" ht="12.75">
      <c r="A597" s="157"/>
      <c r="B597" s="143"/>
    </row>
    <row r="599" spans="1:2" ht="12.75">
      <c r="A599" s="169"/>
      <c r="B599" s="144"/>
    </row>
    <row r="600" spans="1:2" ht="12.75">
      <c r="A600" s="233"/>
      <c r="B600" s="156"/>
    </row>
    <row r="601" spans="1:2" ht="12.75">
      <c r="A601" s="233"/>
      <c r="B601" s="156"/>
    </row>
    <row r="603" spans="1:3" ht="12.75">
      <c r="A603" s="157"/>
      <c r="B603" s="143"/>
      <c r="C603" s="158"/>
    </row>
    <row r="605" spans="1:2" ht="12.75">
      <c r="A605" s="157"/>
      <c r="B605" s="143"/>
    </row>
    <row r="607" spans="1:2" ht="12.75">
      <c r="A607" s="169"/>
      <c r="B607" s="144"/>
    </row>
    <row r="608" spans="1:2" ht="12.75">
      <c r="A608" s="233"/>
      <c r="B608" s="156"/>
    </row>
    <row r="610" spans="1:3" ht="12.75">
      <c r="A610" s="157"/>
      <c r="B610" s="143"/>
      <c r="C610" s="158"/>
    </row>
    <row r="612" spans="1:2" ht="12.75">
      <c r="A612" s="157"/>
      <c r="B612" s="143"/>
    </row>
    <row r="614" spans="1:2" ht="12.75">
      <c r="A614" s="169"/>
      <c r="B614" s="144"/>
    </row>
    <row r="615" spans="1:2" ht="12.75">
      <c r="A615" s="233"/>
      <c r="B615" s="156"/>
    </row>
    <row r="617" spans="1:3" ht="12.75">
      <c r="A617" s="157"/>
      <c r="B617" s="143"/>
      <c r="C617" s="158"/>
    </row>
    <row r="619" spans="1:2" ht="12.75">
      <c r="A619" s="157"/>
      <c r="B619" s="143"/>
    </row>
    <row r="621" spans="1:2" ht="12.75">
      <c r="A621" s="169"/>
      <c r="B621" s="144"/>
    </row>
    <row r="622" spans="1:2" ht="12.75">
      <c r="A622" s="233"/>
      <c r="B622" s="156"/>
    </row>
    <row r="624" spans="1:3" ht="12.75">
      <c r="A624" s="157"/>
      <c r="B624" s="143"/>
      <c r="C624" s="158"/>
    </row>
    <row r="626" spans="1:2" ht="12.75">
      <c r="A626" s="157"/>
      <c r="B626" s="143"/>
    </row>
    <row r="628" spans="1:2" ht="12.75">
      <c r="A628" s="169"/>
      <c r="B628" s="144"/>
    </row>
    <row r="629" spans="1:2" ht="12.75">
      <c r="A629" s="233"/>
      <c r="B629" s="156"/>
    </row>
    <row r="631" spans="1:3" ht="12.75">
      <c r="A631" s="157"/>
      <c r="B631" s="143"/>
      <c r="C631" s="158"/>
    </row>
    <row r="633" spans="1:2" ht="12.75">
      <c r="A633" s="157"/>
      <c r="B633" s="143"/>
    </row>
    <row r="635" spans="1:2" ht="12.75">
      <c r="A635" s="169"/>
      <c r="B635" s="144"/>
    </row>
    <row r="636" spans="1:2" ht="12.75">
      <c r="A636" s="233"/>
      <c r="B636" s="156"/>
    </row>
    <row r="638" spans="1:3" ht="12.75">
      <c r="A638" s="157"/>
      <c r="B638" s="143"/>
      <c r="C638" s="158"/>
    </row>
    <row r="640" spans="1:2" ht="12.75">
      <c r="A640" s="157"/>
      <c r="B640" s="143"/>
    </row>
    <row r="642" spans="1:2" ht="12.75">
      <c r="A642" s="169"/>
      <c r="B642" s="144"/>
    </row>
    <row r="643" spans="1:2" ht="12.75">
      <c r="A643" s="233"/>
      <c r="B643" s="156"/>
    </row>
    <row r="645" spans="1:3" ht="12.75">
      <c r="A645" s="157"/>
      <c r="B645" s="143"/>
      <c r="C645" s="158"/>
    </row>
    <row r="647" spans="1:2" ht="12.75">
      <c r="A647" s="157"/>
      <c r="B647" s="143"/>
    </row>
    <row r="649" spans="1:2" ht="12.75">
      <c r="A649" s="169"/>
      <c r="B649" s="144"/>
    </row>
    <row r="650" spans="1:2" ht="12.75">
      <c r="A650" s="233"/>
      <c r="B650" s="156"/>
    </row>
    <row r="652" spans="1:3" ht="12.75">
      <c r="A652" s="157"/>
      <c r="B652" s="143"/>
      <c r="C652" s="158"/>
    </row>
    <row r="654" spans="1:2" ht="12.75">
      <c r="A654" s="157"/>
      <c r="B654" s="143"/>
    </row>
    <row r="656" spans="1:2" ht="12.75">
      <c r="A656" s="169"/>
      <c r="B656" s="144"/>
    </row>
    <row r="657" spans="1:2" ht="12.75">
      <c r="A657" s="233"/>
      <c r="B657" s="156"/>
    </row>
    <row r="659" spans="1:3" ht="12.75">
      <c r="A659" s="157"/>
      <c r="B659" s="143"/>
      <c r="C659" s="158"/>
    </row>
    <row r="661" spans="1:2" ht="12.75">
      <c r="A661" s="157"/>
      <c r="B661" s="143"/>
    </row>
    <row r="662" spans="1:2" ht="12.75">
      <c r="A662" s="157"/>
      <c r="B662" s="143"/>
    </row>
    <row r="663" spans="1:2" ht="12.75">
      <c r="A663" s="163"/>
      <c r="B663" s="161"/>
    </row>
    <row r="664" spans="1:2" ht="12.75">
      <c r="A664" s="233"/>
      <c r="B664" s="156"/>
    </row>
    <row r="666" spans="1:3" ht="12.75">
      <c r="A666" s="157"/>
      <c r="B666" s="163"/>
      <c r="C666" s="158"/>
    </row>
    <row r="668" spans="1:2" ht="12.75">
      <c r="A668" s="157"/>
      <c r="B668" s="163"/>
    </row>
    <row r="670" spans="1:2" ht="12.75">
      <c r="A670" s="169"/>
      <c r="B670" s="144"/>
    </row>
    <row r="671" spans="1:2" ht="12.75">
      <c r="A671" s="233"/>
      <c r="B671" s="156"/>
    </row>
    <row r="673" spans="1:3" ht="12.75">
      <c r="A673" s="157"/>
      <c r="B673" s="143"/>
      <c r="C673" s="158"/>
    </row>
    <row r="675" spans="1:2" ht="12.75">
      <c r="A675" s="157"/>
      <c r="B675" s="143"/>
    </row>
    <row r="677" spans="1:2" ht="12.75">
      <c r="A677" s="169"/>
      <c r="B677" s="144"/>
    </row>
    <row r="678" spans="1:2" ht="12.75">
      <c r="A678" s="233"/>
      <c r="B678" s="156"/>
    </row>
    <row r="680" spans="1:3" ht="12.75">
      <c r="A680" s="157"/>
      <c r="B680" s="143"/>
      <c r="C680" s="158"/>
    </row>
    <row r="682" spans="1:2" ht="12.75">
      <c r="A682" s="157"/>
      <c r="B682" s="143"/>
    </row>
    <row r="684" spans="1:2" ht="12.75">
      <c r="A684" s="169"/>
      <c r="B684" s="144"/>
    </row>
    <row r="685" spans="1:2" ht="12.75">
      <c r="A685" s="233"/>
      <c r="B685" s="156"/>
    </row>
    <row r="687" spans="1:3" ht="12.75">
      <c r="A687" s="157"/>
      <c r="B687" s="143"/>
      <c r="C687" s="158"/>
    </row>
    <row r="689" spans="1:2" ht="12.75">
      <c r="A689" s="157"/>
      <c r="B689" s="143"/>
    </row>
    <row r="691" spans="1:2" ht="12.75">
      <c r="A691" s="169"/>
      <c r="B691" s="144"/>
    </row>
    <row r="692" spans="1:2" ht="12.75">
      <c r="A692" s="233"/>
      <c r="B692" s="156"/>
    </row>
    <row r="694" spans="1:3" ht="12.75">
      <c r="A694" s="157"/>
      <c r="B694" s="143"/>
      <c r="C694" s="158"/>
    </row>
    <row r="696" spans="1:2" ht="12.75">
      <c r="A696" s="157"/>
      <c r="B696" s="143"/>
    </row>
    <row r="698" spans="1:3" ht="12.75">
      <c r="A698" s="157"/>
      <c r="B698" s="143"/>
      <c r="C698" s="160"/>
    </row>
    <row r="700" spans="1:3" ht="12.75">
      <c r="A700" s="157"/>
      <c r="B700" s="143"/>
      <c r="C700" s="160"/>
    </row>
    <row r="703" spans="1:2" ht="12.75">
      <c r="A703" s="237"/>
      <c r="B703" s="143"/>
    </row>
    <row r="705" spans="1:2" ht="12.75">
      <c r="A705" s="237"/>
      <c r="B705" s="143"/>
    </row>
    <row r="707" spans="1:2" ht="12.75">
      <c r="A707" s="237"/>
      <c r="B707" s="144"/>
    </row>
    <row r="708" spans="1:2" ht="12.75">
      <c r="A708" s="233"/>
      <c r="B708" s="156"/>
    </row>
    <row r="710" spans="1:3" ht="12.75">
      <c r="A710" s="157"/>
      <c r="B710" s="143"/>
      <c r="C710" s="158"/>
    </row>
    <row r="712" spans="1:2" ht="12.75">
      <c r="A712" s="237"/>
      <c r="B712" s="144"/>
    </row>
    <row r="713" spans="1:2" ht="12.75">
      <c r="A713" s="233"/>
      <c r="B713" s="156"/>
    </row>
    <row r="715" spans="1:3" ht="12.75">
      <c r="A715" s="157"/>
      <c r="B715" s="143"/>
      <c r="C715" s="158"/>
    </row>
    <row r="717" spans="1:3" ht="12.75">
      <c r="A717" s="157"/>
      <c r="B717" s="143"/>
      <c r="C717" s="160"/>
    </row>
    <row r="719" spans="1:3" ht="12.75">
      <c r="A719" s="157"/>
      <c r="B719" s="143"/>
      <c r="C719" s="160"/>
    </row>
    <row r="722" spans="1:2" ht="12.75">
      <c r="A722" s="237"/>
      <c r="B722" s="143"/>
    </row>
    <row r="724" spans="1:2" ht="12.75">
      <c r="A724" s="164"/>
      <c r="B724" s="163"/>
    </row>
    <row r="726" spans="1:2" ht="12.75">
      <c r="A726" s="164"/>
      <c r="B726" s="161"/>
    </row>
    <row r="727" spans="1:2" ht="12.75">
      <c r="A727" s="162"/>
      <c r="B727" s="156"/>
    </row>
    <row r="728" spans="1:2" ht="12.75">
      <c r="A728" s="233"/>
      <c r="B728" s="156"/>
    </row>
    <row r="729" spans="1:3" ht="12.75">
      <c r="A729" s="157"/>
      <c r="B729" s="143"/>
      <c r="C729" s="165"/>
    </row>
    <row r="730" spans="1:2" ht="12.75">
      <c r="A730" s="233"/>
      <c r="B730" s="156"/>
    </row>
    <row r="731" spans="1:2" ht="12.75">
      <c r="A731" s="164"/>
      <c r="B731" s="161"/>
    </row>
    <row r="732" spans="1:2" ht="12.75">
      <c r="A732" s="162"/>
      <c r="B732" s="162"/>
    </row>
    <row r="733" spans="1:2" ht="12.75">
      <c r="A733" s="162"/>
      <c r="B733" s="162"/>
    </row>
    <row r="734" spans="1:3" ht="12.75">
      <c r="A734" s="157"/>
      <c r="B734" s="143"/>
      <c r="C734" s="165"/>
    </row>
    <row r="736" ht="12.75">
      <c r="A736" s="162"/>
    </row>
    <row r="737" ht="12.75">
      <c r="A737" s="163"/>
    </row>
    <row r="738" spans="1:2" ht="12.75">
      <c r="A738" s="166"/>
      <c r="B738" s="167"/>
    </row>
    <row r="739" ht="12.75">
      <c r="B739" s="113"/>
    </row>
    <row r="740" spans="1:2" ht="12.75">
      <c r="A740" s="157"/>
      <c r="B740" s="163"/>
    </row>
    <row r="741" ht="12.75">
      <c r="A741" s="162"/>
    </row>
    <row r="742" ht="12.75">
      <c r="A742" s="163"/>
    </row>
    <row r="743" spans="1:2" ht="12.75">
      <c r="A743" s="168"/>
      <c r="B743" s="113"/>
    </row>
    <row r="744" spans="1:2" ht="12.75">
      <c r="A744" s="168"/>
      <c r="B744" s="113"/>
    </row>
    <row r="745" spans="1:2" ht="12.75">
      <c r="A745" s="157"/>
      <c r="B745" s="163"/>
    </row>
    <row r="746" ht="12.75">
      <c r="A746" s="162"/>
    </row>
    <row r="747" ht="12.75">
      <c r="A747" s="163"/>
    </row>
    <row r="748" spans="1:2" ht="12.75">
      <c r="A748" s="168"/>
      <c r="B748" s="113"/>
    </row>
    <row r="749" spans="1:2" ht="12.75">
      <c r="A749" s="168"/>
      <c r="B749" s="113"/>
    </row>
    <row r="750" spans="1:2" ht="12.75">
      <c r="A750" s="157"/>
      <c r="B750" s="163"/>
    </row>
    <row r="751" ht="12.75">
      <c r="A751" s="162"/>
    </row>
    <row r="752" ht="12.75">
      <c r="A752" s="163"/>
    </row>
    <row r="753" spans="1:2" ht="12.75">
      <c r="A753" s="168"/>
      <c r="B753" s="113"/>
    </row>
    <row r="754" ht="12.75">
      <c r="A754" s="163"/>
    </row>
    <row r="755" spans="1:2" ht="12.75">
      <c r="A755" s="157"/>
      <c r="B755" s="163"/>
    </row>
    <row r="756" ht="12.75">
      <c r="A756" s="163"/>
    </row>
    <row r="757" ht="12.75">
      <c r="A757" s="163"/>
    </row>
    <row r="758" spans="1:2" ht="12.75">
      <c r="A758" s="168"/>
      <c r="B758" s="113"/>
    </row>
    <row r="759" ht="12.75">
      <c r="A759" s="163"/>
    </row>
    <row r="760" ht="12.75">
      <c r="A760" s="163"/>
    </row>
    <row r="761" spans="1:2" ht="12.75">
      <c r="A761" s="168"/>
      <c r="B761" s="113"/>
    </row>
    <row r="762" ht="12.75">
      <c r="A762" s="163"/>
    </row>
    <row r="763" ht="12.75">
      <c r="A763" s="163"/>
    </row>
    <row r="764" spans="1:2" ht="12.75">
      <c r="A764" s="168"/>
      <c r="B764" s="113"/>
    </row>
    <row r="765" spans="1:2" ht="12.75">
      <c r="A765" s="168"/>
      <c r="B765" s="113"/>
    </row>
    <row r="766" spans="1:2" ht="12.75">
      <c r="A766" s="168"/>
      <c r="B766" s="113"/>
    </row>
    <row r="767" ht="12.75">
      <c r="A767" s="163"/>
    </row>
    <row r="768" ht="12.75">
      <c r="A768" s="163"/>
    </row>
    <row r="769" spans="1:2" ht="12.75">
      <c r="A769" s="168"/>
      <c r="B769" s="140"/>
    </row>
    <row r="770" ht="12.75">
      <c r="A770" s="163"/>
    </row>
    <row r="771" ht="12.75">
      <c r="A771" s="163"/>
    </row>
    <row r="772" spans="1:2" ht="12.75">
      <c r="A772" s="168"/>
      <c r="B772" s="113"/>
    </row>
    <row r="773" ht="12.75">
      <c r="A773" s="163"/>
    </row>
    <row r="774" ht="12.75">
      <c r="A774" s="163"/>
    </row>
    <row r="775" spans="1:2" ht="12.75">
      <c r="A775" s="168"/>
      <c r="B775" s="113"/>
    </row>
    <row r="776" ht="12.75">
      <c r="A776" s="163"/>
    </row>
    <row r="777" ht="12.75">
      <c r="A777" s="163"/>
    </row>
    <row r="778" spans="1:2" ht="12.75">
      <c r="A778" s="168"/>
      <c r="B778" s="113"/>
    </row>
    <row r="779" ht="12.75">
      <c r="A779" s="163"/>
    </row>
    <row r="780" ht="12.75">
      <c r="A780" s="163"/>
    </row>
    <row r="781" spans="1:2" ht="12.75">
      <c r="A781" s="168"/>
      <c r="B781" s="113"/>
    </row>
    <row r="782" ht="12.75">
      <c r="A782" s="163"/>
    </row>
    <row r="783" ht="12.75">
      <c r="A783" s="163"/>
    </row>
    <row r="784" spans="1:2" ht="12.75">
      <c r="A784" s="168"/>
      <c r="B784" s="113"/>
    </row>
    <row r="785" ht="12.75">
      <c r="A785" s="163"/>
    </row>
    <row r="786" ht="12.75">
      <c r="A786" s="163"/>
    </row>
    <row r="787" spans="1:2" ht="12.75">
      <c r="A787" s="168"/>
      <c r="B787" s="113"/>
    </row>
    <row r="788" ht="12.75">
      <c r="A788" s="163"/>
    </row>
    <row r="789" ht="12.75">
      <c r="A789" s="163"/>
    </row>
    <row r="790" spans="1:2" ht="12.75">
      <c r="A790" s="168"/>
      <c r="B790" s="113"/>
    </row>
    <row r="791" ht="12.75">
      <c r="A791" s="163"/>
    </row>
    <row r="792" ht="12.75">
      <c r="A792" s="163"/>
    </row>
    <row r="793" spans="1:2" ht="12.75">
      <c r="A793" s="168"/>
      <c r="B793" s="113"/>
    </row>
    <row r="794" ht="12.75">
      <c r="A794" s="163"/>
    </row>
    <row r="795" ht="12.75">
      <c r="A795" s="163"/>
    </row>
    <row r="796" spans="1:2" ht="12.75">
      <c r="A796" s="168"/>
      <c r="B796" s="113"/>
    </row>
    <row r="797" ht="12.75">
      <c r="B797" s="113"/>
    </row>
    <row r="798" ht="12.75">
      <c r="A798" s="163"/>
    </row>
    <row r="799" spans="1:2" ht="12.75">
      <c r="A799" s="168"/>
      <c r="B799" s="113"/>
    </row>
    <row r="800" spans="1:2" ht="12.75">
      <c r="A800" s="168"/>
      <c r="B800" s="113"/>
    </row>
    <row r="801" ht="12.75">
      <c r="A801" s="163"/>
    </row>
    <row r="802" spans="1:2" ht="12.75">
      <c r="A802" s="168"/>
      <c r="B802" s="113"/>
    </row>
    <row r="803" spans="1:2" ht="12.75">
      <c r="A803" s="168"/>
      <c r="B803" s="113"/>
    </row>
    <row r="804" spans="1:2" ht="12.75">
      <c r="A804" s="157"/>
      <c r="B804" s="163"/>
    </row>
    <row r="805" spans="1:2" ht="12.75">
      <c r="A805" s="168"/>
      <c r="B805" s="113"/>
    </row>
    <row r="806" ht="12.75">
      <c r="A806" s="163"/>
    </row>
    <row r="807" spans="1:2" ht="12.75">
      <c r="A807" s="163"/>
      <c r="B807" s="163"/>
    </row>
    <row r="808" spans="1:2" ht="12.75">
      <c r="A808" s="163"/>
      <c r="B808" s="163"/>
    </row>
    <row r="809" ht="12.75">
      <c r="A809" s="163"/>
    </row>
    <row r="810" spans="1:2" ht="12.75">
      <c r="A810" s="168"/>
      <c r="B810" s="113"/>
    </row>
    <row r="811" spans="1:2" ht="12.75">
      <c r="A811" s="163"/>
      <c r="B811" s="163"/>
    </row>
    <row r="812" ht="12.75">
      <c r="A812" s="163"/>
    </row>
    <row r="813" spans="1:2" ht="12.75">
      <c r="A813" s="168"/>
      <c r="B813" s="113"/>
    </row>
    <row r="814" spans="1:2" ht="12.75">
      <c r="A814" s="163"/>
      <c r="B814" s="163"/>
    </row>
    <row r="815" ht="12.75">
      <c r="A815" s="163"/>
    </row>
    <row r="816" spans="1:2" ht="12.75">
      <c r="A816" s="168"/>
      <c r="B816" s="113"/>
    </row>
    <row r="817" spans="1:2" ht="12.75">
      <c r="A817" s="163"/>
      <c r="B817" s="163"/>
    </row>
    <row r="818" ht="12.75">
      <c r="A818" s="163"/>
    </row>
    <row r="819" spans="1:2" ht="12.75">
      <c r="A819" s="168"/>
      <c r="B819" s="113"/>
    </row>
    <row r="820" ht="12.75">
      <c r="A820" s="163"/>
    </row>
    <row r="821" ht="12.75">
      <c r="A821" s="163"/>
    </row>
    <row r="822" spans="1:2" ht="12.75">
      <c r="A822" s="168"/>
      <c r="B822" s="113"/>
    </row>
    <row r="823" ht="12.75">
      <c r="A823" s="163"/>
    </row>
    <row r="824" ht="12.75">
      <c r="A824" s="163"/>
    </row>
    <row r="825" spans="1:2" ht="12.75">
      <c r="A825" s="168"/>
      <c r="B825" s="113"/>
    </row>
    <row r="826" ht="12.75">
      <c r="A826" s="163"/>
    </row>
    <row r="827" spans="1:2" ht="12.75">
      <c r="A827" s="163"/>
      <c r="B827" s="168"/>
    </row>
    <row r="828" spans="1:2" ht="12.75">
      <c r="A828" s="168"/>
      <c r="B828" s="113"/>
    </row>
    <row r="829" spans="1:2" ht="12.75">
      <c r="A829" s="168"/>
      <c r="B829" s="113"/>
    </row>
    <row r="830" spans="1:2" ht="12.75">
      <c r="A830" s="168"/>
      <c r="B830" s="113"/>
    </row>
    <row r="831" ht="12.75">
      <c r="A831" s="163"/>
    </row>
    <row r="832" ht="12.75">
      <c r="A832" s="163"/>
    </row>
    <row r="833" spans="1:2" ht="12.75">
      <c r="A833" s="168"/>
      <c r="B833" s="113"/>
    </row>
    <row r="834" ht="12.75">
      <c r="A834" s="163"/>
    </row>
    <row r="835" ht="12.75">
      <c r="A835" s="163"/>
    </row>
    <row r="836" spans="1:2" ht="12.75">
      <c r="A836" s="168"/>
      <c r="B836" s="113"/>
    </row>
    <row r="837" spans="1:2" ht="12.75">
      <c r="A837" s="168"/>
      <c r="B837" s="113"/>
    </row>
    <row r="838" spans="1:2" ht="12.75">
      <c r="A838" s="168"/>
      <c r="B838" s="113"/>
    </row>
    <row r="839" spans="1:2" ht="12.75">
      <c r="A839" s="168"/>
      <c r="B839" s="113"/>
    </row>
    <row r="840" spans="1:2" ht="12.75">
      <c r="A840" s="168"/>
      <c r="B840" s="113"/>
    </row>
    <row r="841" spans="1:2" ht="12.75">
      <c r="A841" s="168"/>
      <c r="B841" s="113"/>
    </row>
    <row r="842" ht="12.75">
      <c r="A842" s="163"/>
    </row>
    <row r="843" spans="1:2" ht="12.75">
      <c r="A843" s="163"/>
      <c r="B843" s="113"/>
    </row>
    <row r="844" spans="1:2" ht="12.75">
      <c r="A844" s="161"/>
      <c r="B844" s="113"/>
    </row>
    <row r="845" spans="1:2" ht="12.75">
      <c r="A845" s="168"/>
      <c r="B845" s="113"/>
    </row>
    <row r="846" spans="1:2" ht="12.75">
      <c r="A846" s="168"/>
      <c r="B846" s="113"/>
    </row>
    <row r="847" spans="1:2" ht="12.75">
      <c r="A847" s="168"/>
      <c r="B847" s="113"/>
    </row>
    <row r="848" spans="1:2" ht="12.75">
      <c r="A848" s="168"/>
      <c r="B848" s="113"/>
    </row>
    <row r="849" spans="1:2" ht="12.75">
      <c r="A849" s="168"/>
      <c r="B849" s="113"/>
    </row>
    <row r="850" ht="12.75">
      <c r="A850" s="163"/>
    </row>
    <row r="851" ht="12.75">
      <c r="A851" s="163"/>
    </row>
    <row r="852" spans="1:2" ht="12.75">
      <c r="A852" s="168"/>
      <c r="B852" s="113"/>
    </row>
    <row r="853" ht="12.75">
      <c r="B853" s="113"/>
    </row>
    <row r="854" spans="1:2" ht="12.75">
      <c r="A854" s="163"/>
      <c r="B854" s="113"/>
    </row>
    <row r="855" spans="1:2" ht="12.75">
      <c r="A855" s="168"/>
      <c r="B855" s="113"/>
    </row>
    <row r="856" spans="1:2" ht="12.75">
      <c r="A856" s="168"/>
      <c r="B856" s="113"/>
    </row>
    <row r="857" spans="1:2" ht="12.75">
      <c r="A857" s="163"/>
      <c r="B857" s="113"/>
    </row>
    <row r="858" spans="1:2" ht="12.75">
      <c r="A858" s="168"/>
      <c r="B858" s="113"/>
    </row>
    <row r="859" ht="12.75">
      <c r="B859" s="113"/>
    </row>
    <row r="860" spans="1:2" ht="12.75">
      <c r="A860" s="169"/>
      <c r="B860" s="163"/>
    </row>
    <row r="861" ht="12.75">
      <c r="B861" s="113"/>
    </row>
    <row r="862" spans="1:2" ht="12.75">
      <c r="A862" s="163"/>
      <c r="B862" s="163"/>
    </row>
    <row r="863" ht="12.75">
      <c r="A863" s="163"/>
    </row>
    <row r="864" ht="12.75">
      <c r="A864" s="163"/>
    </row>
    <row r="865" spans="1:2" ht="12.75">
      <c r="A865" s="168"/>
      <c r="B865" s="113"/>
    </row>
    <row r="866" spans="1:2" ht="12.75">
      <c r="A866" s="168"/>
      <c r="B866" s="113"/>
    </row>
    <row r="867" ht="12.75">
      <c r="A867" s="163"/>
    </row>
    <row r="868" ht="12.75">
      <c r="A868" s="163"/>
    </row>
    <row r="869" spans="1:2" ht="12.75">
      <c r="A869" s="168"/>
      <c r="B869" s="113"/>
    </row>
    <row r="870" spans="1:2" ht="12.75">
      <c r="A870" s="168"/>
      <c r="B870" s="113"/>
    </row>
    <row r="871" spans="1:2" ht="12.75">
      <c r="A871" s="168"/>
      <c r="B871" s="113"/>
    </row>
    <row r="872" spans="1:2" ht="12.75">
      <c r="A872" s="168"/>
      <c r="B872" s="113"/>
    </row>
    <row r="873" spans="1:2" ht="12.75">
      <c r="A873" s="168"/>
      <c r="B873" s="113"/>
    </row>
    <row r="874" ht="12.75">
      <c r="A874" s="163"/>
    </row>
    <row r="875" ht="12.75">
      <c r="A875" s="163"/>
    </row>
    <row r="876" spans="1:2" ht="12.75">
      <c r="A876" s="168"/>
      <c r="B876" s="113"/>
    </row>
    <row r="877" spans="1:2" ht="12.75">
      <c r="A877" s="168"/>
      <c r="B877" s="113"/>
    </row>
    <row r="878" spans="1:2" ht="12.75">
      <c r="A878" s="168"/>
      <c r="B878" s="113"/>
    </row>
    <row r="879" spans="1:2" ht="12.75">
      <c r="A879" s="168"/>
      <c r="B879" s="113"/>
    </row>
    <row r="880" spans="1:2" ht="12.75">
      <c r="A880" s="168"/>
      <c r="B880" s="113"/>
    </row>
    <row r="881" spans="1:2" ht="12.75">
      <c r="A881" s="157"/>
      <c r="B881" s="163"/>
    </row>
    <row r="882" spans="1:2" ht="12.75">
      <c r="A882" s="168"/>
      <c r="B882" s="113"/>
    </row>
    <row r="883" spans="1:2" ht="12.75">
      <c r="A883" s="163"/>
      <c r="B883" s="163"/>
    </row>
    <row r="884" ht="12.75">
      <c r="A884" s="163"/>
    </row>
    <row r="885" ht="12.75">
      <c r="A885" s="163"/>
    </row>
    <row r="886" spans="1:2" ht="12.75">
      <c r="A886" s="168"/>
      <c r="B886" s="113"/>
    </row>
    <row r="887" spans="1:2" ht="12.75">
      <c r="A887" s="168"/>
      <c r="B887" s="113"/>
    </row>
    <row r="888" ht="12.75">
      <c r="A888" s="163"/>
    </row>
    <row r="889" spans="1:2" ht="12.75">
      <c r="A889" s="168"/>
      <c r="B889" s="113"/>
    </row>
    <row r="890" ht="12.75">
      <c r="A890" s="163"/>
    </row>
    <row r="891" ht="12.75">
      <c r="A891" s="163"/>
    </row>
    <row r="892" spans="1:2" ht="12.75">
      <c r="A892" s="168"/>
      <c r="B892" s="113"/>
    </row>
    <row r="893" spans="1:2" ht="12.75">
      <c r="A893" s="168"/>
      <c r="B893" s="113"/>
    </row>
    <row r="894" ht="12.75">
      <c r="A894" s="163"/>
    </row>
    <row r="895" ht="12.75">
      <c r="A895" s="163"/>
    </row>
    <row r="896" spans="1:2" ht="12.75">
      <c r="A896" s="168"/>
      <c r="B896" s="113"/>
    </row>
    <row r="897" ht="12.75">
      <c r="A897" s="162"/>
    </row>
    <row r="899" spans="1:3" ht="12.75">
      <c r="A899" s="157"/>
      <c r="B899" s="163"/>
      <c r="C899" s="160"/>
    </row>
    <row r="901" spans="1:3" ht="12.75">
      <c r="A901" s="157"/>
      <c r="B901" s="143"/>
      <c r="C901" s="160"/>
    </row>
    <row r="904" spans="1:2" ht="12.75">
      <c r="A904" s="237"/>
      <c r="B904" s="143"/>
    </row>
    <row r="906" spans="1:2" ht="12.75">
      <c r="A906" s="237"/>
      <c r="B906" s="143"/>
    </row>
    <row r="908" spans="1:2" ht="12.75">
      <c r="A908" s="169"/>
      <c r="B908" s="144"/>
    </row>
    <row r="909" spans="1:2" ht="12.75">
      <c r="A909" s="233"/>
      <c r="B909" s="156"/>
    </row>
    <row r="911" spans="1:3" ht="12.75">
      <c r="A911" s="157"/>
      <c r="B911" s="143"/>
      <c r="C911" s="158"/>
    </row>
    <row r="913" spans="1:2" ht="12.75">
      <c r="A913" s="157"/>
      <c r="B913" s="143"/>
    </row>
    <row r="915" spans="1:2" ht="12.75">
      <c r="A915" s="169"/>
      <c r="B915" s="144"/>
    </row>
    <row r="916" spans="1:2" ht="12.75">
      <c r="A916" s="233"/>
      <c r="B916" s="156"/>
    </row>
    <row r="918" spans="1:3" ht="12.75">
      <c r="A918" s="157"/>
      <c r="B918" s="143"/>
      <c r="C918" s="158"/>
    </row>
    <row r="920" spans="1:2" ht="12.75">
      <c r="A920" s="157"/>
      <c r="B920" s="143"/>
    </row>
    <row r="922" spans="1:2" ht="12.75">
      <c r="A922" s="169"/>
      <c r="B922" s="144"/>
    </row>
    <row r="923" spans="1:2" ht="12.75">
      <c r="A923" s="233"/>
      <c r="B923" s="156"/>
    </row>
    <row r="925" spans="1:3" ht="12.75">
      <c r="A925" s="157"/>
      <c r="B925" s="143"/>
      <c r="C925" s="158"/>
    </row>
    <row r="927" spans="1:2" ht="12.75">
      <c r="A927" s="157"/>
      <c r="B927" s="143"/>
    </row>
    <row r="929" spans="1:2" ht="12.75">
      <c r="A929" s="169"/>
      <c r="B929" s="144"/>
    </row>
    <row r="930" spans="1:2" ht="12.75">
      <c r="A930" s="233"/>
      <c r="B930" s="156"/>
    </row>
    <row r="931" spans="1:2" ht="12.75">
      <c r="A931" s="233"/>
      <c r="B931" s="156"/>
    </row>
    <row r="932" spans="1:2" ht="12.75">
      <c r="A932" s="233"/>
      <c r="B932" s="156"/>
    </row>
    <row r="933" spans="1:2" ht="12.75">
      <c r="A933" s="233"/>
      <c r="B933" s="156"/>
    </row>
    <row r="934" spans="1:2" ht="12.75">
      <c r="A934" s="233"/>
      <c r="B934" s="156"/>
    </row>
    <row r="936" spans="1:3" ht="12.75">
      <c r="A936" s="157"/>
      <c r="B936" s="143"/>
      <c r="C936" s="158"/>
    </row>
    <row r="938" spans="1:2" ht="12.75">
      <c r="A938" s="157"/>
      <c r="B938" s="143"/>
    </row>
    <row r="940" spans="1:2" ht="12.75">
      <c r="A940" s="169"/>
      <c r="B940" s="144"/>
    </row>
    <row r="941" spans="1:2" ht="12.75">
      <c r="A941" s="233"/>
      <c r="B941" s="156"/>
    </row>
    <row r="942" spans="1:2" ht="12.75">
      <c r="A942" s="233"/>
      <c r="B942" s="156"/>
    </row>
    <row r="944" spans="1:3" ht="12.75">
      <c r="A944" s="157"/>
      <c r="B944" s="143"/>
      <c r="C944" s="158"/>
    </row>
    <row r="946" spans="1:2" ht="12.75">
      <c r="A946" s="157"/>
      <c r="B946" s="143"/>
    </row>
    <row r="948" spans="1:2" ht="12.75">
      <c r="A948" s="169"/>
      <c r="B948" s="144"/>
    </row>
    <row r="949" spans="1:2" ht="12.75">
      <c r="A949" s="233"/>
      <c r="B949" s="156"/>
    </row>
    <row r="950" spans="1:2" ht="12.75">
      <c r="A950" s="233"/>
      <c r="B950" s="156"/>
    </row>
    <row r="952" spans="1:3" ht="12.75">
      <c r="A952" s="157"/>
      <c r="B952" s="143"/>
      <c r="C952" s="158"/>
    </row>
    <row r="954" spans="1:2" ht="12.75">
      <c r="A954" s="157"/>
      <c r="B954" s="143"/>
    </row>
    <row r="956" spans="1:2" ht="12.75">
      <c r="A956" s="169"/>
      <c r="B956" s="144"/>
    </row>
    <row r="957" spans="1:2" ht="12.75">
      <c r="A957" s="233"/>
      <c r="B957" s="156"/>
    </row>
    <row r="958" spans="1:2" ht="12.75">
      <c r="A958" s="233"/>
      <c r="B958" s="156"/>
    </row>
    <row r="959" spans="1:2" ht="12.75">
      <c r="A959" s="233"/>
      <c r="B959" s="156"/>
    </row>
    <row r="960" spans="1:2" ht="12.75">
      <c r="A960" s="233"/>
      <c r="B960" s="156"/>
    </row>
    <row r="961" spans="1:2" ht="12.75">
      <c r="A961" s="233"/>
      <c r="B961" s="156"/>
    </row>
    <row r="962" spans="1:2" ht="12.75">
      <c r="A962" s="233"/>
      <c r="B962" s="156"/>
    </row>
    <row r="963" spans="1:2" ht="12.75">
      <c r="A963" s="233"/>
      <c r="B963" s="156"/>
    </row>
    <row r="964" spans="1:2" ht="12.75">
      <c r="A964" s="233"/>
      <c r="B964" s="156"/>
    </row>
    <row r="965" spans="1:2" ht="12.75">
      <c r="A965" s="233"/>
      <c r="B965" s="156"/>
    </row>
    <row r="966" spans="1:2" ht="12.75">
      <c r="A966" s="233"/>
      <c r="B966" s="156"/>
    </row>
    <row r="968" spans="1:3" ht="12.75">
      <c r="A968" s="157"/>
      <c r="B968" s="143"/>
      <c r="C968" s="158"/>
    </row>
    <row r="970" spans="1:2" ht="12.75">
      <c r="A970" s="157"/>
      <c r="B970" s="143"/>
    </row>
    <row r="972" spans="1:2" ht="12.75">
      <c r="A972" s="169"/>
      <c r="B972" s="144"/>
    </row>
    <row r="973" spans="1:2" ht="12.75">
      <c r="A973" s="233"/>
      <c r="B973" s="156"/>
    </row>
    <row r="974" spans="1:2" ht="12.75">
      <c r="A974" s="233"/>
      <c r="B974" s="156"/>
    </row>
    <row r="975" spans="1:2" ht="12.75">
      <c r="A975" s="233"/>
      <c r="B975" s="156"/>
    </row>
    <row r="976" spans="1:2" ht="12.75">
      <c r="A976" s="233"/>
      <c r="B976" s="156"/>
    </row>
    <row r="977" spans="1:2" ht="12.75">
      <c r="A977" s="233"/>
      <c r="B977" s="156"/>
    </row>
    <row r="978" spans="1:2" ht="12.75">
      <c r="A978" s="233"/>
      <c r="B978" s="156"/>
    </row>
    <row r="980" spans="1:3" ht="12.75">
      <c r="A980" s="157"/>
      <c r="B980" s="143"/>
      <c r="C980" s="158"/>
    </row>
    <row r="982" spans="1:2" ht="12.75">
      <c r="A982" s="157"/>
      <c r="B982" s="143"/>
    </row>
    <row r="984" spans="1:2" ht="12.75">
      <c r="A984" s="169"/>
      <c r="B984" s="144"/>
    </row>
    <row r="985" spans="1:2" ht="12.75">
      <c r="A985" s="233"/>
      <c r="B985" s="156"/>
    </row>
    <row r="986" spans="1:2" ht="12.75">
      <c r="A986" s="233"/>
      <c r="B986" s="156"/>
    </row>
    <row r="987" spans="1:2" ht="12.75">
      <c r="A987" s="233"/>
      <c r="B987" s="156"/>
    </row>
    <row r="990" spans="1:3" ht="12.75">
      <c r="A990" s="157"/>
      <c r="B990" s="143"/>
      <c r="C990" s="158"/>
    </row>
    <row r="992" spans="1:2" ht="12.75">
      <c r="A992" s="157"/>
      <c r="B992" s="143"/>
    </row>
    <row r="994" spans="1:2" ht="12.75">
      <c r="A994" s="169"/>
      <c r="B994" s="144"/>
    </row>
    <row r="995" spans="1:2" ht="12.75">
      <c r="A995" s="233"/>
      <c r="B995" s="156"/>
    </row>
    <row r="997" spans="1:3" ht="12.75">
      <c r="A997" s="157"/>
      <c r="B997" s="143"/>
      <c r="C997" s="158"/>
    </row>
    <row r="999" spans="1:2" ht="12.75">
      <c r="A999" s="157"/>
      <c r="B999" s="143"/>
    </row>
    <row r="1001" spans="1:2" ht="12.75">
      <c r="A1001" s="169"/>
      <c r="B1001" s="144"/>
    </row>
    <row r="1002" spans="1:2" ht="12.75">
      <c r="A1002" s="233"/>
      <c r="B1002" s="156"/>
    </row>
    <row r="1003" spans="1:2" ht="12.75">
      <c r="A1003" s="233"/>
      <c r="B1003" s="156"/>
    </row>
    <row r="1005" spans="1:3" ht="12.75">
      <c r="A1005" s="157"/>
      <c r="B1005" s="143"/>
      <c r="C1005" s="158"/>
    </row>
    <row r="1007" spans="1:2" ht="12.75">
      <c r="A1007" s="157"/>
      <c r="B1007" s="143"/>
    </row>
    <row r="1009" spans="1:2" ht="12.75">
      <c r="A1009" s="169"/>
      <c r="B1009" s="144"/>
    </row>
    <row r="1010" spans="1:2" ht="12.75">
      <c r="A1010" s="233"/>
      <c r="B1010" s="156"/>
    </row>
    <row r="1011" spans="1:2" ht="12.75">
      <c r="A1011" s="233"/>
      <c r="B1011" s="156"/>
    </row>
    <row r="1012" spans="1:2" ht="12.75">
      <c r="A1012" s="233"/>
      <c r="B1012" s="156"/>
    </row>
    <row r="1013" spans="1:2" ht="12.75">
      <c r="A1013" s="233"/>
      <c r="B1013" s="156"/>
    </row>
    <row r="1014" spans="1:2" ht="12.75">
      <c r="A1014" s="233"/>
      <c r="B1014" s="156"/>
    </row>
    <row r="1015" spans="1:2" ht="12.75">
      <c r="A1015" s="233"/>
      <c r="B1015" s="156"/>
    </row>
    <row r="1016" spans="1:2" ht="12.75">
      <c r="A1016" s="233"/>
      <c r="B1016" s="156"/>
    </row>
    <row r="1017" spans="1:2" ht="12.75">
      <c r="A1017" s="233"/>
      <c r="B1017" s="156"/>
    </row>
    <row r="1018" spans="1:2" ht="12.75">
      <c r="A1018" s="233"/>
      <c r="B1018" s="156"/>
    </row>
    <row r="1019" spans="1:2" ht="12.75">
      <c r="A1019" s="233"/>
      <c r="B1019" s="156"/>
    </row>
    <row r="1020" spans="1:2" ht="12.75">
      <c r="A1020" s="233"/>
      <c r="B1020" s="156"/>
    </row>
    <row r="1023" spans="1:3" ht="12.75">
      <c r="A1023" s="157"/>
      <c r="B1023" s="143"/>
      <c r="C1023" s="158"/>
    </row>
    <row r="1025" spans="1:2" ht="12.75">
      <c r="A1025" s="157"/>
      <c r="B1025" s="143"/>
    </row>
  </sheetData>
  <sheetProtection/>
  <mergeCells count="1">
    <mergeCell ref="A1:I1"/>
  </mergeCells>
  <printOptions horizontalCentered="1"/>
  <pageMargins left="0.2362204724409449" right="0.2362204724409449" top="0.4330708661417323" bottom="0.4330708661417323" header="0.5118110236220472" footer="0.31496062992125984"/>
  <pageSetup firstPageNumber="5" useFirstPageNumber="1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mfkor</cp:lastModifiedBy>
  <cp:lastPrinted>2009-12-03T09:06:08Z</cp:lastPrinted>
  <dcterms:created xsi:type="dcterms:W3CDTF">2001-11-29T15:00:47Z</dcterms:created>
  <dcterms:modified xsi:type="dcterms:W3CDTF">2009-12-03T09:06:11Z</dcterms:modified>
  <cp:category/>
  <cp:version/>
  <cp:contentType/>
  <cp:contentStatus/>
</cp:coreProperties>
</file>