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'prihodi'!$1:$1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'bilanca'!$A$1:$D$22</definedName>
    <definedName name="_xlnm.Print_Area" localSheetId="4">'posebni dio'!$A$1:$E$570</definedName>
    <definedName name="_xlnm.Print_Area" localSheetId="1">'prihodi'!$A$1:$F$39</definedName>
    <definedName name="_xlnm.Print_Area" localSheetId="3">'račun financiranja'!$A$1:$F$21</definedName>
    <definedName name="_xlnm.Print_Area" localSheetId="2">'rashodi-opći dio'!$A$1:$F$78</definedName>
  </definedNames>
  <calcPr fullCalcOnLoad="1"/>
</workbook>
</file>

<file path=xl/sharedStrings.xml><?xml version="1.0" encoding="utf-8"?>
<sst xmlns="http://schemas.openxmlformats.org/spreadsheetml/2006/main" count="761" uniqueCount="362">
  <si>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</si>
  <si>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</si>
  <si>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</si>
  <si>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</si>
  <si>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</si>
  <si>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</si>
  <si>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</si>
  <si>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</si>
  <si>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</si>
  <si>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</si>
  <si>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</si>
  <si>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</si>
  <si>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</si>
  <si>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</si>
  <si>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</si>
  <si>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</si>
  <si>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</si>
  <si>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</si>
  <si>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</si>
  <si>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</si>
  <si>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</si>
  <si>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</si>
  <si>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</si>
  <si>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</si>
  <si>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</si>
  <si>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</si>
  <si>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</si>
  <si>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</si>
  <si>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</si>
  <si>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</si>
  <si>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</si>
  <si>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</si>
  <si>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</si>
  <si>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</si>
  <si>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</si>
  <si>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</si>
  <si>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</si>
  <si>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</si>
  <si>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</si>
  <si>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</si>
  <si>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</si>
  <si>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</si>
  <si>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</si>
  <si>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</si>
  <si>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</si>
  <si>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</si>
  <si>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</si>
  <si>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</si>
  <si>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</si>
  <si>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</si>
  <si>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</si>
  <si>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</si>
  <si>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</si>
  <si>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</si>
  <si>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</si>
  <si>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</si>
  <si>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</si>
  <si>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</si>
  <si>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</si>
  <si>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</si>
  <si>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</si>
  <si>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</si>
  <si>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</si>
  <si>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</si>
  <si>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</si>
  <si>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</si>
  <si>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</si>
  <si>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</si>
  <si>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</si>
  <si>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</si>
  <si>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</si>
  <si>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</si>
  <si>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</si>
  <si>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</si>
  <si>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</si>
  <si>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</si>
  <si>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</si>
  <si>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</si>
  <si>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</si>
  <si>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</si>
  <si>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</si>
  <si>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</si>
  <si>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</si>
  <si>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</si>
  <si>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</si>
  <si>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</si>
  <si>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</si>
  <si>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</si>
  <si>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</si>
  <si>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</si>
  <si>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</si>
  <si>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</si>
  <si>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</si>
  <si>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</si>
  <si>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</si>
  <si>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</si>
  <si>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</si>
  <si>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</si>
  <si>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</si>
  <si>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</si>
  <si>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</si>
  <si>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</si>
  <si>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</si>
  <si>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</si>
  <si>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</si>
  <si>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</si>
  <si>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</si>
  <si>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</si>
  <si>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</si>
  <si>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</si>
  <si>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</si>
  <si>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</si>
  <si>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</si>
  <si>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A1005</t>
  </si>
  <si>
    <t>I. OPĆI DIO</t>
  </si>
  <si>
    <t>II. POSEBNI DIO</t>
  </si>
  <si>
    <t>HRVATSKE VODE</t>
  </si>
  <si>
    <t>TEKUĆE TEHNIČKO I GOSP. ODRŽAVANJE VODOTOKOVA I VODNIH GRAĐEVINA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</si>
  <si>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</si>
  <si>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</si>
  <si>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</si>
  <si>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</si>
  <si>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</si>
  <si>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</si>
  <si>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</si>
  <si>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</si>
  <si>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</si>
  <si>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</si>
  <si>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</si>
  <si>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</si>
  <si>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</si>
  <si>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</si>
  <si>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</si>
  <si>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</si>
  <si>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</si>
  <si>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</si>
  <si>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</si>
  <si>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</si>
  <si>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</si>
  <si>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</si>
  <si>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</si>
  <si>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</si>
  <si>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</si>
  <si>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</si>
  <si>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</si>
  <si>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</si>
  <si>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</si>
  <si>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</si>
  <si>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</si>
  <si>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</si>
  <si>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</si>
  <si>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</si>
  <si>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</si>
  <si>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</si>
  <si>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</si>
  <si>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</si>
  <si>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</si>
  <si>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</si>
  <si>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</si>
  <si>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K2012</t>
  </si>
  <si>
    <t>PROJEKT UNUTARNJE VODE</t>
  </si>
  <si>
    <t>C. RAČUN FINANCIRANJA</t>
  </si>
  <si>
    <t>-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</si>
  <si>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</si>
  <si>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</si>
  <si>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</si>
  <si>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</si>
  <si>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01</t>
  </si>
  <si>
    <t>OBRANA OD POPLAVA</t>
  </si>
  <si>
    <t>TEHNIČKI POSLOVI OD OPĆEG INTERESA ZA UPRAVLJANJE VODAMA</t>
  </si>
  <si>
    <t>HITNE INTERVENCIJE U PODRUČJU VODNOG GOSPODARSTVA</t>
  </si>
  <si>
    <t>Zemljiše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</si>
  <si>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</si>
  <si>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</si>
  <si>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</si>
  <si>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</si>
  <si>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</si>
  <si>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</si>
  <si>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>IZDACI ZA FINANCIJSKU IMOVINU I OTPLATU ZAJMOVA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</si>
  <si>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</si>
  <si>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</si>
  <si>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</si>
  <si>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</si>
  <si>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</si>
  <si>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</si>
  <si>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</si>
  <si>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Primljeni zajmovi od drugih razina vlasti</t>
  </si>
  <si>
    <t>Plaće za za prekovremeni rad</t>
  </si>
  <si>
    <t>A1013</t>
  </si>
  <si>
    <t>A1014</t>
  </si>
  <si>
    <t>A1016</t>
  </si>
  <si>
    <t>OBNAVLJANJE MELIORACIJSKIH GRAĐEVINA ZA ODVODNJU I NAVODNJAVANJE - KRAPINSKO-ZAGORSKA ŽUPANIJA</t>
  </si>
  <si>
    <t>A1017</t>
  </si>
  <si>
    <t>OBNAVLJANJE MELIORACIJSKIH GRAĐEVINA ZA ODVODNJU I NAVODNJAVANJE - SISAČKO-MOSLAVAČKA ŽUPANIJA</t>
  </si>
  <si>
    <t>A1018</t>
  </si>
  <si>
    <t>OBNAVLJANJE MELIORACIJSKIH GRAĐEVINA ZA ODVODNJU I NAVODNJAVANJE - KARLOVAČKA ŽUPANIJA</t>
  </si>
  <si>
    <t>A1019</t>
  </si>
  <si>
    <t>OBNAVLJANJE MELIORACIJSKIH GRAĐEVINA ZA ODVODNJU I NAVODNJAVANJE - VARAŽDINSKA ŽUPANIJA</t>
  </si>
  <si>
    <t>A1020</t>
  </si>
  <si>
    <t>OBNAVLJANJE MELIORACIJSKIH GRAĐEVINA ZA ODVODNJU I NAVODNJAVANJE - KOPRIVNIČKO-KRIŽEVAČKA ŽUPANIJA</t>
  </si>
  <si>
    <t>A1021</t>
  </si>
  <si>
    <t>OBNAVLJANJE MELIORACIJSKIH GRAĐEVINA ZA ODVODNJU I NAVODNJAVANJE - BJALOVARSKO-BILOGORSKA ŽUPANIJA</t>
  </si>
  <si>
    <t>A1022</t>
  </si>
  <si>
    <t>OBNAVLJANJE MELIORACIJSKIH GRAĐEVINA ZA ODVODNJU I NAVODNJAVANJE - PRIMORSKO-GORANSKA ŽUPANIJA</t>
  </si>
  <si>
    <t>A1023</t>
  </si>
  <si>
    <t>A1024</t>
  </si>
  <si>
    <t>OBNAVLJANJE MELIORACIJSKIH GRAĐEVINA ZA ODVODNJU I NAVODNJAVANJE - VIROVITIČKO-PODRAVSKA ŽUPANIJA</t>
  </si>
  <si>
    <t>A1025</t>
  </si>
  <si>
    <t>OBNAVLJANJE MELIORACIJSKIH GRAĐEVINA ZA ODVODNJU I NAVODNJAVANJE - POŽEŠKO-SLAVONSKA ŽUPANIJA</t>
  </si>
  <si>
    <t>A1026</t>
  </si>
  <si>
    <t>OBNAVLJANJE MELIORACIJSKIH GRAĐEVINA ZA ODVODNJU I NAVODNJAVANJE - BRODSKO-POSAVSKA ŽUPANIJA</t>
  </si>
  <si>
    <t>K2014</t>
  </si>
  <si>
    <t>K2015</t>
  </si>
  <si>
    <t>OBNAVLJANJE MELIORACIJSKIH GRAĐEVINA ZA ODVODNJU I NAVODNJAVANJE - ZADARSKA ŽUPANIJA</t>
  </si>
  <si>
    <t>OBNAVLJANJE MELIORACIJSKIH GRAĐEVINA ZA ODVODNJU I NAVODNJAVANJE - OSJEČKO BARANJSKA-ŽUPANIJA</t>
  </si>
  <si>
    <t>OBNAVLJANJE MELIORACIJSKIH GRAĐEVINA ZA ODVODNJU I NAVODNJAVANJE - ŠIBENSKO-KNINSKA ŽUPANIJA</t>
  </si>
  <si>
    <t>OBNAVLJANJE MELIORACIJSKIH GRAĐEVINA ZA ODVODNJU I NAVODNJAVANJE - VUKOVARSKO-SRIJEMSKA ŽUPANIJA</t>
  </si>
  <si>
    <t>OBNAVLJANJE MELIORACIJSKIH GRAĐEVINA ZA ODVODNJU I NAVODNJAVANJE - SPLITSKO-DALMATINSKA ŽUPANIJA</t>
  </si>
  <si>
    <t>OBNAVLJANJE MELIORACIJSKIH GRAĐEVINA ZA ODVODNJU I NAVODNJAVANJE - ISTARSKA ŽUPANIJA</t>
  </si>
  <si>
    <t>OBNAVLJANJE MELIORACIJSKIH GRAĐEVINA ZA ODVODNJU I NAVODNJAVANJE - DUBROVAČKO-NERETVANSKA ŽUPANIJA</t>
  </si>
  <si>
    <t>OBNAVLJANJE MELIORACIJSKIH GRAĐEVINA ZA ODVODNJU I NAVODNJAVANJE - MEĐIMURSKA ŽUPANIJA</t>
  </si>
  <si>
    <t>A1028</t>
  </si>
  <si>
    <t>A1029</t>
  </si>
  <si>
    <t>A1030</t>
  </si>
  <si>
    <t>A1031</t>
  </si>
  <si>
    <t>A1032</t>
  </si>
  <si>
    <t>A1033</t>
  </si>
  <si>
    <t>A1034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</si>
  <si>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</si>
  <si>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</si>
  <si>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</si>
  <si>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</si>
  <si>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</si>
  <si>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</si>
  <si>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</si>
  <si>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</si>
  <si>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</si>
  <si>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K2025</t>
  </si>
  <si>
    <t>K2028</t>
  </si>
  <si>
    <t>K2029</t>
  </si>
  <si>
    <t>K2030</t>
  </si>
  <si>
    <t>K2031</t>
  </si>
  <si>
    <t>K2032</t>
  </si>
  <si>
    <t>K2033</t>
  </si>
  <si>
    <t>K2034</t>
  </si>
  <si>
    <t>K2035</t>
  </si>
  <si>
    <t>K2036</t>
  </si>
  <si>
    <t>K2037</t>
  </si>
  <si>
    <t>K2038</t>
  </si>
  <si>
    <t>K2039</t>
  </si>
  <si>
    <t>K2040</t>
  </si>
  <si>
    <t>K2041</t>
  </si>
  <si>
    <t>K2042</t>
  </si>
  <si>
    <t>K2043</t>
  </si>
  <si>
    <t>K2044</t>
  </si>
  <si>
    <t>K2045</t>
  </si>
  <si>
    <t>K2046</t>
  </si>
  <si>
    <t>K2047</t>
  </si>
  <si>
    <t>K2048</t>
  </si>
  <si>
    <t>K2049</t>
  </si>
  <si>
    <t>NERETVA-TREBIŠNICA</t>
  </si>
  <si>
    <t>K2026</t>
  </si>
  <si>
    <t xml:space="preserve"> Građevinski objekti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</si>
  <si>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</si>
  <si>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</si>
  <si>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</si>
  <si>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</si>
  <si>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</si>
  <si>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</si>
  <si>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</si>
  <si>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</si>
  <si>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</si>
  <si>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</si>
  <si>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</si>
  <si>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</si>
  <si>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</si>
  <si>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</si>
  <si>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</si>
  <si>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</si>
  <si>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</si>
  <si>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</si>
  <si>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</si>
  <si>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</si>
  <si>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</si>
  <si>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</si>
  <si>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</si>
  <si>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</si>
  <si>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</si>
  <si>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</si>
  <si>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</si>
  <si>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</si>
  <si>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Kapitalne pomoći kreditnim  i ostalim financijskim institucijama te trgovačkim društvima izvan javnog sektora. </t>
  </si>
  <si>
    <t xml:space="preserve">Doprinosi za obvezno osiguranje u slučaju nezaposlenosti </t>
  </si>
  <si>
    <t>OBNAVLJANJE MELIORACIJSKIH GRAĐEVINA ZA ODVODNJU I NAVODNJAVANJE - GRAD ZAGREB</t>
  </si>
  <si>
    <t>OBNAVLJANJE MELIORACIJSKIH GRAĐEVINA ZA ODVODNJU I NAVODNJAVANJE - ZAGREBAČKA ŽUPANIJA</t>
  </si>
  <si>
    <t>K2050</t>
  </si>
  <si>
    <t>K2051</t>
  </si>
  <si>
    <t>K2052</t>
  </si>
  <si>
    <t>REDOVNO ODRŽAVANJE I OBNAVLJANJE VODOTOKA, VODNIH GRAĐEVINA I VODNOG DOBRA ZA VODNO PODRUČJE RIJEKE DUNAV</t>
  </si>
  <si>
    <t>REDOVNO ODRŽAVANJE I OBNAVLJANJE VODOTOKA, VODNIH GRAĐEVINA I VODNOG DOBRA ZA JADRANSKO VODNO PODRUČJE</t>
  </si>
  <si>
    <t>VODOOPSKRBA BISTRA</t>
  </si>
  <si>
    <t>VODOOPSKRBA HRVATSKO ZAGORJE</t>
  </si>
  <si>
    <t>VODOOPSKRBA - REGIONALNI VODOVOD ISTIČNE SLAVONIJE</t>
  </si>
  <si>
    <t>VODOOPSKRBA - IZGRADNJA VODOOPSKRBNOG SUSTAVA KOPRIVNIČKO-KRIŽEVAČKE ŽUPANIJE</t>
  </si>
  <si>
    <t>VODOOPSKRBA - IZGRADNJA VODOOPSKRBNOG SUSTAVA BJELOVARSKO-BILOGORSKE ŽUPANIJE</t>
  </si>
  <si>
    <t>VODOOPSKRBA - REGIONALNI VODOOPSKRBNI SUSTAV VIROVITIČKO-PODRAVSKE ŽUPANIJE</t>
  </si>
  <si>
    <t>VODOOPSKRBA - REGIONALNI VODOOPSKRBNI SUSTAV OSJEČKO-BARANJSKE ŽUPANIJE</t>
  </si>
  <si>
    <t>VODOOPSKRBA - ZAGREBAČKA ŽUPANIJA</t>
  </si>
  <si>
    <t>VODOOPSKRBA - SISAČKO-MOSLAVAČKA ŽUPANIJA</t>
  </si>
  <si>
    <t>OBNOVA I IZGRADNJA ODVODNOG SUSTAVA -IZGRADNJA SUSTAVA ODVODNJE BISTRA</t>
  </si>
  <si>
    <t>OBNOVA I IZGRADNJA ODVODNOG SUSTAVA - PRIPREMA PROJEKTNE DOKUMENTACIJE ZA PREDPRISTUPNE FONDOVE EU</t>
  </si>
  <si>
    <t>OBNOVA I IZGRADNJA ODVODNOG SUSTAVA - IZGRADNJA SUSTAVA ODVODNJE ŽUPANJA</t>
  </si>
  <si>
    <t>OBNOVA I IZGRADNJA ODVODNOG SUSTAVA - IZGRADNJA SUSTAVA ODVODNJE OSJEČKO-BARANJSKE ŽUPANIJE</t>
  </si>
  <si>
    <t>OBNOVA I IZGRADNJA ODVODNOG SUSTAVA - IZGRADNJA SUSTAVA ODVODNJE MEĐIMURSKE ŽUPANIJE</t>
  </si>
  <si>
    <t>OBNOVA I IZGRADNJA ODVODNOG SUSTAVA - IZGRADNJA SUSTAVA ODVODNJE VARAŽDIN-NOVI MAROF</t>
  </si>
  <si>
    <t>OBNOVA I IZGRADNJA ODVODNOG SUSTAVA - IZGRADNJA SUSTAVA ODVODNJE VIROVITIČKO-PODRAVSKE ŽUPANIJE</t>
  </si>
  <si>
    <t>OBNOVA I IZGRADNJA ODVODNOG SUSTAVA - IZGRADNJA SUSTAVA ODVODNJE ZAGREBAČKE ŽUPANIJE</t>
  </si>
  <si>
    <t>OBNOVA I IZGRADNJA ODVODNOG SUSTAVA - IZGRADNJA SUSTAVA ODVODNJE SISAČKO-MOSLAVAČKE ŽUPANIJE</t>
  </si>
  <si>
    <t>OBNOVA I IZGRADNJA ODVODNOG SUSTAVA - IZGRADNJA SUSTAVA ODVODNJE BJELOVARSKO-BILOGORSKE ŽUPANIJE</t>
  </si>
  <si>
    <t>SUSTAV NAVODNJAVANJA-PPN OPATOVAC</t>
  </si>
  <si>
    <t>SUSTAV NAVODNJAVANJA -NAVODNJAVANJA BIĐ-BOSUTSKOG POLJA</t>
  </si>
  <si>
    <t>SUSTAV NAVODNJAVANJA-PPN KAŠTELA-TROGIR SEGET</t>
  </si>
  <si>
    <t>SUSTAV NAVODNJAVANJA-NPPN DONJA NERETVA</t>
  </si>
  <si>
    <t>SUSTAV NAVODNJAVANJA-PILOT PROJEKT NAVODNJAVANJA MEĐIMURJA</t>
  </si>
  <si>
    <t>SUSTAV NAVODNJAVANJA-SUSTAV NAVODNJAVANJA BAŠTICA</t>
  </si>
  <si>
    <t>SUSTAV NAVODNJAVANJA-SUSTAV  NAVODNJVANJA PŠŠ VINKOVCI</t>
  </si>
  <si>
    <t>SUSTAV NAVODNJAVANJA-SUSTAV NAVODNJAVANJA KAPINCI-VAŠKA</t>
  </si>
  <si>
    <t>SUSTAV NAVODNJAVANJA-SUSTAV NAVODNJAVANJA KAPTOL</t>
  </si>
  <si>
    <t>SUSTAV NAVODNJAVANJA-T568108</t>
  </si>
  <si>
    <t>VODOOPKSRBA - PRIPREMA PROJEKTNE DOKUMENTACIJE ZA PREDPRISTUPNE FONDOVE EU</t>
  </si>
  <si>
    <t>IPA - SLAVONSKI BROD</t>
  </si>
  <si>
    <t>IPA -DRNIŠ</t>
  </si>
  <si>
    <t>IPA - KNIN</t>
  </si>
  <si>
    <t>IPA - SISAK</t>
  </si>
  <si>
    <t>IPA - PRIPREMA PROJEKTNE DOKUMENTACIJE ZA PREDPRISTUPNE FONDOVE EU</t>
  </si>
  <si>
    <t>KAPITALNI RASHODI I TRANSFERI U PODRUČJU ZAŠTITE OD ŠTETNOG DJELOVANJA VODA I NAVODNJAVANJA-VODNO PODRUČJE RIJEKE DUNAV</t>
  </si>
  <si>
    <t>KAPITALNI RASHODI I TRANSFERI U PODRUČJU ZAŠTITE OD ŠTETNOG DJELOVANJA VODA I NAVODNJAVANJA-JADRANSKO VODNO PODRUČJE</t>
  </si>
  <si>
    <t>A1015</t>
  </si>
  <si>
    <t xml:space="preserve">Rashodi za nabavu nefinancijske imovine </t>
  </si>
  <si>
    <t>VODOOPSKRBA - REGIONALNI VODOOPSKRBNI SUSUTAV NERETVA-PELJEŠAC-LASTOVO-MLJET</t>
  </si>
  <si>
    <t>OBNOVA I IZGRADNJA ODVODNOG SUSTAVA - ISPA KARLOVAC</t>
  </si>
  <si>
    <t>A1027</t>
  </si>
  <si>
    <t>K2027</t>
  </si>
  <si>
    <t>VODOOPSKRBA - REGIONALNI VODOOPSKRBNI SUSTAV DALMACIJE</t>
  </si>
  <si>
    <t>K2053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</si>
  <si>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</si>
  <si>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</si>
  <si>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</si>
  <si>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</si>
  <si>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</si>
  <si>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</si>
  <si>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Primici od prodaje dionica i udjela u glavnici</t>
  </si>
  <si>
    <t>Primici od prodaje dionica i udjela u glavnici trgovačkif društava izvan javnog sektora</t>
  </si>
  <si>
    <t>Dionice i udjeli u glavnici trgovačkih društava izvan javnog sektora</t>
  </si>
  <si>
    <t>NAZIV</t>
  </si>
  <si>
    <t>PLAN 2011.</t>
  </si>
  <si>
    <t>IZVRŠENJE 
1.-6.2011</t>
  </si>
  <si>
    <t>INDEKS</t>
  </si>
  <si>
    <t>IZVRŠENJE                          1.-6.2011.</t>
  </si>
  <si>
    <t xml:space="preserve">IZVRŠENJE FINANCIJSKOG PLANA
HRVATSKIH VODA
ZA 1.-6.2011. GODINE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</si>
  <si>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PROMJENA U STANJU DEPOZITA</t>
  </si>
  <si>
    <t>Promjena u stanju depozita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</si>
</sst>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name val="Arial"/>
      <family val="0"/>
    </font>
    <font>
      <sz val="10"/>
      <name val="Geneva"/>
      <family val="0"/>
    </font>
    <font>
      <b/>
      <sz val="11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38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3" fontId="41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38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38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quotePrefix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38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 vertical="center"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 indent="15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 vertical="top"/>
    </xf>
    <xf numFmtId="0" fontId="2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 quotePrefix="1">
      <alignment horizontal="right" vertical="top"/>
    </xf>
    <xf numFmtId="0" fontId="45" fillId="0" borderId="0" xfId="0" applyNumberFormat="1" applyFont="1" applyFill="1" applyBorder="1" applyAlignment="1" applyProtection="1" quotePrefix="1">
      <alignment horizontal="right" vertical="top"/>
      <protection/>
    </xf>
    <xf numFmtId="0" fontId="46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14" xfId="0" applyNumberFormat="1" applyFont="1" applyFill="1" applyBorder="1" applyAlignment="1" applyProtection="1" quotePrefix="1">
      <alignment horizontal="left" wrapText="1"/>
      <protection/>
    </xf>
    <xf numFmtId="0" fontId="43" fillId="0" borderId="14" xfId="0" applyNumberFormat="1" applyFont="1" applyFill="1" applyBorder="1" applyAlignment="1" applyProtection="1">
      <alignment horizontal="left" wrapText="1"/>
      <protection/>
    </xf>
    <xf numFmtId="0" fontId="43" fillId="0" borderId="14" xfId="0" applyFont="1" applyBorder="1" applyAlignment="1" quotePrefix="1">
      <alignment horizontal="left"/>
    </xf>
    <xf numFmtId="0" fontId="39" fillId="0" borderId="10" xfId="56" applyFont="1" applyBorder="1" applyAlignment="1">
      <alignment horizontal="center" vertical="top" wrapText="1"/>
      <protection/>
    </xf>
    <xf numFmtId="3" fontId="39" fillId="0" borderId="10" xfId="53" applyNumberFormat="1" applyFont="1" applyFill="1" applyBorder="1" applyAlignment="1">
      <alignment horizontal="center" vertical="top" wrapText="1"/>
      <protection/>
    </xf>
    <xf numFmtId="4" fontId="39" fillId="0" borderId="10" xfId="53" applyNumberFormat="1" applyFont="1" applyFill="1" applyBorder="1" applyAlignment="1">
      <alignment horizontal="center" vertical="top" wrapText="1"/>
      <protection/>
    </xf>
    <xf numFmtId="2" fontId="39" fillId="0" borderId="10" xfId="54" applyNumberFormat="1" applyFont="1" applyFill="1" applyBorder="1" applyAlignment="1">
      <alignment horizontal="center" vertical="top" wrapText="1"/>
      <protection/>
    </xf>
    <xf numFmtId="3" fontId="49" fillId="0" borderId="13" xfId="53" applyNumberFormat="1" applyFont="1" applyFill="1" applyBorder="1" applyAlignment="1">
      <alignment horizontal="center" vertical="top" wrapText="1"/>
      <protection/>
    </xf>
    <xf numFmtId="4" fontId="49" fillId="0" borderId="13" xfId="53" applyNumberFormat="1" applyFont="1" applyFill="1" applyBorder="1" applyAlignment="1">
      <alignment horizontal="center" vertical="top" wrapText="1"/>
      <protection/>
    </xf>
    <xf numFmtId="2" fontId="49" fillId="0" borderId="13" xfId="55" applyNumberFormat="1" applyFont="1" applyFill="1" applyBorder="1" applyAlignment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46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0" fontId="5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prihodi 2005" xfId="54"/>
    <cellStyle name="Obično_Raeun financiranja 06-05" xfId="55"/>
    <cellStyle name="Obično_Rebalans 04 - PRIHODI- Zadnji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51.421875" style="3" customWidth="1"/>
    <col min="2" max="2" width="14.57421875" style="0" customWidth="1"/>
    <col min="3" max="3" width="14.28125" style="0" customWidth="1"/>
    <col min="4" max="4" width="9.28125" style="0" bestFit="1" customWidth="1"/>
    <col min="6" max="6" width="14.421875" style="0" bestFit="1" customWidth="1"/>
  </cols>
  <sheetData>
    <row r="1" spans="1:4" ht="22.5" customHeight="1">
      <c r="A1" s="244" t="s">
        <v>359</v>
      </c>
      <c r="B1" s="245"/>
      <c r="C1" s="246"/>
      <c r="D1" s="246"/>
    </row>
    <row r="2" spans="1:4" ht="35.25" customHeight="1">
      <c r="A2" s="247"/>
      <c r="B2" s="245"/>
      <c r="C2" s="246"/>
      <c r="D2" s="246"/>
    </row>
    <row r="3" spans="1:4" s="31" customFormat="1" ht="24" customHeight="1">
      <c r="A3" s="248" t="s">
        <v>114</v>
      </c>
      <c r="B3" s="242"/>
      <c r="C3" s="243"/>
      <c r="D3" s="243"/>
    </row>
    <row r="4" spans="1:4" s="3" customFormat="1" ht="24" customHeight="1">
      <c r="A4" s="248" t="s">
        <v>3</v>
      </c>
      <c r="B4" s="242"/>
      <c r="C4" s="243"/>
      <c r="D4" s="243"/>
    </row>
    <row r="5" spans="1:4" s="3" customFormat="1" ht="9" customHeight="1">
      <c r="A5" s="95"/>
      <c r="B5" s="94"/>
      <c r="C5" s="94"/>
      <c r="D5" s="94"/>
    </row>
    <row r="6" spans="1:4" s="3" customFormat="1" ht="27.75" customHeight="1">
      <c r="A6" s="137"/>
      <c r="B6" s="230" t="s">
        <v>355</v>
      </c>
      <c r="C6" s="231" t="s">
        <v>358</v>
      </c>
      <c r="D6" s="232" t="s">
        <v>357</v>
      </c>
    </row>
    <row r="7" spans="1:4" s="3" customFormat="1" ht="22.5" customHeight="1">
      <c r="A7" s="224" t="s">
        <v>36</v>
      </c>
      <c r="B7" s="116">
        <f>prihodi!D4</f>
        <v>2129736546</v>
      </c>
      <c r="C7" s="116">
        <f>prihodi!E4</f>
        <v>776050771</v>
      </c>
      <c r="D7" s="117">
        <f>C7/B7*100</f>
        <v>36.43881551723159</v>
      </c>
    </row>
    <row r="8" spans="1:4" s="3" customFormat="1" ht="22.5" customHeight="1">
      <c r="A8" s="225" t="s">
        <v>33</v>
      </c>
      <c r="B8" s="116">
        <f>prihodi!D36</f>
        <v>100000</v>
      </c>
      <c r="C8" s="116">
        <f>prihodi!E36</f>
        <v>34261</v>
      </c>
      <c r="D8" s="117">
        <f>C8/B8*100</f>
        <v>34.261</v>
      </c>
    </row>
    <row r="9" spans="1:4" s="3" customFormat="1" ht="22.5" customHeight="1">
      <c r="A9" s="223" t="s">
        <v>147</v>
      </c>
      <c r="B9" s="119">
        <f>'rashodi-opći dio'!D4</f>
        <v>1747090444</v>
      </c>
      <c r="C9" s="119">
        <f>'rashodi-opći dio'!E4</f>
        <v>466626067</v>
      </c>
      <c r="D9" s="117">
        <f>C9/B9*100</f>
        <v>26.70875274960865</v>
      </c>
    </row>
    <row r="10" spans="1:4" s="3" customFormat="1" ht="22.5" customHeight="1">
      <c r="A10" s="225" t="s">
        <v>34</v>
      </c>
      <c r="B10" s="119">
        <f>'rashodi-opći dio'!D63</f>
        <v>1264746102</v>
      </c>
      <c r="C10" s="119">
        <f>'rashodi-opći dio'!E63</f>
        <v>376587627</v>
      </c>
      <c r="D10" s="117">
        <f>C10/B10*100</f>
        <v>29.77574917246118</v>
      </c>
    </row>
    <row r="11" spans="1:4" s="3" customFormat="1" ht="22.5" customHeight="1">
      <c r="A11" s="223" t="s">
        <v>35</v>
      </c>
      <c r="B11" s="119">
        <f>B7+B8-B9-B10</f>
        <v>-882000000</v>
      </c>
      <c r="C11" s="119">
        <f>C7+C8-C9-C10</f>
        <v>-67128662</v>
      </c>
      <c r="D11" s="117">
        <f>C11/B11*100</f>
        <v>7.610959410430838</v>
      </c>
    </row>
    <row r="12" spans="1:4" s="3" customFormat="1" ht="9" customHeight="1">
      <c r="A12" s="96"/>
      <c r="B12" s="97"/>
      <c r="C12" s="97"/>
      <c r="D12" s="97"/>
    </row>
    <row r="13" spans="1:4" s="29" customFormat="1" ht="24" customHeight="1">
      <c r="A13" s="241" t="s">
        <v>161</v>
      </c>
      <c r="B13" s="242"/>
      <c r="C13" s="243"/>
      <c r="D13" s="243"/>
    </row>
    <row r="14" spans="1:4" s="29" customFormat="1" ht="9" customHeight="1">
      <c r="A14" s="98"/>
      <c r="B14" s="97"/>
      <c r="C14" s="97"/>
      <c r="D14" s="97"/>
    </row>
    <row r="15" spans="1:4" s="29" customFormat="1" ht="27.75" customHeight="1">
      <c r="A15" s="137"/>
      <c r="B15" s="230" t="s">
        <v>355</v>
      </c>
      <c r="C15" s="231" t="s">
        <v>358</v>
      </c>
      <c r="D15" s="232" t="s">
        <v>357</v>
      </c>
    </row>
    <row r="16" spans="1:4" s="29" customFormat="1" ht="32.25">
      <c r="A16" s="224" t="s">
        <v>31</v>
      </c>
      <c r="B16" s="116">
        <f>'račun financiranja'!D5</f>
        <v>998000000</v>
      </c>
      <c r="C16" s="116">
        <f>'račun financiranja'!E5</f>
        <v>295442918</v>
      </c>
      <c r="D16" s="117">
        <f>C16/B16*100</f>
        <v>29.60349879759519</v>
      </c>
    </row>
    <row r="17" spans="1:6" s="29" customFormat="1" ht="40.5" customHeight="1">
      <c r="A17" s="224" t="s">
        <v>32</v>
      </c>
      <c r="B17" s="116">
        <f>'račun financiranja'!D15</f>
        <v>116000000</v>
      </c>
      <c r="C17" s="116">
        <f>'račun financiranja'!E15</f>
        <v>56217843</v>
      </c>
      <c r="D17" s="117">
        <f>C17/B17*100</f>
        <v>48.463657758620684</v>
      </c>
      <c r="F17" s="240"/>
    </row>
    <row r="18" spans="1:4" s="29" customFormat="1" ht="40.5" customHeight="1">
      <c r="A18" s="224" t="s">
        <v>360</v>
      </c>
      <c r="B18" s="116"/>
      <c r="C18" s="116">
        <v>-172096413</v>
      </c>
      <c r="D18" s="117"/>
    </row>
    <row r="19" spans="1:4" s="29" customFormat="1" ht="22.5" customHeight="1">
      <c r="A19" s="223" t="s">
        <v>94</v>
      </c>
      <c r="B19" s="116">
        <f>B16-B17+B18</f>
        <v>882000000</v>
      </c>
      <c r="C19" s="116">
        <f>C16-C17+C18</f>
        <v>67128662</v>
      </c>
      <c r="D19" s="117">
        <f>C19/B19*100</f>
        <v>7.610959410430838</v>
      </c>
    </row>
    <row r="20" spans="1:4" s="29" customFormat="1" ht="15" customHeight="1">
      <c r="A20" s="118"/>
      <c r="B20" s="99"/>
      <c r="C20" s="99"/>
      <c r="D20" s="99"/>
    </row>
    <row r="21" spans="1:4" s="29" customFormat="1" ht="22.5" customHeight="1">
      <c r="A21" s="223" t="s">
        <v>98</v>
      </c>
      <c r="B21" s="116">
        <f>B11+B19</f>
        <v>0</v>
      </c>
      <c r="C21" s="116">
        <f>C11+C19</f>
        <v>0</v>
      </c>
      <c r="D21" s="117"/>
    </row>
    <row r="22" s="29" customFormat="1" ht="18" customHeight="1">
      <c r="A22" s="30"/>
    </row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</sheetData>
  <sheetProtection/>
  <mergeCells count="4">
    <mergeCell ref="A13:D13"/>
    <mergeCell ref="A1:D2"/>
    <mergeCell ref="A3:D3"/>
    <mergeCell ref="A4:D4"/>
  </mergeCells>
  <printOptions horizontalCentered="1"/>
  <pageMargins left="0.1968503937007874" right="0.1968503937007874" top="0.6299212598425197" bottom="0.4330708661417323" header="0.5118110236220472" footer="0.5118110236220472"/>
  <pageSetup firstPageNumber="443" useFirstPageNumber="1" horizontalDpi="300" verticalDpi="300" orientation="portrait" paperSize="9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5.57421875" style="235" customWidth="1"/>
    <col min="2" max="2" width="5.28125" style="75" customWidth="1"/>
    <col min="3" max="3" width="48.57421875" style="0" customWidth="1"/>
    <col min="4" max="4" width="12.28125" style="0" bestFit="1" customWidth="1"/>
    <col min="5" max="5" width="11.57421875" style="0" customWidth="1"/>
    <col min="6" max="6" width="7.8515625" style="149" customWidth="1"/>
  </cols>
  <sheetData>
    <row r="1" spans="1:6" s="3" customFormat="1" ht="28.5" customHeight="1">
      <c r="A1" s="250" t="s">
        <v>3</v>
      </c>
      <c r="B1" s="250"/>
      <c r="C1" s="250"/>
      <c r="D1" s="250"/>
      <c r="E1" s="250"/>
      <c r="F1" s="250"/>
    </row>
    <row r="2" spans="1:6" s="3" customFormat="1" ht="28.5" customHeight="1">
      <c r="A2" s="251" t="s">
        <v>145</v>
      </c>
      <c r="B2" s="251"/>
      <c r="C2" s="251"/>
      <c r="D2" s="251"/>
      <c r="E2" s="251"/>
      <c r="F2" s="251"/>
    </row>
    <row r="3" spans="1:6" s="3" customFormat="1" ht="28.5" customHeight="1">
      <c r="A3" s="13"/>
      <c r="B3" s="17"/>
      <c r="C3" s="226" t="s">
        <v>354</v>
      </c>
      <c r="D3" s="227" t="s">
        <v>355</v>
      </c>
      <c r="E3" s="228" t="s">
        <v>356</v>
      </c>
      <c r="F3" s="229" t="s">
        <v>357</v>
      </c>
    </row>
    <row r="4" spans="1:6" s="3" customFormat="1" ht="22.5" customHeight="1">
      <c r="A4" s="32">
        <v>6</v>
      </c>
      <c r="B4" s="77"/>
      <c r="C4" s="12" t="s">
        <v>36</v>
      </c>
      <c r="D4" s="138">
        <f>D5+D14+D25+D33</f>
        <v>2129736546</v>
      </c>
      <c r="E4" s="138">
        <f>E5+E14+E25+E33</f>
        <v>776050771</v>
      </c>
      <c r="F4" s="145">
        <f>E4/D4*100</f>
        <v>36.43881551723159</v>
      </c>
    </row>
    <row r="5" spans="1:6" s="3" customFormat="1" ht="25.5">
      <c r="A5" s="103">
        <v>63</v>
      </c>
      <c r="B5" s="77"/>
      <c r="C5" s="11" t="s">
        <v>346</v>
      </c>
      <c r="D5" s="138">
        <f>D6+D8</f>
        <v>421979546</v>
      </c>
      <c r="E5" s="138">
        <f>E6+E8</f>
        <v>53378050</v>
      </c>
      <c r="F5" s="145">
        <f>E5/D5*100</f>
        <v>12.64944012238925</v>
      </c>
    </row>
    <row r="6" spans="1:6" s="3" customFormat="1" ht="12.75" customHeight="1">
      <c r="A6" s="110">
        <v>632</v>
      </c>
      <c r="B6" s="80"/>
      <c r="C6" s="110" t="s">
        <v>347</v>
      </c>
      <c r="D6" s="139">
        <v>7000000</v>
      </c>
      <c r="E6" s="139">
        <f>E7</f>
        <v>908521</v>
      </c>
      <c r="F6" s="142">
        <f>E6/D6*100</f>
        <v>12.978871428571429</v>
      </c>
    </row>
    <row r="7" spans="1:6" s="3" customFormat="1" ht="12.75">
      <c r="A7" s="210"/>
      <c r="B7" s="77">
        <v>6322</v>
      </c>
      <c r="C7" s="212" t="s">
        <v>174</v>
      </c>
      <c r="D7" s="211"/>
      <c r="E7" s="211">
        <v>908521</v>
      </c>
      <c r="F7" s="147"/>
    </row>
    <row r="8" spans="1:6" s="3" customFormat="1" ht="12.75">
      <c r="A8" s="110">
        <v>633</v>
      </c>
      <c r="B8" s="213"/>
      <c r="C8" s="110" t="s">
        <v>150</v>
      </c>
      <c r="D8" s="139">
        <v>414979546</v>
      </c>
      <c r="E8" s="139">
        <f>E9+E11</f>
        <v>52469529</v>
      </c>
      <c r="F8" s="142">
        <f>E8/D8*100</f>
        <v>12.643883175871034</v>
      </c>
    </row>
    <row r="9" spans="1:6" s="100" customFormat="1" ht="12.75" hidden="1">
      <c r="A9" s="33"/>
      <c r="B9" s="152">
        <v>6331</v>
      </c>
      <c r="C9" s="33" t="s">
        <v>151</v>
      </c>
      <c r="D9" s="140"/>
      <c r="E9" s="140"/>
      <c r="F9" s="151"/>
    </row>
    <row r="10" spans="1:6" s="100" customFormat="1" ht="12.75" hidden="1">
      <c r="A10" s="33"/>
      <c r="B10" s="152"/>
      <c r="C10" s="33" t="s">
        <v>158</v>
      </c>
      <c r="D10" s="153"/>
      <c r="E10" s="153"/>
      <c r="F10" s="151"/>
    </row>
    <row r="11" spans="1:6" s="100" customFormat="1" ht="12.75">
      <c r="A11" s="33"/>
      <c r="B11" s="152">
        <v>6332</v>
      </c>
      <c r="C11" s="114" t="s">
        <v>152</v>
      </c>
      <c r="D11" s="140"/>
      <c r="E11" s="140">
        <f>E12+E13</f>
        <v>52469529</v>
      </c>
      <c r="F11" s="147"/>
    </row>
    <row r="12" spans="1:6" s="100" customFormat="1" ht="12.75">
      <c r="A12" s="33"/>
      <c r="B12" s="152"/>
      <c r="C12" s="33" t="s">
        <v>157</v>
      </c>
      <c r="D12" s="153"/>
      <c r="E12" s="153">
        <v>51315852</v>
      </c>
      <c r="F12" s="147"/>
    </row>
    <row r="13" spans="1:6" s="100" customFormat="1" ht="12.75">
      <c r="A13" s="33"/>
      <c r="B13" s="152"/>
      <c r="C13" s="33" t="s">
        <v>158</v>
      </c>
      <c r="D13" s="153"/>
      <c r="E13" s="153">
        <v>1153677</v>
      </c>
      <c r="F13" s="147"/>
    </row>
    <row r="14" spans="1:6" s="3" customFormat="1" ht="12.75">
      <c r="A14" s="103">
        <v>64</v>
      </c>
      <c r="B14" s="77"/>
      <c r="C14" s="32" t="s">
        <v>37</v>
      </c>
      <c r="D14" s="139">
        <f>D15+D20+D23</f>
        <v>26530000</v>
      </c>
      <c r="E14" s="139">
        <f>E15+E20+E23</f>
        <v>22369649</v>
      </c>
      <c r="F14" s="145">
        <f>E14/D14*100</f>
        <v>84.3183151149642</v>
      </c>
    </row>
    <row r="15" spans="1:6" s="3" customFormat="1" ht="12.75">
      <c r="A15" s="103">
        <v>641</v>
      </c>
      <c r="B15" s="80"/>
      <c r="C15" s="110" t="s">
        <v>38</v>
      </c>
      <c r="D15" s="139">
        <v>24000000</v>
      </c>
      <c r="E15" s="139">
        <f>SUM(E16:E19)</f>
        <v>21316655</v>
      </c>
      <c r="F15" s="142">
        <f>E15/D15*100</f>
        <v>88.81939583333333</v>
      </c>
    </row>
    <row r="16" spans="1:6" s="3" customFormat="1" ht="12.75">
      <c r="A16" s="233"/>
      <c r="B16" s="77">
        <v>6413</v>
      </c>
      <c r="C16" s="8" t="s">
        <v>40</v>
      </c>
      <c r="D16" s="211"/>
      <c r="E16" s="211">
        <v>1884649</v>
      </c>
      <c r="F16" s="147"/>
    </row>
    <row r="17" spans="1:6" s="3" customFormat="1" ht="12.75">
      <c r="A17" s="233"/>
      <c r="B17" s="77">
        <v>6414</v>
      </c>
      <c r="C17" s="8" t="s">
        <v>41</v>
      </c>
      <c r="D17" s="211"/>
      <c r="E17" s="211">
        <v>6904820</v>
      </c>
      <c r="F17" s="147"/>
    </row>
    <row r="18" spans="1:6" s="3" customFormat="1" ht="12.75">
      <c r="A18" s="233"/>
      <c r="B18" s="77">
        <v>6416</v>
      </c>
      <c r="C18" s="8" t="s">
        <v>42</v>
      </c>
      <c r="D18" s="211"/>
      <c r="E18" s="211">
        <v>0</v>
      </c>
      <c r="F18" s="147"/>
    </row>
    <row r="19" spans="1:6" s="3" customFormat="1" ht="12.75">
      <c r="A19" s="233"/>
      <c r="B19" s="77">
        <v>6419</v>
      </c>
      <c r="C19" s="210" t="s">
        <v>44</v>
      </c>
      <c r="D19" s="211"/>
      <c r="E19" s="211">
        <v>12527186</v>
      </c>
      <c r="F19" s="147"/>
    </row>
    <row r="20" spans="1:6" s="3" customFormat="1" ht="12.75">
      <c r="A20" s="103">
        <v>642</v>
      </c>
      <c r="B20" s="80"/>
      <c r="C20" s="110" t="s">
        <v>45</v>
      </c>
      <c r="D20" s="139">
        <v>2450000</v>
      </c>
      <c r="E20" s="139">
        <f>SUM(E21:E22)</f>
        <v>1027566</v>
      </c>
      <c r="F20" s="142">
        <f>E20/D20*100</f>
        <v>41.941469387755106</v>
      </c>
    </row>
    <row r="21" spans="1:6" s="3" customFormat="1" ht="12.75">
      <c r="A21" s="233"/>
      <c r="B21" s="77">
        <v>6422</v>
      </c>
      <c r="C21" s="8" t="s">
        <v>46</v>
      </c>
      <c r="D21" s="211"/>
      <c r="E21" s="211">
        <v>611292</v>
      </c>
      <c r="F21" s="147"/>
    </row>
    <row r="22" spans="1:6" s="3" customFormat="1" ht="12.75">
      <c r="A22" s="233"/>
      <c r="B22" s="77">
        <v>6429</v>
      </c>
      <c r="C22" s="210" t="s">
        <v>47</v>
      </c>
      <c r="D22" s="211"/>
      <c r="E22" s="211">
        <v>416274</v>
      </c>
      <c r="F22" s="147"/>
    </row>
    <row r="23" spans="1:6" s="3" customFormat="1" ht="13.5" customHeight="1">
      <c r="A23" s="103">
        <v>643</v>
      </c>
      <c r="B23" s="80"/>
      <c r="C23" s="110" t="s">
        <v>39</v>
      </c>
      <c r="D23" s="139">
        <v>80000</v>
      </c>
      <c r="E23" s="139">
        <f>E24</f>
        <v>25428</v>
      </c>
      <c r="F23" s="142">
        <f>E23/D23*100</f>
        <v>31.785000000000004</v>
      </c>
    </row>
    <row r="24" spans="1:6" s="100" customFormat="1" ht="25.5" customHeight="1">
      <c r="A24" s="103"/>
      <c r="B24" s="204">
        <v>6436</v>
      </c>
      <c r="C24" s="33" t="s">
        <v>279</v>
      </c>
      <c r="D24" s="140"/>
      <c r="E24" s="140">
        <v>25428</v>
      </c>
      <c r="F24" s="147"/>
    </row>
    <row r="25" spans="1:6" s="3" customFormat="1" ht="25.5" customHeight="1">
      <c r="A25" s="103">
        <v>65</v>
      </c>
      <c r="B25" s="77"/>
      <c r="C25" s="32" t="s">
        <v>348</v>
      </c>
      <c r="D25" s="139">
        <f>D26</f>
        <v>1631527000</v>
      </c>
      <c r="E25" s="139">
        <f>E26</f>
        <v>692695843</v>
      </c>
      <c r="F25" s="145">
        <f>E25/D25*100</f>
        <v>42.456903440764385</v>
      </c>
    </row>
    <row r="26" spans="1:6" s="101" customFormat="1" ht="12.75">
      <c r="A26" s="103">
        <v>652</v>
      </c>
      <c r="B26" s="80"/>
      <c r="C26" s="110" t="s">
        <v>48</v>
      </c>
      <c r="D26" s="139">
        <v>1631527000</v>
      </c>
      <c r="E26" s="139">
        <f>E27+E32</f>
        <v>692695843</v>
      </c>
      <c r="F26" s="142">
        <f>E26/D26*100</f>
        <v>42.456903440764385</v>
      </c>
    </row>
    <row r="27" spans="1:6" s="100" customFormat="1" ht="12.75">
      <c r="A27" s="76"/>
      <c r="B27" s="150">
        <v>6522</v>
      </c>
      <c r="C27" s="33" t="s">
        <v>349</v>
      </c>
      <c r="D27" s="140"/>
      <c r="E27" s="140">
        <f>SUM(E28:E31)</f>
        <v>683210563</v>
      </c>
      <c r="F27" s="147"/>
    </row>
    <row r="28" spans="1:6" s="100" customFormat="1" ht="12.75">
      <c r="A28" s="76"/>
      <c r="B28" s="150"/>
      <c r="C28" s="35" t="s">
        <v>153</v>
      </c>
      <c r="D28" s="153"/>
      <c r="E28" s="153">
        <v>311664722</v>
      </c>
      <c r="F28" s="147"/>
    </row>
    <row r="29" spans="1:6" s="100" customFormat="1" ht="12.75">
      <c r="A29" s="76"/>
      <c r="B29" s="150"/>
      <c r="C29" s="35" t="s">
        <v>49</v>
      </c>
      <c r="D29" s="153"/>
      <c r="E29" s="153">
        <v>87683746</v>
      </c>
      <c r="F29" s="147"/>
    </row>
    <row r="30" spans="1:6" s="100" customFormat="1" ht="12.75">
      <c r="A30" s="76"/>
      <c r="B30" s="150"/>
      <c r="C30" s="35" t="s">
        <v>50</v>
      </c>
      <c r="D30" s="153"/>
      <c r="E30" s="153">
        <v>139697317</v>
      </c>
      <c r="F30" s="147"/>
    </row>
    <row r="31" spans="1:6" s="100" customFormat="1" ht="12.75">
      <c r="A31" s="76"/>
      <c r="B31" s="150"/>
      <c r="C31" s="35" t="s">
        <v>154</v>
      </c>
      <c r="D31" s="153"/>
      <c r="E31" s="153">
        <v>144164778</v>
      </c>
      <c r="F31" s="147"/>
    </row>
    <row r="32" spans="1:6" s="100" customFormat="1" ht="12.75">
      <c r="A32" s="76"/>
      <c r="B32" s="150">
        <v>6526</v>
      </c>
      <c r="C32" s="35" t="s">
        <v>51</v>
      </c>
      <c r="D32" s="153"/>
      <c r="E32" s="153">
        <v>9485280</v>
      </c>
      <c r="F32" s="147"/>
    </row>
    <row r="33" spans="1:6" s="3" customFormat="1" ht="25.5">
      <c r="A33" s="103">
        <v>66</v>
      </c>
      <c r="B33" s="77"/>
      <c r="C33" s="205" t="s">
        <v>350</v>
      </c>
      <c r="D33" s="139">
        <f>D34</f>
        <v>49700000</v>
      </c>
      <c r="E33" s="139">
        <f>E34</f>
        <v>7607229</v>
      </c>
      <c r="F33" s="145">
        <f>E33/D33*100</f>
        <v>15.306295774647888</v>
      </c>
    </row>
    <row r="34" spans="1:6" s="101" customFormat="1" ht="12.75">
      <c r="A34" s="103">
        <v>663</v>
      </c>
      <c r="B34" s="80"/>
      <c r="C34" s="34" t="s">
        <v>52</v>
      </c>
      <c r="D34" s="139">
        <v>49700000</v>
      </c>
      <c r="E34" s="139">
        <f>E35</f>
        <v>7607229</v>
      </c>
      <c r="F34" s="142">
        <f>E34/D34*100</f>
        <v>15.306295774647888</v>
      </c>
    </row>
    <row r="35" spans="1:6" s="100" customFormat="1" ht="12.75">
      <c r="A35" s="76"/>
      <c r="B35" s="150">
        <v>6632</v>
      </c>
      <c r="C35" s="35" t="s">
        <v>54</v>
      </c>
      <c r="D35" s="140"/>
      <c r="E35" s="140">
        <v>7607229</v>
      </c>
      <c r="F35" s="147"/>
    </row>
    <row r="36" spans="1:6" s="3" customFormat="1" ht="23.25" customHeight="1">
      <c r="A36" s="103">
        <v>7</v>
      </c>
      <c r="B36" s="80"/>
      <c r="C36" s="34" t="s">
        <v>55</v>
      </c>
      <c r="D36" s="139">
        <f>D37</f>
        <v>100000</v>
      </c>
      <c r="E36" s="139">
        <f>E37</f>
        <v>34261</v>
      </c>
      <c r="F36" s="145">
        <f>E36/D36*100</f>
        <v>34.261</v>
      </c>
    </row>
    <row r="37" spans="1:6" s="3" customFormat="1" ht="12.75">
      <c r="A37" s="103">
        <v>71</v>
      </c>
      <c r="B37" s="80"/>
      <c r="C37" s="34" t="s">
        <v>59</v>
      </c>
      <c r="D37" s="139">
        <f>D38</f>
        <v>100000</v>
      </c>
      <c r="E37" s="139">
        <f>E38</f>
        <v>34261</v>
      </c>
      <c r="F37" s="145">
        <f>E37/D37*100</f>
        <v>34.261</v>
      </c>
    </row>
    <row r="38" spans="1:6" s="101" customFormat="1" ht="12.75">
      <c r="A38" s="103">
        <v>721</v>
      </c>
      <c r="B38" s="80"/>
      <c r="C38" s="34" t="s">
        <v>57</v>
      </c>
      <c r="D38" s="139">
        <v>100000</v>
      </c>
      <c r="E38" s="139">
        <f>E39</f>
        <v>34261</v>
      </c>
      <c r="F38" s="142">
        <f>E38/D38*100</f>
        <v>34.261</v>
      </c>
    </row>
    <row r="39" spans="1:6" s="100" customFormat="1" ht="12.75">
      <c r="A39" s="76"/>
      <c r="B39" s="150">
        <v>7211</v>
      </c>
      <c r="C39" s="35" t="s">
        <v>58</v>
      </c>
      <c r="D39" s="140"/>
      <c r="E39" s="140">
        <v>34261</v>
      </c>
      <c r="F39" s="147"/>
    </row>
    <row r="40" spans="1:6" s="3" customFormat="1" ht="13.5" customHeight="1">
      <c r="A40" s="103"/>
      <c r="B40" s="77"/>
      <c r="C40" s="34"/>
      <c r="D40" s="139"/>
      <c r="E40" s="139"/>
      <c r="F40" s="142"/>
    </row>
    <row r="41" spans="1:6" s="3" customFormat="1" ht="13.5" customHeight="1">
      <c r="A41" s="233"/>
      <c r="B41" s="77"/>
      <c r="C41" s="35"/>
      <c r="D41" s="184"/>
      <c r="E41" s="184"/>
      <c r="F41" s="142"/>
    </row>
    <row r="42" spans="1:6" s="3" customFormat="1" ht="13.5" customHeight="1">
      <c r="A42" s="233"/>
      <c r="B42" s="77"/>
      <c r="C42" s="35"/>
      <c r="D42" s="121"/>
      <c r="E42" s="121"/>
      <c r="F42" s="146"/>
    </row>
    <row r="43" spans="1:6" s="3" customFormat="1" ht="13.5" customHeight="1">
      <c r="A43" s="233"/>
      <c r="B43" s="77"/>
      <c r="C43" s="35"/>
      <c r="F43" s="146"/>
    </row>
    <row r="44" spans="1:6" s="3" customFormat="1" ht="13.5" customHeight="1">
      <c r="A44" s="233"/>
      <c r="B44" s="77"/>
      <c r="C44" s="35"/>
      <c r="F44" s="146"/>
    </row>
    <row r="45" spans="1:6" s="3" customFormat="1" ht="13.5" customHeight="1">
      <c r="A45" s="233"/>
      <c r="B45" s="77"/>
      <c r="C45" s="35"/>
      <c r="F45" s="146"/>
    </row>
    <row r="46" spans="1:6" s="3" customFormat="1" ht="13.5" customHeight="1">
      <c r="A46" s="233"/>
      <c r="B46" s="77"/>
      <c r="C46" s="35"/>
      <c r="F46" s="146"/>
    </row>
    <row r="47" spans="1:6" s="3" customFormat="1" ht="13.5" customHeight="1">
      <c r="A47" s="233"/>
      <c r="B47" s="77"/>
      <c r="C47" s="35"/>
      <c r="F47" s="146"/>
    </row>
    <row r="48" spans="1:6" s="3" customFormat="1" ht="13.5" customHeight="1">
      <c r="A48" s="233"/>
      <c r="B48" s="77"/>
      <c r="C48" s="35"/>
      <c r="F48" s="146"/>
    </row>
    <row r="49" spans="1:6" s="3" customFormat="1" ht="13.5" customHeight="1">
      <c r="A49" s="233"/>
      <c r="B49" s="77"/>
      <c r="C49" s="35"/>
      <c r="F49" s="146"/>
    </row>
    <row r="50" spans="1:6" s="8" customFormat="1" ht="27" customHeight="1">
      <c r="A50" s="233"/>
      <c r="B50" s="77"/>
      <c r="C50" s="76"/>
      <c r="F50" s="147"/>
    </row>
    <row r="51" spans="1:6" s="3" customFormat="1" ht="13.5" customHeight="1">
      <c r="A51" s="233"/>
      <c r="B51" s="77"/>
      <c r="C51" s="76"/>
      <c r="F51" s="146"/>
    </row>
    <row r="52" spans="1:6" s="3" customFormat="1" ht="13.5" customHeight="1">
      <c r="A52" s="233"/>
      <c r="B52" s="77"/>
      <c r="C52" s="76"/>
      <c r="F52" s="146"/>
    </row>
    <row r="53" spans="1:6" s="3" customFormat="1" ht="13.5" customHeight="1">
      <c r="A53" s="233"/>
      <c r="B53" s="77"/>
      <c r="C53" s="76"/>
      <c r="F53" s="146"/>
    </row>
    <row r="54" spans="1:6" s="3" customFormat="1" ht="13.5" customHeight="1">
      <c r="A54" s="233"/>
      <c r="B54" s="77"/>
      <c r="C54" s="76"/>
      <c r="F54" s="146"/>
    </row>
    <row r="55" spans="1:6" s="3" customFormat="1" ht="13.5" customHeight="1">
      <c r="A55" s="233"/>
      <c r="B55" s="77"/>
      <c r="C55" s="76"/>
      <c r="F55" s="146"/>
    </row>
    <row r="56" spans="1:6" s="3" customFormat="1" ht="13.5" customHeight="1">
      <c r="A56" s="233"/>
      <c r="B56" s="77"/>
      <c r="C56" s="76"/>
      <c r="F56" s="146"/>
    </row>
    <row r="57" spans="1:6" s="3" customFormat="1" ht="13.5" customHeight="1">
      <c r="A57" s="233"/>
      <c r="B57" s="77"/>
      <c r="C57" s="76"/>
      <c r="F57" s="146"/>
    </row>
    <row r="58" spans="1:6" s="3" customFormat="1" ht="13.5" customHeight="1">
      <c r="A58" s="233"/>
      <c r="B58" s="77"/>
      <c r="C58" s="76"/>
      <c r="F58" s="146"/>
    </row>
    <row r="59" spans="1:6" s="3" customFormat="1" ht="13.5" customHeight="1">
      <c r="A59" s="233"/>
      <c r="B59" s="77"/>
      <c r="C59" s="76"/>
      <c r="F59" s="146"/>
    </row>
    <row r="60" spans="1:6" s="3" customFormat="1" ht="13.5" customHeight="1">
      <c r="A60" s="233"/>
      <c r="B60" s="77"/>
      <c r="C60" s="76"/>
      <c r="F60" s="146"/>
    </row>
    <row r="61" spans="1:6" s="3" customFormat="1" ht="13.5" customHeight="1">
      <c r="A61" s="233"/>
      <c r="B61" s="77"/>
      <c r="C61" s="76"/>
      <c r="F61" s="146"/>
    </row>
    <row r="62" spans="1:6" s="3" customFormat="1" ht="13.5" customHeight="1">
      <c r="A62" s="233"/>
      <c r="B62" s="77"/>
      <c r="C62" s="76"/>
      <c r="F62" s="146"/>
    </row>
    <row r="63" spans="1:6" s="3" customFormat="1" ht="13.5" customHeight="1">
      <c r="A63" s="233"/>
      <c r="B63" s="77"/>
      <c r="C63" s="76"/>
      <c r="F63" s="146"/>
    </row>
    <row r="64" spans="1:6" s="3" customFormat="1" ht="18" customHeight="1">
      <c r="A64" s="234"/>
      <c r="B64" s="26"/>
      <c r="C64" s="76"/>
      <c r="F64" s="146"/>
    </row>
    <row r="65" spans="1:6" s="3" customFormat="1" ht="12.75">
      <c r="A65" s="235"/>
      <c r="B65" s="18"/>
      <c r="C65" s="76"/>
      <c r="F65" s="146"/>
    </row>
    <row r="66" spans="1:6" s="3" customFormat="1" ht="12.75">
      <c r="A66" s="235"/>
      <c r="B66" s="18"/>
      <c r="C66" s="76"/>
      <c r="F66" s="146"/>
    </row>
    <row r="67" spans="1:6" s="3" customFormat="1" ht="12.75">
      <c r="A67" s="236"/>
      <c r="B67" s="18"/>
      <c r="C67" s="76"/>
      <c r="F67" s="146"/>
    </row>
    <row r="68" spans="1:6" s="3" customFormat="1" ht="12.75">
      <c r="A68" s="236"/>
      <c r="B68" s="19"/>
      <c r="C68" s="76"/>
      <c r="F68" s="146"/>
    </row>
    <row r="69" spans="1:6" s="3" customFormat="1" ht="12.75">
      <c r="A69" s="236"/>
      <c r="B69" s="19"/>
      <c r="C69" s="76"/>
      <c r="F69" s="146"/>
    </row>
    <row r="70" spans="1:6" s="3" customFormat="1" ht="12.75">
      <c r="A70" s="236"/>
      <c r="B70" s="19"/>
      <c r="C70" s="76"/>
      <c r="F70" s="146"/>
    </row>
    <row r="71" spans="1:6" s="3" customFormat="1" ht="12.75">
      <c r="A71" s="235"/>
      <c r="B71" s="20"/>
      <c r="C71" s="76"/>
      <c r="F71" s="146"/>
    </row>
    <row r="72" spans="1:6" s="3" customFormat="1" ht="12.75">
      <c r="A72" s="235"/>
      <c r="B72" s="20"/>
      <c r="C72" s="76"/>
      <c r="F72" s="146"/>
    </row>
    <row r="73" spans="1:6" s="3" customFormat="1" ht="12.75">
      <c r="A73" s="235"/>
      <c r="B73" s="19"/>
      <c r="C73" s="76"/>
      <c r="F73" s="146"/>
    </row>
    <row r="74" spans="1:6" s="3" customFormat="1" ht="12.75">
      <c r="A74" s="235"/>
      <c r="B74" s="20"/>
      <c r="C74" s="76"/>
      <c r="F74" s="146"/>
    </row>
    <row r="75" spans="1:6" s="3" customFormat="1" ht="12.75">
      <c r="A75" s="236"/>
      <c r="B75" s="20"/>
      <c r="C75" s="76"/>
      <c r="F75" s="146"/>
    </row>
    <row r="76" spans="1:6" s="3" customFormat="1" ht="12.75">
      <c r="A76" s="236"/>
      <c r="B76" s="20"/>
      <c r="C76" s="76"/>
      <c r="F76" s="146"/>
    </row>
    <row r="77" spans="1:6" s="3" customFormat="1" ht="12.75">
      <c r="A77" s="235"/>
      <c r="B77" s="20"/>
      <c r="C77" s="10"/>
      <c r="F77" s="146"/>
    </row>
    <row r="78" spans="1:6" s="3" customFormat="1" ht="12.75">
      <c r="A78" s="235"/>
      <c r="B78" s="20"/>
      <c r="C78" s="10"/>
      <c r="F78" s="146"/>
    </row>
    <row r="79" spans="1:6" s="3" customFormat="1" ht="12.75">
      <c r="A79" s="235"/>
      <c r="B79" s="20"/>
      <c r="C79" s="16"/>
      <c r="F79" s="146"/>
    </row>
    <row r="80" spans="1:6" s="3" customFormat="1" ht="12.75">
      <c r="A80" s="235"/>
      <c r="B80" s="20"/>
      <c r="C80" s="10"/>
      <c r="F80" s="146"/>
    </row>
    <row r="81" spans="1:6" s="3" customFormat="1" ht="12.75">
      <c r="A81" s="235"/>
      <c r="B81" s="20"/>
      <c r="C81" s="10"/>
      <c r="F81" s="146"/>
    </row>
    <row r="82" spans="1:6" s="3" customFormat="1" ht="12.75">
      <c r="A82" s="235"/>
      <c r="B82" s="20"/>
      <c r="C82" s="16"/>
      <c r="F82" s="146"/>
    </row>
    <row r="83" spans="1:6" s="3" customFormat="1" ht="12.75">
      <c r="A83" s="235"/>
      <c r="B83" s="20"/>
      <c r="C83" s="10"/>
      <c r="F83" s="146"/>
    </row>
    <row r="84" spans="1:6" s="3" customFormat="1" ht="12.75">
      <c r="A84" s="235"/>
      <c r="B84" s="20"/>
      <c r="C84" s="10"/>
      <c r="F84" s="146"/>
    </row>
    <row r="85" spans="1:6" s="3" customFormat="1" ht="13.5" customHeight="1">
      <c r="A85" s="235"/>
      <c r="B85" s="20"/>
      <c r="C85" s="10"/>
      <c r="F85" s="146"/>
    </row>
    <row r="86" spans="1:6" s="3" customFormat="1" ht="13.5" customHeight="1">
      <c r="A86" s="235"/>
      <c r="B86" s="20"/>
      <c r="C86" s="9"/>
      <c r="F86" s="146"/>
    </row>
    <row r="87" spans="1:6" s="3" customFormat="1" ht="13.5" customHeight="1">
      <c r="A87" s="236"/>
      <c r="B87" s="20"/>
      <c r="C87" s="7"/>
      <c r="F87" s="146"/>
    </row>
    <row r="88" spans="1:6" s="3" customFormat="1" ht="26.25" customHeight="1">
      <c r="A88" s="236"/>
      <c r="B88" s="19"/>
      <c r="C88" s="39"/>
      <c r="F88" s="146"/>
    </row>
    <row r="89" spans="1:6" s="3" customFormat="1" ht="13.5" customHeight="1">
      <c r="A89" s="235"/>
      <c r="B89" s="20"/>
      <c r="C89" s="10"/>
      <c r="F89" s="146"/>
    </row>
    <row r="90" spans="1:6" s="3" customFormat="1" ht="13.5" customHeight="1">
      <c r="A90" s="235"/>
      <c r="B90" s="20"/>
      <c r="C90" s="9"/>
      <c r="F90" s="146"/>
    </row>
    <row r="91" spans="1:6" s="3" customFormat="1" ht="13.5" customHeight="1">
      <c r="A91" s="236"/>
      <c r="B91" s="20"/>
      <c r="C91" s="9"/>
      <c r="F91" s="146"/>
    </row>
    <row r="92" spans="1:6" s="3" customFormat="1" ht="13.5" customHeight="1">
      <c r="A92" s="236"/>
      <c r="B92" s="22"/>
      <c r="C92" s="16"/>
      <c r="F92" s="146"/>
    </row>
    <row r="93" spans="1:6" s="3" customFormat="1" ht="13.5" customHeight="1">
      <c r="A93" s="235"/>
      <c r="B93" s="21"/>
      <c r="C93" s="14"/>
      <c r="F93" s="146"/>
    </row>
    <row r="94" spans="1:6" s="3" customFormat="1" ht="13.5" customHeight="1">
      <c r="A94" s="235"/>
      <c r="B94" s="19"/>
      <c r="C94" s="15"/>
      <c r="F94" s="146"/>
    </row>
    <row r="95" spans="1:6" s="3" customFormat="1" ht="13.5" customHeight="1">
      <c r="A95" s="235"/>
      <c r="B95" s="20"/>
      <c r="C95" s="10"/>
      <c r="F95" s="146"/>
    </row>
    <row r="96" spans="1:6" s="3" customFormat="1" ht="28.5" customHeight="1">
      <c r="A96" s="236"/>
      <c r="B96" s="20"/>
      <c r="C96" s="206"/>
      <c r="F96" s="146"/>
    </row>
    <row r="97" spans="1:6" s="3" customFormat="1" ht="13.5" customHeight="1">
      <c r="A97" s="236"/>
      <c r="B97" s="20"/>
      <c r="C97" s="16"/>
      <c r="F97" s="146"/>
    </row>
    <row r="98" spans="1:6" s="3" customFormat="1" ht="13.5" customHeight="1">
      <c r="A98" s="235"/>
      <c r="B98" s="20"/>
      <c r="C98" s="10"/>
      <c r="F98" s="146"/>
    </row>
    <row r="99" spans="1:6" s="3" customFormat="1" ht="13.5" customHeight="1">
      <c r="A99" s="235"/>
      <c r="B99" s="20"/>
      <c r="C99" s="15"/>
      <c r="F99" s="146"/>
    </row>
    <row r="100" spans="1:6" s="3" customFormat="1" ht="13.5" customHeight="1">
      <c r="A100" s="235"/>
      <c r="B100" s="20"/>
      <c r="C100" s="10"/>
      <c r="F100" s="146"/>
    </row>
    <row r="101" spans="1:6" s="3" customFormat="1" ht="22.5" customHeight="1">
      <c r="A101" s="235"/>
      <c r="B101" s="20"/>
      <c r="C101" s="39"/>
      <c r="F101" s="146"/>
    </row>
    <row r="102" spans="1:6" s="3" customFormat="1" ht="13.5" customHeight="1">
      <c r="A102" s="235"/>
      <c r="B102" s="21"/>
      <c r="C102" s="14"/>
      <c r="F102" s="146"/>
    </row>
    <row r="103" spans="1:6" s="3" customFormat="1" ht="13.5" customHeight="1">
      <c r="A103" s="235"/>
      <c r="B103" s="21"/>
      <c r="C103" s="7"/>
      <c r="F103" s="146"/>
    </row>
    <row r="104" spans="1:6" s="3" customFormat="1" ht="13.5" customHeight="1">
      <c r="A104" s="236"/>
      <c r="B104" s="21"/>
      <c r="C104" s="23"/>
      <c r="F104" s="146"/>
    </row>
    <row r="105" spans="1:6" s="3" customFormat="1" ht="13.5" customHeight="1">
      <c r="A105" s="236"/>
      <c r="B105" s="19"/>
      <c r="C105" s="16"/>
      <c r="F105" s="146"/>
    </row>
    <row r="106" spans="1:6" s="3" customFormat="1" ht="13.5" customHeight="1">
      <c r="A106" s="235"/>
      <c r="B106" s="20"/>
      <c r="C106" s="10"/>
      <c r="F106" s="146"/>
    </row>
    <row r="107" spans="1:6" s="3" customFormat="1" ht="13.5" customHeight="1">
      <c r="A107" s="235"/>
      <c r="B107" s="20"/>
      <c r="C107" s="9"/>
      <c r="F107" s="146"/>
    </row>
    <row r="108" spans="1:6" s="3" customFormat="1" ht="13.5" customHeight="1">
      <c r="A108" s="236"/>
      <c r="B108" s="20"/>
      <c r="C108" s="7"/>
      <c r="F108" s="146"/>
    </row>
    <row r="109" spans="1:6" s="3" customFormat="1" ht="13.5" customHeight="1">
      <c r="A109" s="236"/>
      <c r="B109" s="19"/>
      <c r="C109" s="16"/>
      <c r="F109" s="146"/>
    </row>
    <row r="110" spans="1:6" s="3" customFormat="1" ht="13.5" customHeight="1">
      <c r="A110" s="235"/>
      <c r="B110" s="21"/>
      <c r="C110" s="10"/>
      <c r="F110" s="146"/>
    </row>
    <row r="111" spans="1:6" s="3" customFormat="1" ht="13.5" customHeight="1">
      <c r="A111" s="236"/>
      <c r="B111" s="21"/>
      <c r="C111" s="7"/>
      <c r="F111" s="146"/>
    </row>
    <row r="112" spans="1:6" s="3" customFormat="1" ht="22.5" customHeight="1">
      <c r="A112" s="235"/>
      <c r="B112" s="19"/>
      <c r="C112" s="39"/>
      <c r="F112" s="146"/>
    </row>
    <row r="113" spans="1:6" s="3" customFormat="1" ht="13.5" customHeight="1">
      <c r="A113" s="235"/>
      <c r="B113" s="20"/>
      <c r="C113" s="10"/>
      <c r="F113" s="146"/>
    </row>
    <row r="114" spans="1:6" s="3" customFormat="1" ht="13.5" customHeight="1">
      <c r="A114" s="235"/>
      <c r="B114" s="19"/>
      <c r="C114" s="16"/>
      <c r="F114" s="146"/>
    </row>
    <row r="115" spans="1:6" s="3" customFormat="1" ht="13.5" customHeight="1">
      <c r="A115" s="235"/>
      <c r="B115" s="20"/>
      <c r="C115" s="10"/>
      <c r="F115" s="146"/>
    </row>
    <row r="116" spans="1:6" s="3" customFormat="1" ht="13.5" customHeight="1">
      <c r="A116" s="235"/>
      <c r="B116" s="20"/>
      <c r="C116" s="10"/>
      <c r="F116" s="146"/>
    </row>
    <row r="117" spans="1:6" s="3" customFormat="1" ht="13.5" customHeight="1">
      <c r="A117" s="235"/>
      <c r="B117" s="18"/>
      <c r="C117" s="7"/>
      <c r="F117" s="146"/>
    </row>
    <row r="118" spans="1:6" s="3" customFormat="1" ht="13.5" customHeight="1">
      <c r="A118" s="236"/>
      <c r="B118" s="24"/>
      <c r="C118" s="7"/>
      <c r="F118" s="146"/>
    </row>
    <row r="119" spans="1:6" s="3" customFormat="1" ht="13.5" customHeight="1">
      <c r="A119" s="236"/>
      <c r="B119" s="24"/>
      <c r="C119" s="9"/>
      <c r="F119" s="146"/>
    </row>
    <row r="120" spans="1:6" s="3" customFormat="1" ht="13.5" customHeight="1">
      <c r="A120" s="236"/>
      <c r="B120" s="19"/>
      <c r="C120" s="15"/>
      <c r="F120" s="146"/>
    </row>
    <row r="121" spans="1:6" s="3" customFormat="1" ht="12.75">
      <c r="A121" s="235"/>
      <c r="B121" s="20"/>
      <c r="C121" s="10"/>
      <c r="F121" s="146"/>
    </row>
    <row r="122" spans="1:6" s="3" customFormat="1" ht="12.75">
      <c r="A122" s="235"/>
      <c r="B122" s="20"/>
      <c r="C122" s="7"/>
      <c r="F122" s="146"/>
    </row>
    <row r="123" spans="1:6" s="3" customFormat="1" ht="12.75">
      <c r="A123" s="236"/>
      <c r="B123" s="20"/>
      <c r="C123" s="9"/>
      <c r="F123" s="146"/>
    </row>
    <row r="124" spans="1:6" s="3" customFormat="1" ht="12.75">
      <c r="A124" s="236"/>
      <c r="B124" s="19"/>
      <c r="C124" s="16"/>
      <c r="F124" s="146"/>
    </row>
    <row r="125" spans="1:6" s="3" customFormat="1" ht="12.75">
      <c r="A125" s="235"/>
      <c r="B125" s="20"/>
      <c r="C125" s="10"/>
      <c r="F125" s="146"/>
    </row>
    <row r="126" spans="1:6" s="3" customFormat="1" ht="12.75">
      <c r="A126" s="235"/>
      <c r="B126" s="20"/>
      <c r="C126" s="10"/>
      <c r="F126" s="146"/>
    </row>
    <row r="127" spans="1:6" s="3" customFormat="1" ht="12.75">
      <c r="A127" s="235"/>
      <c r="B127" s="81"/>
      <c r="C127" s="5"/>
      <c r="F127" s="146"/>
    </row>
    <row r="128" spans="1:6" s="3" customFormat="1" ht="12.75">
      <c r="A128" s="235"/>
      <c r="B128" s="20"/>
      <c r="C128" s="10"/>
      <c r="F128" s="146"/>
    </row>
    <row r="129" spans="1:6" s="3" customFormat="1" ht="12.75">
      <c r="A129" s="235"/>
      <c r="B129" s="20"/>
      <c r="C129" s="10"/>
      <c r="F129" s="146"/>
    </row>
    <row r="130" spans="1:6" s="3" customFormat="1" ht="12.75">
      <c r="A130" s="235"/>
      <c r="B130" s="20"/>
      <c r="C130" s="10"/>
      <c r="F130" s="146"/>
    </row>
    <row r="131" spans="1:6" s="3" customFormat="1" ht="12.75">
      <c r="A131" s="235"/>
      <c r="B131" s="19"/>
      <c r="C131" s="16"/>
      <c r="F131" s="146"/>
    </row>
    <row r="132" spans="1:6" s="3" customFormat="1" ht="12.75">
      <c r="A132" s="235"/>
      <c r="B132" s="20"/>
      <c r="C132" s="10"/>
      <c r="F132" s="146"/>
    </row>
    <row r="133" spans="1:6" s="3" customFormat="1" ht="12.75">
      <c r="A133" s="235"/>
      <c r="B133" s="19"/>
      <c r="C133" s="16"/>
      <c r="F133" s="146"/>
    </row>
    <row r="134" spans="1:6" s="3" customFormat="1" ht="12.75">
      <c r="A134" s="235"/>
      <c r="B134" s="20"/>
      <c r="C134" s="10"/>
      <c r="F134" s="146"/>
    </row>
    <row r="135" spans="1:6" s="3" customFormat="1" ht="12.75">
      <c r="A135" s="235"/>
      <c r="B135" s="20"/>
      <c r="C135" s="10"/>
      <c r="F135" s="146"/>
    </row>
    <row r="136" spans="1:6" s="3" customFormat="1" ht="12.75">
      <c r="A136" s="235"/>
      <c r="B136" s="20"/>
      <c r="C136" s="10"/>
      <c r="F136" s="146"/>
    </row>
    <row r="137" spans="1:6" s="3" customFormat="1" ht="12.75">
      <c r="A137" s="235"/>
      <c r="B137" s="20"/>
      <c r="C137" s="10"/>
      <c r="F137" s="146"/>
    </row>
    <row r="138" spans="1:6" s="3" customFormat="1" ht="28.5" customHeight="1">
      <c r="A138" s="13"/>
      <c r="B138" s="17"/>
      <c r="C138" s="207"/>
      <c r="F138" s="146"/>
    </row>
    <row r="139" spans="1:6" s="3" customFormat="1" ht="12.75">
      <c r="A139" s="236"/>
      <c r="B139" s="20"/>
      <c r="C139" s="9"/>
      <c r="F139" s="146"/>
    </row>
    <row r="140" spans="1:6" s="3" customFormat="1" ht="12.75">
      <c r="A140" s="235"/>
      <c r="B140" s="82"/>
      <c r="C140" s="6"/>
      <c r="F140" s="146"/>
    </row>
    <row r="141" spans="1:6" s="3" customFormat="1" ht="12.75">
      <c r="A141" s="235"/>
      <c r="B141" s="20"/>
      <c r="C141" s="10"/>
      <c r="F141" s="146"/>
    </row>
    <row r="142" spans="1:6" s="3" customFormat="1" ht="12.75">
      <c r="A142" s="235"/>
      <c r="B142" s="81"/>
      <c r="C142" s="5"/>
      <c r="F142" s="146"/>
    </row>
    <row r="143" spans="1:6" s="3" customFormat="1" ht="12.75">
      <c r="A143" s="235"/>
      <c r="B143" s="81"/>
      <c r="C143" s="5"/>
      <c r="F143" s="146"/>
    </row>
    <row r="144" spans="1:6" s="3" customFormat="1" ht="12.75">
      <c r="A144" s="235"/>
      <c r="B144" s="20"/>
      <c r="C144" s="10"/>
      <c r="F144" s="146"/>
    </row>
    <row r="145" spans="1:6" s="3" customFormat="1" ht="12.75">
      <c r="A145" s="235"/>
      <c r="B145" s="19"/>
      <c r="C145" s="16"/>
      <c r="F145" s="146"/>
    </row>
    <row r="146" spans="1:6" s="3" customFormat="1" ht="12.75">
      <c r="A146" s="235"/>
      <c r="B146" s="20"/>
      <c r="C146" s="10"/>
      <c r="F146" s="146"/>
    </row>
    <row r="147" spans="1:6" s="3" customFormat="1" ht="12.75">
      <c r="A147" s="235"/>
      <c r="B147" s="20"/>
      <c r="C147" s="10"/>
      <c r="F147" s="146"/>
    </row>
    <row r="148" spans="1:6" s="3" customFormat="1" ht="12.75">
      <c r="A148" s="235"/>
      <c r="B148" s="19"/>
      <c r="C148" s="16"/>
      <c r="F148" s="146"/>
    </row>
    <row r="149" spans="1:6" s="3" customFormat="1" ht="12.75">
      <c r="A149" s="235"/>
      <c r="B149" s="20"/>
      <c r="C149" s="10"/>
      <c r="F149" s="146"/>
    </row>
    <row r="150" spans="1:6" s="3" customFormat="1" ht="12.75">
      <c r="A150" s="235"/>
      <c r="B150" s="81"/>
      <c r="C150" s="5"/>
      <c r="F150" s="146"/>
    </row>
    <row r="151" spans="1:6" s="3" customFormat="1" ht="12.75">
      <c r="A151" s="235"/>
      <c r="B151" s="19"/>
      <c r="C151" s="6"/>
      <c r="F151" s="146"/>
    </row>
    <row r="152" spans="1:6" s="3" customFormat="1" ht="12.75">
      <c r="A152" s="235"/>
      <c r="B152" s="21"/>
      <c r="C152" s="5"/>
      <c r="F152" s="146"/>
    </row>
    <row r="153" spans="1:6" s="3" customFormat="1" ht="12.75">
      <c r="A153" s="235"/>
      <c r="B153" s="19"/>
      <c r="C153" s="16"/>
      <c r="F153" s="146"/>
    </row>
    <row r="154" spans="1:6" s="3" customFormat="1" ht="12.75">
      <c r="A154" s="235"/>
      <c r="B154" s="20"/>
      <c r="C154" s="10"/>
      <c r="F154" s="146"/>
    </row>
    <row r="155" spans="1:6" s="3" customFormat="1" ht="12.75">
      <c r="A155" s="236"/>
      <c r="B155" s="20"/>
      <c r="C155" s="9"/>
      <c r="F155" s="146"/>
    </row>
    <row r="156" spans="1:6" s="3" customFormat="1" ht="12.75">
      <c r="A156" s="235"/>
      <c r="B156" s="21"/>
      <c r="C156" s="16"/>
      <c r="F156" s="146"/>
    </row>
    <row r="157" spans="1:6" s="3" customFormat="1" ht="12.75">
      <c r="A157" s="235"/>
      <c r="B157" s="21"/>
      <c r="C157" s="5"/>
      <c r="F157" s="146"/>
    </row>
    <row r="158" spans="1:6" s="3" customFormat="1" ht="12.75">
      <c r="A158" s="236"/>
      <c r="B158" s="21"/>
      <c r="C158" s="25"/>
      <c r="F158" s="146"/>
    </row>
    <row r="159" spans="1:6" s="3" customFormat="1" ht="12.75">
      <c r="A159" s="236"/>
      <c r="B159" s="19"/>
      <c r="C159" s="15"/>
      <c r="F159" s="146"/>
    </row>
    <row r="160" spans="1:6" s="3" customFormat="1" ht="12.75">
      <c r="A160" s="235"/>
      <c r="B160" s="20"/>
      <c r="C160" s="10"/>
      <c r="F160" s="146"/>
    </row>
    <row r="161" spans="1:6" s="3" customFormat="1" ht="12.75">
      <c r="A161" s="235"/>
      <c r="B161" s="82"/>
      <c r="C161" s="4"/>
      <c r="F161" s="146"/>
    </row>
    <row r="162" spans="1:6" s="3" customFormat="1" ht="11.25" customHeight="1">
      <c r="A162" s="235"/>
      <c r="B162" s="81"/>
      <c r="C162" s="5"/>
      <c r="F162" s="146"/>
    </row>
    <row r="163" spans="1:6" s="3" customFormat="1" ht="24" customHeight="1">
      <c r="A163" s="235"/>
      <c r="B163" s="81"/>
      <c r="C163" s="208"/>
      <c r="F163" s="146"/>
    </row>
    <row r="164" spans="1:6" s="3" customFormat="1" ht="15" customHeight="1">
      <c r="A164" s="236"/>
      <c r="B164" s="81"/>
      <c r="C164" s="208"/>
      <c r="F164" s="146"/>
    </row>
    <row r="165" spans="1:6" s="3" customFormat="1" ht="11.25" customHeight="1">
      <c r="A165" s="235"/>
      <c r="B165" s="82"/>
      <c r="C165" s="6"/>
      <c r="F165" s="146"/>
    </row>
    <row r="166" spans="1:6" s="3" customFormat="1" ht="12.75">
      <c r="A166" s="235"/>
      <c r="B166" s="81"/>
      <c r="C166" s="5"/>
      <c r="F166" s="146"/>
    </row>
    <row r="167" spans="1:6" s="3" customFormat="1" ht="13.5" customHeight="1">
      <c r="A167" s="235"/>
      <c r="B167" s="81"/>
      <c r="C167" s="1"/>
      <c r="F167" s="146"/>
    </row>
    <row r="168" spans="1:6" s="3" customFormat="1" ht="12.75" customHeight="1">
      <c r="A168" s="236"/>
      <c r="B168" s="81"/>
      <c r="C168" s="9"/>
      <c r="F168" s="146"/>
    </row>
    <row r="169" spans="1:6" s="3" customFormat="1" ht="12.75" customHeight="1">
      <c r="A169" s="236"/>
      <c r="B169" s="19"/>
      <c r="C169" s="15"/>
      <c r="F169" s="146"/>
    </row>
    <row r="170" spans="1:6" s="3" customFormat="1" ht="12.75">
      <c r="A170" s="235"/>
      <c r="B170" s="20"/>
      <c r="C170" s="10"/>
      <c r="F170" s="146"/>
    </row>
    <row r="171" spans="1:6" s="3" customFormat="1" ht="12.75">
      <c r="A171" s="236"/>
      <c r="B171" s="20"/>
      <c r="C171" s="25"/>
      <c r="F171" s="146"/>
    </row>
    <row r="172" spans="1:6" s="3" customFormat="1" ht="12.75">
      <c r="A172" s="235"/>
      <c r="B172" s="82"/>
      <c r="C172" s="6"/>
      <c r="F172" s="146"/>
    </row>
    <row r="173" spans="1:6" s="3" customFormat="1" ht="12.75">
      <c r="A173" s="235"/>
      <c r="B173" s="81"/>
      <c r="C173" s="5"/>
      <c r="F173" s="146"/>
    </row>
    <row r="174" spans="1:6" s="3" customFormat="1" ht="12.75">
      <c r="A174" s="235"/>
      <c r="B174" s="20"/>
      <c r="C174" s="10"/>
      <c r="F174" s="146"/>
    </row>
    <row r="175" spans="1:6" s="3" customFormat="1" ht="19.5" customHeight="1">
      <c r="A175" s="237"/>
      <c r="B175" s="79"/>
      <c r="C175" s="7"/>
      <c r="F175" s="146"/>
    </row>
    <row r="176" spans="1:6" s="3" customFormat="1" ht="15" customHeight="1">
      <c r="A176" s="235"/>
      <c r="B176" s="18"/>
      <c r="C176" s="7"/>
      <c r="F176" s="146"/>
    </row>
    <row r="177" spans="1:6" s="3" customFormat="1" ht="12.75">
      <c r="A177" s="235"/>
      <c r="B177" s="18"/>
      <c r="C177" s="9"/>
      <c r="F177" s="146"/>
    </row>
    <row r="178" spans="1:6" s="3" customFormat="1" ht="12.75">
      <c r="A178" s="236"/>
      <c r="B178" s="20"/>
      <c r="C178" s="7"/>
      <c r="F178" s="146"/>
    </row>
    <row r="179" spans="1:6" s="3" customFormat="1" ht="12.75">
      <c r="A179" s="235"/>
      <c r="B179" s="22"/>
      <c r="C179" s="16"/>
      <c r="F179" s="146"/>
    </row>
    <row r="180" spans="1:6" s="3" customFormat="1" ht="12.75">
      <c r="A180" s="235"/>
      <c r="B180" s="20"/>
      <c r="C180" s="9"/>
      <c r="F180" s="146"/>
    </row>
    <row r="181" spans="1:6" s="3" customFormat="1" ht="12.75">
      <c r="A181" s="236"/>
      <c r="B181" s="20"/>
      <c r="C181" s="9"/>
      <c r="F181" s="146"/>
    </row>
    <row r="182" spans="1:6" s="3" customFormat="1" ht="12.75">
      <c r="A182" s="235"/>
      <c r="B182" s="19"/>
      <c r="C182" s="15"/>
      <c r="F182" s="146"/>
    </row>
    <row r="183" spans="1:6" s="3" customFormat="1" ht="22.5" customHeight="1">
      <c r="A183" s="236"/>
      <c r="B183" s="20"/>
      <c r="C183" s="206"/>
      <c r="F183" s="146"/>
    </row>
    <row r="184" spans="1:6" s="3" customFormat="1" ht="12.75">
      <c r="A184" s="235"/>
      <c r="B184" s="20"/>
      <c r="C184" s="15"/>
      <c r="F184" s="146"/>
    </row>
    <row r="185" spans="1:6" s="3" customFormat="1" ht="12.75">
      <c r="A185" s="235"/>
      <c r="B185" s="21"/>
      <c r="C185" s="7"/>
      <c r="F185" s="146"/>
    </row>
    <row r="186" spans="1:6" s="3" customFormat="1" ht="12.75">
      <c r="A186" s="236"/>
      <c r="B186" s="21"/>
      <c r="C186" s="23"/>
      <c r="F186" s="146"/>
    </row>
    <row r="187" spans="1:6" s="3" customFormat="1" ht="12.75">
      <c r="A187" s="235"/>
      <c r="B187" s="19"/>
      <c r="C187" s="16"/>
      <c r="F187" s="146"/>
    </row>
    <row r="188" spans="1:6" s="3" customFormat="1" ht="13.5" customHeight="1">
      <c r="A188" s="235"/>
      <c r="B188" s="18"/>
      <c r="C188" s="7"/>
      <c r="F188" s="146"/>
    </row>
    <row r="189" spans="1:6" s="3" customFormat="1" ht="13.5" customHeight="1">
      <c r="A189" s="235"/>
      <c r="B189" s="20"/>
      <c r="C189" s="7"/>
      <c r="F189" s="146"/>
    </row>
    <row r="190" spans="1:6" s="3" customFormat="1" ht="13.5" customHeight="1">
      <c r="A190" s="236"/>
      <c r="B190" s="20"/>
      <c r="C190" s="9"/>
      <c r="F190" s="146"/>
    </row>
    <row r="191" spans="1:6" s="3" customFormat="1" ht="12.75">
      <c r="A191" s="236"/>
      <c r="B191" s="19"/>
      <c r="C191" s="16"/>
      <c r="F191" s="146"/>
    </row>
    <row r="192" spans="1:6" s="3" customFormat="1" ht="12.75">
      <c r="A192" s="236"/>
      <c r="B192" s="20"/>
      <c r="C192" s="9"/>
      <c r="F192" s="146"/>
    </row>
    <row r="193" spans="1:6" s="3" customFormat="1" ht="12.75">
      <c r="A193" s="235"/>
      <c r="B193" s="82"/>
      <c r="C193" s="6"/>
      <c r="F193" s="146"/>
    </row>
    <row r="194" spans="1:6" s="3" customFormat="1" ht="12.75">
      <c r="A194" s="236"/>
      <c r="B194" s="21"/>
      <c r="C194" s="25"/>
      <c r="F194" s="146"/>
    </row>
    <row r="195" spans="1:6" s="3" customFormat="1" ht="12.75">
      <c r="A195" s="236"/>
      <c r="B195" s="19"/>
      <c r="C195" s="15"/>
      <c r="F195" s="146"/>
    </row>
    <row r="196" spans="1:6" s="3" customFormat="1" ht="12.75">
      <c r="A196" s="235"/>
      <c r="B196" s="82"/>
      <c r="C196" s="27"/>
      <c r="F196" s="146"/>
    </row>
    <row r="197" spans="1:6" s="3" customFormat="1" ht="12.75">
      <c r="A197" s="235"/>
      <c r="B197" s="81"/>
      <c r="C197" s="1"/>
      <c r="F197" s="146"/>
    </row>
    <row r="198" spans="1:6" s="3" customFormat="1" ht="12.75">
      <c r="A198" s="236"/>
      <c r="B198" s="81"/>
      <c r="C198" s="9"/>
      <c r="F198" s="146"/>
    </row>
    <row r="199" spans="1:6" s="3" customFormat="1" ht="12.75">
      <c r="A199" s="236"/>
      <c r="B199" s="19"/>
      <c r="C199" s="15"/>
      <c r="F199" s="146"/>
    </row>
    <row r="200" spans="1:6" s="3" customFormat="1" ht="12.75">
      <c r="A200" s="236"/>
      <c r="B200" s="19"/>
      <c r="C200" s="15"/>
      <c r="F200" s="146"/>
    </row>
    <row r="201" spans="1:6" s="3" customFormat="1" ht="12.75">
      <c r="A201" s="235"/>
      <c r="B201" s="20"/>
      <c r="C201" s="10"/>
      <c r="F201" s="146"/>
    </row>
    <row r="202" spans="1:6" s="29" customFormat="1" ht="18" customHeight="1">
      <c r="A202" s="249"/>
      <c r="B202" s="249"/>
      <c r="C202" s="249"/>
      <c r="F202" s="148"/>
    </row>
    <row r="203" spans="1:6" s="3" customFormat="1" ht="28.5" customHeight="1">
      <c r="A203" s="13"/>
      <c r="B203" s="17"/>
      <c r="C203" s="207"/>
      <c r="F203" s="146"/>
    </row>
    <row r="204" spans="1:6" s="3" customFormat="1" ht="12.75">
      <c r="A204" s="235"/>
      <c r="B204" s="83"/>
      <c r="F204" s="146"/>
    </row>
    <row r="205" spans="1:6" s="3" customFormat="1" ht="12.75">
      <c r="A205" s="236"/>
      <c r="B205" s="84"/>
      <c r="C205" s="2"/>
      <c r="F205" s="146"/>
    </row>
    <row r="206" spans="1:6" s="3" customFormat="1" ht="12.75">
      <c r="A206" s="236"/>
      <c r="B206" s="84"/>
      <c r="C206" s="2"/>
      <c r="F206" s="146"/>
    </row>
    <row r="207" spans="1:6" s="3" customFormat="1" ht="17.25" customHeight="1">
      <c r="A207" s="236"/>
      <c r="B207" s="84"/>
      <c r="C207" s="2"/>
      <c r="F207" s="146"/>
    </row>
    <row r="208" spans="1:6" s="3" customFormat="1" ht="13.5" customHeight="1">
      <c r="A208" s="236"/>
      <c r="B208" s="84"/>
      <c r="C208" s="2"/>
      <c r="F208" s="146"/>
    </row>
    <row r="209" spans="1:6" s="3" customFormat="1" ht="12.75">
      <c r="A209" s="236"/>
      <c r="B209" s="84"/>
      <c r="C209" s="2"/>
      <c r="F209" s="146"/>
    </row>
    <row r="210" spans="1:6" s="3" customFormat="1" ht="12.75">
      <c r="A210" s="236"/>
      <c r="B210" s="83"/>
      <c r="F210" s="146"/>
    </row>
    <row r="211" spans="1:6" s="3" customFormat="1" ht="12.75">
      <c r="A211" s="236"/>
      <c r="B211" s="84"/>
      <c r="C211" s="2"/>
      <c r="F211" s="146"/>
    </row>
    <row r="212" spans="1:6" s="3" customFormat="1" ht="12.75">
      <c r="A212" s="236"/>
      <c r="B212" s="84"/>
      <c r="C212" s="28"/>
      <c r="F212" s="146"/>
    </row>
    <row r="213" spans="1:6" s="3" customFormat="1" ht="12.75">
      <c r="A213" s="236"/>
      <c r="B213" s="84"/>
      <c r="C213" s="2"/>
      <c r="F213" s="146"/>
    </row>
    <row r="214" spans="1:6" s="3" customFormat="1" ht="22.5" customHeight="1">
      <c r="A214" s="236"/>
      <c r="B214" s="84"/>
      <c r="C214" s="206"/>
      <c r="F214" s="146"/>
    </row>
    <row r="215" spans="1:6" s="3" customFormat="1" ht="22.5" customHeight="1">
      <c r="A215" s="235"/>
      <c r="B215" s="19"/>
      <c r="C215" s="39"/>
      <c r="F215" s="146"/>
    </row>
    <row r="216" spans="1:6" s="3" customFormat="1" ht="12.75">
      <c r="A216" s="235"/>
      <c r="B216" s="83"/>
      <c r="F216" s="146"/>
    </row>
    <row r="217" spans="1:6" s="3" customFormat="1" ht="12.75">
      <c r="A217" s="235"/>
      <c r="B217" s="83"/>
      <c r="F217" s="146"/>
    </row>
    <row r="218" spans="1:6" s="3" customFormat="1" ht="12.75">
      <c r="A218" s="235"/>
      <c r="B218" s="83"/>
      <c r="F218" s="146"/>
    </row>
    <row r="219" spans="1:6" s="3" customFormat="1" ht="12.75">
      <c r="A219" s="235"/>
      <c r="B219" s="83"/>
      <c r="F219" s="146"/>
    </row>
    <row r="220" spans="1:6" s="3" customFormat="1" ht="12.75">
      <c r="A220" s="235"/>
      <c r="B220" s="83"/>
      <c r="F220" s="146"/>
    </row>
    <row r="221" spans="1:6" s="3" customFormat="1" ht="12.75">
      <c r="A221" s="235"/>
      <c r="B221" s="83"/>
      <c r="F221" s="146"/>
    </row>
    <row r="222" spans="1:6" s="3" customFormat="1" ht="12.75">
      <c r="A222" s="235"/>
      <c r="B222" s="83"/>
      <c r="F222" s="146"/>
    </row>
    <row r="223" spans="1:6" s="3" customFormat="1" ht="12.75">
      <c r="A223" s="235"/>
      <c r="B223" s="83"/>
      <c r="F223" s="146"/>
    </row>
    <row r="224" spans="1:6" s="3" customFormat="1" ht="12.75">
      <c r="A224" s="235"/>
      <c r="B224" s="83"/>
      <c r="F224" s="146"/>
    </row>
    <row r="225" spans="1:6" s="3" customFormat="1" ht="12.75">
      <c r="A225" s="235"/>
      <c r="B225" s="83"/>
      <c r="F225" s="146"/>
    </row>
    <row r="226" spans="1:6" s="3" customFormat="1" ht="12.75">
      <c r="A226" s="235"/>
      <c r="B226" s="83"/>
      <c r="F226" s="146"/>
    </row>
    <row r="227" spans="1:6" s="3" customFormat="1" ht="12.75">
      <c r="A227" s="235"/>
      <c r="B227" s="83"/>
      <c r="F227" s="146"/>
    </row>
    <row r="228" spans="1:6" s="3" customFormat="1" ht="12.75">
      <c r="A228" s="235"/>
      <c r="B228" s="83"/>
      <c r="F228" s="146"/>
    </row>
    <row r="229" spans="1:6" s="3" customFormat="1" ht="12.75">
      <c r="A229" s="235"/>
      <c r="B229" s="83"/>
      <c r="F229" s="146"/>
    </row>
    <row r="230" spans="1:6" s="3" customFormat="1" ht="12.75">
      <c r="A230" s="235"/>
      <c r="B230" s="83"/>
      <c r="F230" s="146"/>
    </row>
    <row r="231" spans="1:6" s="3" customFormat="1" ht="12.75">
      <c r="A231" s="235"/>
      <c r="B231" s="83"/>
      <c r="F231" s="146"/>
    </row>
    <row r="232" spans="1:6" s="3" customFormat="1" ht="12.75">
      <c r="A232" s="235"/>
      <c r="B232" s="83"/>
      <c r="F232" s="146"/>
    </row>
    <row r="233" spans="1:6" s="3" customFormat="1" ht="12.75">
      <c r="A233" s="235"/>
      <c r="B233" s="83"/>
      <c r="F233" s="146"/>
    </row>
    <row r="234" spans="1:6" s="3" customFormat="1" ht="12.75">
      <c r="A234" s="235"/>
      <c r="B234" s="83"/>
      <c r="F234" s="146"/>
    </row>
    <row r="235" spans="1:6" s="3" customFormat="1" ht="12.75">
      <c r="A235" s="235"/>
      <c r="B235" s="83"/>
      <c r="F235" s="146"/>
    </row>
    <row r="236" spans="1:6" s="3" customFormat="1" ht="12.75">
      <c r="A236" s="235"/>
      <c r="B236" s="83"/>
      <c r="F236" s="146"/>
    </row>
    <row r="237" spans="1:6" s="3" customFormat="1" ht="12.75">
      <c r="A237" s="235"/>
      <c r="B237" s="83"/>
      <c r="F237" s="146"/>
    </row>
    <row r="238" spans="1:6" s="3" customFormat="1" ht="12.75">
      <c r="A238" s="235"/>
      <c r="B238" s="83"/>
      <c r="F238" s="146"/>
    </row>
    <row r="239" spans="1:6" s="3" customFormat="1" ht="12.75">
      <c r="A239" s="235"/>
      <c r="B239" s="83"/>
      <c r="F239" s="146"/>
    </row>
    <row r="240" spans="1:6" s="3" customFormat="1" ht="12.75">
      <c r="A240" s="235"/>
      <c r="B240" s="83"/>
      <c r="F240" s="146"/>
    </row>
    <row r="241" spans="1:6" s="3" customFormat="1" ht="12.75">
      <c r="A241" s="235"/>
      <c r="B241" s="83"/>
      <c r="F241" s="146"/>
    </row>
    <row r="242" spans="1:6" s="3" customFormat="1" ht="12.75">
      <c r="A242" s="235"/>
      <c r="B242" s="83"/>
      <c r="F242" s="146"/>
    </row>
    <row r="243" spans="1:6" s="3" customFormat="1" ht="12.75">
      <c r="A243" s="235"/>
      <c r="B243" s="83"/>
      <c r="F243" s="146"/>
    </row>
    <row r="244" spans="1:6" s="3" customFormat="1" ht="12.75">
      <c r="A244" s="235"/>
      <c r="B244" s="83"/>
      <c r="F244" s="146"/>
    </row>
    <row r="245" spans="1:6" s="3" customFormat="1" ht="12.75">
      <c r="A245" s="235"/>
      <c r="B245" s="83"/>
      <c r="F245" s="146"/>
    </row>
    <row r="246" spans="1:6" s="3" customFormat="1" ht="12.75">
      <c r="A246" s="235"/>
      <c r="B246" s="83"/>
      <c r="F246" s="146"/>
    </row>
    <row r="247" spans="1:6" s="3" customFormat="1" ht="12.75">
      <c r="A247" s="235"/>
      <c r="B247" s="83"/>
      <c r="F247" s="146"/>
    </row>
    <row r="248" spans="1:6" s="3" customFormat="1" ht="12.75">
      <c r="A248" s="235"/>
      <c r="B248" s="83"/>
      <c r="F248" s="146"/>
    </row>
    <row r="249" spans="1:6" s="3" customFormat="1" ht="12.75">
      <c r="A249" s="235"/>
      <c r="B249" s="83"/>
      <c r="F249" s="146"/>
    </row>
    <row r="250" spans="1:6" s="3" customFormat="1" ht="12.75">
      <c r="A250" s="235"/>
      <c r="B250" s="83"/>
      <c r="F250" s="146"/>
    </row>
    <row r="251" spans="1:6" s="3" customFormat="1" ht="12.75">
      <c r="A251" s="235"/>
      <c r="B251" s="83"/>
      <c r="F251" s="146"/>
    </row>
    <row r="252" spans="1:6" s="3" customFormat="1" ht="12.75">
      <c r="A252" s="235"/>
      <c r="B252" s="83"/>
      <c r="F252" s="146"/>
    </row>
    <row r="253" spans="1:6" s="3" customFormat="1" ht="12.75">
      <c r="A253" s="235"/>
      <c r="B253" s="83"/>
      <c r="F253" s="146"/>
    </row>
    <row r="254" spans="1:6" s="3" customFormat="1" ht="12.75">
      <c r="A254" s="235"/>
      <c r="B254" s="83"/>
      <c r="F254" s="146"/>
    </row>
    <row r="255" spans="1:6" s="3" customFormat="1" ht="12.75">
      <c r="A255" s="235"/>
      <c r="B255" s="83"/>
      <c r="F255" s="146"/>
    </row>
    <row r="256" spans="1:6" s="3" customFormat="1" ht="12.75">
      <c r="A256" s="235"/>
      <c r="B256" s="83"/>
      <c r="F256" s="146"/>
    </row>
    <row r="257" spans="1:6" s="3" customFormat="1" ht="12.75">
      <c r="A257" s="235"/>
      <c r="B257" s="83"/>
      <c r="F257" s="146"/>
    </row>
    <row r="258" spans="1:6" s="3" customFormat="1" ht="12.75">
      <c r="A258" s="235"/>
      <c r="B258" s="83"/>
      <c r="F258" s="146"/>
    </row>
    <row r="259" spans="1:6" s="3" customFormat="1" ht="12.75">
      <c r="A259" s="235"/>
      <c r="B259" s="83"/>
      <c r="F259" s="146"/>
    </row>
    <row r="260" spans="1:6" s="3" customFormat="1" ht="12.75">
      <c r="A260" s="235"/>
      <c r="B260" s="83"/>
      <c r="F260" s="146"/>
    </row>
    <row r="261" spans="1:6" s="3" customFormat="1" ht="12.75">
      <c r="A261" s="235"/>
      <c r="B261" s="83"/>
      <c r="F261" s="146"/>
    </row>
    <row r="262" spans="1:6" s="3" customFormat="1" ht="12.75">
      <c r="A262" s="235"/>
      <c r="B262" s="83"/>
      <c r="F262" s="146"/>
    </row>
    <row r="263" spans="1:6" s="3" customFormat="1" ht="12.75">
      <c r="A263" s="235"/>
      <c r="B263" s="83"/>
      <c r="F263" s="146"/>
    </row>
    <row r="264" spans="1:6" s="3" customFormat="1" ht="12.75">
      <c r="A264" s="235"/>
      <c r="B264" s="83"/>
      <c r="F264" s="146"/>
    </row>
    <row r="265" spans="1:6" s="3" customFormat="1" ht="12.75">
      <c r="A265" s="235"/>
      <c r="B265" s="83"/>
      <c r="F265" s="146"/>
    </row>
    <row r="266" spans="1:6" s="3" customFormat="1" ht="12.75">
      <c r="A266" s="235"/>
      <c r="B266" s="83"/>
      <c r="F266" s="146"/>
    </row>
    <row r="267" spans="1:6" s="3" customFormat="1" ht="12.75">
      <c r="A267" s="235"/>
      <c r="B267" s="83"/>
      <c r="F267" s="146"/>
    </row>
    <row r="268" spans="1:6" s="3" customFormat="1" ht="12.75">
      <c r="A268" s="235"/>
      <c r="B268" s="83"/>
      <c r="F268" s="146"/>
    </row>
    <row r="269" spans="1:6" s="3" customFormat="1" ht="12.75">
      <c r="A269" s="235"/>
      <c r="B269" s="83"/>
      <c r="F269" s="146"/>
    </row>
    <row r="270" spans="1:6" s="3" customFormat="1" ht="12.75">
      <c r="A270" s="235"/>
      <c r="B270" s="83"/>
      <c r="F270" s="146"/>
    </row>
    <row r="271" spans="1:6" s="3" customFormat="1" ht="12.75">
      <c r="A271" s="235"/>
      <c r="B271" s="83"/>
      <c r="F271" s="146"/>
    </row>
    <row r="272" spans="1:6" s="3" customFormat="1" ht="12.75">
      <c r="A272" s="235"/>
      <c r="B272" s="83"/>
      <c r="F272" s="146"/>
    </row>
    <row r="273" spans="1:6" s="3" customFormat="1" ht="12.75">
      <c r="A273" s="235"/>
      <c r="B273" s="83"/>
      <c r="F273" s="146"/>
    </row>
    <row r="274" spans="1:6" s="3" customFormat="1" ht="12.75">
      <c r="A274" s="235"/>
      <c r="B274" s="83"/>
      <c r="F274" s="146"/>
    </row>
    <row r="275" spans="1:6" s="3" customFormat="1" ht="12.75">
      <c r="A275" s="235"/>
      <c r="B275" s="83"/>
      <c r="F275" s="146"/>
    </row>
    <row r="276" spans="1:6" s="3" customFormat="1" ht="12.75">
      <c r="A276" s="235"/>
      <c r="B276" s="83"/>
      <c r="F276" s="146"/>
    </row>
    <row r="277" spans="1:6" s="3" customFormat="1" ht="12.75">
      <c r="A277" s="235"/>
      <c r="B277" s="83"/>
      <c r="F277" s="146"/>
    </row>
    <row r="278" spans="1:6" s="3" customFormat="1" ht="12.75">
      <c r="A278" s="235"/>
      <c r="B278" s="83"/>
      <c r="F278" s="146"/>
    </row>
    <row r="279" spans="1:6" s="3" customFormat="1" ht="12.75">
      <c r="A279" s="235"/>
      <c r="B279" s="83"/>
      <c r="F279" s="146"/>
    </row>
    <row r="280" spans="1:6" s="3" customFormat="1" ht="12.75">
      <c r="A280" s="235"/>
      <c r="B280" s="83"/>
      <c r="F280" s="146"/>
    </row>
    <row r="281" spans="1:6" s="3" customFormat="1" ht="12.75">
      <c r="A281" s="235"/>
      <c r="B281" s="83"/>
      <c r="F281" s="146"/>
    </row>
    <row r="282" spans="1:6" s="3" customFormat="1" ht="12.75">
      <c r="A282" s="235"/>
      <c r="B282" s="83"/>
      <c r="F282" s="146"/>
    </row>
    <row r="283" spans="1:6" s="3" customFormat="1" ht="12.75">
      <c r="A283" s="235"/>
      <c r="B283" s="83"/>
      <c r="F283" s="146"/>
    </row>
    <row r="284" spans="1:6" s="3" customFormat="1" ht="12.75">
      <c r="A284" s="235"/>
      <c r="B284" s="83"/>
      <c r="F284" s="146"/>
    </row>
    <row r="285" spans="1:6" s="3" customFormat="1" ht="12.75">
      <c r="A285" s="235"/>
      <c r="B285" s="83"/>
      <c r="F285" s="146"/>
    </row>
    <row r="286" spans="1:6" s="3" customFormat="1" ht="12.75">
      <c r="A286" s="235"/>
      <c r="B286" s="83"/>
      <c r="F286" s="146"/>
    </row>
    <row r="287" spans="1:6" s="3" customFormat="1" ht="12.75">
      <c r="A287" s="235"/>
      <c r="B287" s="83"/>
      <c r="F287" s="146"/>
    </row>
    <row r="288" spans="1:6" s="3" customFormat="1" ht="12.75">
      <c r="A288" s="235"/>
      <c r="B288" s="83"/>
      <c r="F288" s="146"/>
    </row>
    <row r="289" spans="1:6" s="3" customFormat="1" ht="12.75">
      <c r="A289" s="235"/>
      <c r="B289" s="83"/>
      <c r="F289" s="146"/>
    </row>
    <row r="290" spans="1:6" s="3" customFormat="1" ht="12.75">
      <c r="A290" s="235"/>
      <c r="B290" s="83"/>
      <c r="F290" s="146"/>
    </row>
    <row r="291" spans="1:6" s="3" customFormat="1" ht="12.75">
      <c r="A291" s="235"/>
      <c r="B291" s="83"/>
      <c r="F291" s="146"/>
    </row>
    <row r="292" spans="1:6" s="3" customFormat="1" ht="12.75">
      <c r="A292" s="235"/>
      <c r="B292" s="83"/>
      <c r="F292" s="146"/>
    </row>
    <row r="293" spans="1:6" s="3" customFormat="1" ht="12.75">
      <c r="A293" s="235"/>
      <c r="B293" s="83"/>
      <c r="F293" s="146"/>
    </row>
    <row r="294" spans="1:6" s="3" customFormat="1" ht="12.75">
      <c r="A294" s="235"/>
      <c r="B294" s="83"/>
      <c r="F294" s="146"/>
    </row>
    <row r="295" spans="1:6" s="3" customFormat="1" ht="12.75">
      <c r="A295" s="235"/>
      <c r="B295" s="83"/>
      <c r="F295" s="146"/>
    </row>
    <row r="296" spans="1:6" s="3" customFormat="1" ht="12.75">
      <c r="A296" s="235"/>
      <c r="B296" s="83"/>
      <c r="F296" s="146"/>
    </row>
    <row r="297" spans="1:6" s="3" customFormat="1" ht="12.75">
      <c r="A297" s="235"/>
      <c r="B297" s="83"/>
      <c r="F297" s="146"/>
    </row>
    <row r="298" spans="1:6" s="3" customFormat="1" ht="12.75">
      <c r="A298" s="235"/>
      <c r="B298" s="83"/>
      <c r="F298" s="146"/>
    </row>
    <row r="299" spans="1:6" s="3" customFormat="1" ht="12.75">
      <c r="A299" s="235"/>
      <c r="B299" s="83"/>
      <c r="F299" s="146"/>
    </row>
    <row r="300" spans="1:6" s="3" customFormat="1" ht="12.75">
      <c r="A300" s="235"/>
      <c r="B300" s="83"/>
      <c r="F300" s="146"/>
    </row>
    <row r="301" spans="1:6" s="3" customFormat="1" ht="12.75">
      <c r="A301" s="235"/>
      <c r="B301" s="83"/>
      <c r="F301" s="146"/>
    </row>
    <row r="302" spans="1:6" s="3" customFormat="1" ht="12.75">
      <c r="A302" s="235"/>
      <c r="B302" s="83"/>
      <c r="F302" s="146"/>
    </row>
    <row r="303" spans="1:6" s="3" customFormat="1" ht="12.75">
      <c r="A303" s="235"/>
      <c r="B303" s="83"/>
      <c r="F303" s="146"/>
    </row>
    <row r="304" spans="1:6" s="3" customFormat="1" ht="12.75">
      <c r="A304" s="235"/>
      <c r="B304" s="83"/>
      <c r="F304" s="146"/>
    </row>
    <row r="305" spans="1:6" s="3" customFormat="1" ht="12.75">
      <c r="A305" s="235"/>
      <c r="B305" s="83"/>
      <c r="F305" s="146"/>
    </row>
    <row r="306" spans="1:6" s="3" customFormat="1" ht="12.75">
      <c r="A306" s="235"/>
      <c r="B306" s="83"/>
      <c r="F306" s="146"/>
    </row>
    <row r="307" spans="1:6" s="3" customFormat="1" ht="12.75">
      <c r="A307" s="235"/>
      <c r="B307" s="83"/>
      <c r="F307" s="146"/>
    </row>
    <row r="308" spans="1:6" s="3" customFormat="1" ht="12.75">
      <c r="A308" s="235"/>
      <c r="B308" s="83"/>
      <c r="F308" s="146"/>
    </row>
    <row r="309" spans="1:6" s="3" customFormat="1" ht="12.75">
      <c r="A309" s="235"/>
      <c r="B309" s="83"/>
      <c r="F309" s="146"/>
    </row>
    <row r="310" spans="1:6" s="3" customFormat="1" ht="12.75">
      <c r="A310" s="235"/>
      <c r="B310" s="83"/>
      <c r="F310" s="146"/>
    </row>
    <row r="311" spans="1:6" s="3" customFormat="1" ht="12.75">
      <c r="A311" s="235"/>
      <c r="B311" s="83"/>
      <c r="F311" s="146"/>
    </row>
    <row r="312" spans="1:6" s="3" customFormat="1" ht="12.75">
      <c r="A312" s="235"/>
      <c r="B312" s="83"/>
      <c r="F312" s="146"/>
    </row>
    <row r="313" spans="1:6" s="3" customFormat="1" ht="12.75">
      <c r="A313" s="235"/>
      <c r="B313" s="83"/>
      <c r="F313" s="146"/>
    </row>
    <row r="314" spans="1:6" s="3" customFormat="1" ht="12.75">
      <c r="A314" s="235"/>
      <c r="B314" s="83"/>
      <c r="F314" s="146"/>
    </row>
    <row r="315" spans="1:6" s="3" customFormat="1" ht="12.75">
      <c r="A315" s="235"/>
      <c r="B315" s="83"/>
      <c r="F315" s="146"/>
    </row>
    <row r="316" spans="1:6" s="3" customFormat="1" ht="12.75">
      <c r="A316" s="235"/>
      <c r="B316" s="83"/>
      <c r="F316" s="146"/>
    </row>
    <row r="317" spans="1:6" s="3" customFormat="1" ht="12.75">
      <c r="A317" s="235"/>
      <c r="B317" s="83"/>
      <c r="F317" s="146"/>
    </row>
    <row r="318" spans="1:6" s="3" customFormat="1" ht="12.75">
      <c r="A318" s="235"/>
      <c r="B318" s="83"/>
      <c r="F318" s="146"/>
    </row>
    <row r="319" spans="1:6" s="3" customFormat="1" ht="12.75">
      <c r="A319" s="235"/>
      <c r="B319" s="83"/>
      <c r="F319" s="146"/>
    </row>
    <row r="320" spans="1:6" s="3" customFormat="1" ht="12.75">
      <c r="A320" s="235"/>
      <c r="B320" s="83"/>
      <c r="F320" s="146"/>
    </row>
    <row r="321" spans="1:6" s="3" customFormat="1" ht="12.75">
      <c r="A321" s="235"/>
      <c r="B321" s="83"/>
      <c r="F321" s="146"/>
    </row>
    <row r="322" spans="1:6" s="3" customFormat="1" ht="12.75">
      <c r="A322" s="235"/>
      <c r="B322" s="83"/>
      <c r="F322" s="146"/>
    </row>
    <row r="323" spans="1:6" s="3" customFormat="1" ht="12.75">
      <c r="A323" s="235"/>
      <c r="B323" s="83"/>
      <c r="F323" s="146"/>
    </row>
    <row r="324" spans="1:6" s="3" customFormat="1" ht="12.75">
      <c r="A324" s="235"/>
      <c r="B324" s="83"/>
      <c r="F324" s="146"/>
    </row>
    <row r="325" spans="1:6" s="3" customFormat="1" ht="12.75">
      <c r="A325" s="235"/>
      <c r="B325" s="83"/>
      <c r="F325" s="146"/>
    </row>
    <row r="326" spans="1:6" s="3" customFormat="1" ht="12.75">
      <c r="A326" s="235"/>
      <c r="B326" s="83"/>
      <c r="F326" s="146"/>
    </row>
    <row r="327" spans="1:6" s="3" customFormat="1" ht="12.75">
      <c r="A327" s="235"/>
      <c r="B327" s="83"/>
      <c r="F327" s="146"/>
    </row>
    <row r="328" spans="1:6" s="3" customFormat="1" ht="12.75">
      <c r="A328" s="235"/>
      <c r="B328" s="83"/>
      <c r="F328" s="146"/>
    </row>
    <row r="329" spans="1:6" s="3" customFormat="1" ht="12.75">
      <c r="A329" s="235"/>
      <c r="B329" s="83"/>
      <c r="F329" s="146"/>
    </row>
    <row r="330" spans="1:6" s="3" customFormat="1" ht="12.75">
      <c r="A330" s="235"/>
      <c r="B330" s="83"/>
      <c r="F330" s="146"/>
    </row>
    <row r="331" spans="1:6" s="3" customFormat="1" ht="12.75">
      <c r="A331" s="235"/>
      <c r="B331" s="83"/>
      <c r="F331" s="146"/>
    </row>
    <row r="332" spans="1:6" s="3" customFormat="1" ht="12.75">
      <c r="A332" s="235"/>
      <c r="B332" s="83"/>
      <c r="F332" s="146"/>
    </row>
    <row r="333" spans="1:6" s="3" customFormat="1" ht="12.75">
      <c r="A333" s="235"/>
      <c r="B333" s="83"/>
      <c r="F333" s="146"/>
    </row>
    <row r="334" spans="1:6" s="3" customFormat="1" ht="12.75">
      <c r="A334" s="235"/>
      <c r="B334" s="83"/>
      <c r="F334" s="146"/>
    </row>
    <row r="335" spans="1:6" s="3" customFormat="1" ht="12.75">
      <c r="A335" s="235"/>
      <c r="B335" s="83"/>
      <c r="F335" s="146"/>
    </row>
    <row r="336" spans="1:6" s="3" customFormat="1" ht="12.75">
      <c r="A336" s="235"/>
      <c r="B336" s="83"/>
      <c r="F336" s="146"/>
    </row>
    <row r="337" spans="1:6" s="3" customFormat="1" ht="12.75">
      <c r="A337" s="235"/>
      <c r="B337" s="83"/>
      <c r="F337" s="146"/>
    </row>
    <row r="338" spans="1:6" s="3" customFormat="1" ht="12.75">
      <c r="A338" s="235"/>
      <c r="B338" s="83"/>
      <c r="F338" s="146"/>
    </row>
    <row r="339" spans="1:6" s="3" customFormat="1" ht="12.75">
      <c r="A339" s="235"/>
      <c r="B339" s="83"/>
      <c r="F339" s="146"/>
    </row>
    <row r="340" spans="1:6" s="3" customFormat="1" ht="12.75">
      <c r="A340" s="235"/>
      <c r="B340" s="83"/>
      <c r="F340" s="146"/>
    </row>
    <row r="341" spans="1:6" s="3" customFormat="1" ht="12.75">
      <c r="A341" s="235"/>
      <c r="B341" s="83"/>
      <c r="F341" s="146"/>
    </row>
    <row r="342" spans="1:6" s="3" customFormat="1" ht="12.75">
      <c r="A342" s="235"/>
      <c r="B342" s="83"/>
      <c r="F342" s="146"/>
    </row>
    <row r="343" spans="1:6" s="3" customFormat="1" ht="12.75">
      <c r="A343" s="235"/>
      <c r="B343" s="83"/>
      <c r="F343" s="146"/>
    </row>
    <row r="344" spans="1:6" s="3" customFormat="1" ht="12.75">
      <c r="A344" s="235"/>
      <c r="B344" s="83"/>
      <c r="F344" s="146"/>
    </row>
    <row r="345" spans="1:6" s="3" customFormat="1" ht="12.75">
      <c r="A345" s="235"/>
      <c r="B345" s="83"/>
      <c r="F345" s="146"/>
    </row>
    <row r="346" spans="1:6" s="3" customFormat="1" ht="12.75">
      <c r="A346" s="235"/>
      <c r="B346" s="83"/>
      <c r="F346" s="146"/>
    </row>
    <row r="347" spans="1:6" s="3" customFormat="1" ht="12.75">
      <c r="A347" s="235"/>
      <c r="B347" s="83"/>
      <c r="F347" s="146"/>
    </row>
    <row r="348" spans="1:6" s="3" customFormat="1" ht="12.75">
      <c r="A348" s="235"/>
      <c r="B348" s="83"/>
      <c r="F348" s="146"/>
    </row>
    <row r="349" spans="1:6" s="3" customFormat="1" ht="12.75">
      <c r="A349" s="235"/>
      <c r="B349" s="83"/>
      <c r="F349" s="146"/>
    </row>
    <row r="350" spans="1:6" s="3" customFormat="1" ht="12.75">
      <c r="A350" s="235"/>
      <c r="B350" s="83"/>
      <c r="F350" s="146"/>
    </row>
    <row r="351" spans="1:6" s="3" customFormat="1" ht="12.75">
      <c r="A351" s="235"/>
      <c r="B351" s="83"/>
      <c r="F351" s="146"/>
    </row>
    <row r="352" spans="1:6" s="3" customFormat="1" ht="12.75">
      <c r="A352" s="235"/>
      <c r="B352" s="83"/>
      <c r="F352" s="146"/>
    </row>
    <row r="353" spans="1:6" s="3" customFormat="1" ht="12.75">
      <c r="A353" s="235"/>
      <c r="B353" s="83"/>
      <c r="F353" s="146"/>
    </row>
    <row r="354" spans="1:6" s="3" customFormat="1" ht="12.75">
      <c r="A354" s="235"/>
      <c r="B354" s="83"/>
      <c r="F354" s="146"/>
    </row>
    <row r="355" spans="1:6" s="3" customFormat="1" ht="12.75">
      <c r="A355" s="235"/>
      <c r="B355" s="83"/>
      <c r="F355" s="146"/>
    </row>
    <row r="356" spans="1:6" s="3" customFormat="1" ht="12.75">
      <c r="A356" s="235"/>
      <c r="B356" s="83"/>
      <c r="F356" s="146"/>
    </row>
    <row r="357" spans="1:6" s="3" customFormat="1" ht="12.75">
      <c r="A357" s="235"/>
      <c r="B357" s="83"/>
      <c r="F357" s="146"/>
    </row>
    <row r="358" spans="1:6" s="3" customFormat="1" ht="12.75">
      <c r="A358" s="235"/>
      <c r="B358" s="83"/>
      <c r="F358" s="146"/>
    </row>
    <row r="359" spans="1:6" s="3" customFormat="1" ht="12.75">
      <c r="A359" s="235"/>
      <c r="B359" s="83"/>
      <c r="F359" s="146"/>
    </row>
    <row r="360" spans="1:6" s="3" customFormat="1" ht="12.75">
      <c r="A360" s="235"/>
      <c r="B360" s="83"/>
      <c r="F360" s="146"/>
    </row>
    <row r="361" spans="1:6" s="3" customFormat="1" ht="12.75">
      <c r="A361" s="235"/>
      <c r="B361" s="83"/>
      <c r="F361" s="146"/>
    </row>
    <row r="362" spans="1:6" s="3" customFormat="1" ht="12.75">
      <c r="A362" s="235"/>
      <c r="B362" s="83"/>
      <c r="F362" s="146"/>
    </row>
    <row r="363" spans="1:6" s="3" customFormat="1" ht="12.75">
      <c r="A363" s="235"/>
      <c r="B363" s="83"/>
      <c r="F363" s="146"/>
    </row>
    <row r="364" spans="1:6" s="3" customFormat="1" ht="12.75">
      <c r="A364" s="235"/>
      <c r="B364" s="83"/>
      <c r="F364" s="146"/>
    </row>
    <row r="365" spans="1:6" s="3" customFormat="1" ht="12.75">
      <c r="A365" s="235"/>
      <c r="B365" s="83"/>
      <c r="F365" s="146"/>
    </row>
    <row r="366" spans="1:6" s="3" customFormat="1" ht="12.75">
      <c r="A366" s="235"/>
      <c r="B366" s="83"/>
      <c r="F366" s="146"/>
    </row>
    <row r="367" spans="1:6" s="3" customFormat="1" ht="12.75">
      <c r="A367" s="235"/>
      <c r="B367" s="83"/>
      <c r="F367" s="146"/>
    </row>
    <row r="368" spans="1:6" s="3" customFormat="1" ht="12.75">
      <c r="A368" s="235"/>
      <c r="B368" s="83"/>
      <c r="F368" s="146"/>
    </row>
    <row r="369" spans="1:6" s="3" customFormat="1" ht="12.75">
      <c r="A369" s="235"/>
      <c r="B369" s="83"/>
      <c r="F369" s="146"/>
    </row>
    <row r="370" spans="1:6" s="3" customFormat="1" ht="12.75">
      <c r="A370" s="235"/>
      <c r="B370" s="83"/>
      <c r="F370" s="146"/>
    </row>
    <row r="371" spans="1:6" s="3" customFormat="1" ht="12.75">
      <c r="A371" s="235"/>
      <c r="B371" s="83"/>
      <c r="F371" s="146"/>
    </row>
    <row r="372" spans="1:6" s="3" customFormat="1" ht="12.75">
      <c r="A372" s="235"/>
      <c r="B372" s="83"/>
      <c r="F372" s="146"/>
    </row>
    <row r="373" spans="1:6" s="3" customFormat="1" ht="12.75">
      <c r="A373" s="235"/>
      <c r="B373" s="83"/>
      <c r="F373" s="146"/>
    </row>
    <row r="374" spans="1:6" s="3" customFormat="1" ht="12.75">
      <c r="A374" s="235"/>
      <c r="B374" s="83"/>
      <c r="F374" s="146"/>
    </row>
    <row r="375" spans="1:6" s="3" customFormat="1" ht="12.75">
      <c r="A375" s="235"/>
      <c r="B375" s="83"/>
      <c r="F375" s="146"/>
    </row>
    <row r="376" spans="1:6" s="3" customFormat="1" ht="12.75">
      <c r="A376" s="235"/>
      <c r="B376" s="83"/>
      <c r="F376" s="146"/>
    </row>
    <row r="377" spans="1:6" s="3" customFormat="1" ht="12.75">
      <c r="A377" s="235"/>
      <c r="B377" s="83"/>
      <c r="F377" s="146"/>
    </row>
    <row r="378" spans="1:6" s="3" customFormat="1" ht="12.75">
      <c r="A378" s="235"/>
      <c r="B378" s="83"/>
      <c r="F378" s="146"/>
    </row>
    <row r="379" spans="1:6" s="3" customFormat="1" ht="12.75">
      <c r="A379" s="235"/>
      <c r="B379" s="83"/>
      <c r="F379" s="146"/>
    </row>
    <row r="380" spans="1:6" s="3" customFormat="1" ht="12.75">
      <c r="A380" s="235"/>
      <c r="B380" s="83"/>
      <c r="F380" s="146"/>
    </row>
    <row r="381" spans="1:6" s="3" customFormat="1" ht="12.75">
      <c r="A381" s="235"/>
      <c r="B381" s="83"/>
      <c r="F381" s="146"/>
    </row>
    <row r="382" spans="1:6" s="3" customFormat="1" ht="12.75">
      <c r="A382" s="235"/>
      <c r="B382" s="83"/>
      <c r="F382" s="146"/>
    </row>
    <row r="383" spans="1:6" s="3" customFormat="1" ht="12.75">
      <c r="A383" s="235"/>
      <c r="B383" s="83"/>
      <c r="F383" s="146"/>
    </row>
    <row r="384" spans="1:6" s="3" customFormat="1" ht="12.75">
      <c r="A384" s="235"/>
      <c r="B384" s="83"/>
      <c r="F384" s="146"/>
    </row>
    <row r="385" spans="1:6" s="3" customFormat="1" ht="12.75">
      <c r="A385" s="235"/>
      <c r="B385" s="83"/>
      <c r="F385" s="146"/>
    </row>
    <row r="386" spans="1:6" s="3" customFormat="1" ht="12.75">
      <c r="A386" s="235"/>
      <c r="B386" s="83"/>
      <c r="F386" s="146"/>
    </row>
    <row r="387" spans="1:6" s="3" customFormat="1" ht="12.75">
      <c r="A387" s="235"/>
      <c r="B387" s="83"/>
      <c r="F387" s="146"/>
    </row>
    <row r="388" spans="1:6" s="3" customFormat="1" ht="12.75">
      <c r="A388" s="235"/>
      <c r="B388" s="83"/>
      <c r="F388" s="146"/>
    </row>
    <row r="389" spans="1:6" s="3" customFormat="1" ht="12.75">
      <c r="A389" s="235"/>
      <c r="B389" s="83"/>
      <c r="F389" s="146"/>
    </row>
    <row r="390" spans="1:6" s="3" customFormat="1" ht="12.75">
      <c r="A390" s="235"/>
      <c r="B390" s="83"/>
      <c r="F390" s="146"/>
    </row>
    <row r="391" spans="1:6" s="3" customFormat="1" ht="12.75">
      <c r="A391" s="235"/>
      <c r="B391" s="83"/>
      <c r="F391" s="146"/>
    </row>
    <row r="392" spans="1:6" s="3" customFormat="1" ht="12.75">
      <c r="A392" s="235"/>
      <c r="B392" s="83"/>
      <c r="F392" s="146"/>
    </row>
    <row r="393" spans="1:6" s="3" customFormat="1" ht="12.75">
      <c r="A393" s="235"/>
      <c r="B393" s="83"/>
      <c r="F393" s="146"/>
    </row>
    <row r="394" spans="1:6" s="3" customFormat="1" ht="12.75">
      <c r="A394" s="235"/>
      <c r="B394" s="83"/>
      <c r="F394" s="146"/>
    </row>
    <row r="395" spans="1:6" s="3" customFormat="1" ht="12.75">
      <c r="A395" s="235"/>
      <c r="B395" s="83"/>
      <c r="F395" s="146"/>
    </row>
    <row r="396" spans="1:6" s="3" customFormat="1" ht="12.75">
      <c r="A396" s="235"/>
      <c r="B396" s="83"/>
      <c r="F396" s="146"/>
    </row>
    <row r="397" spans="1:6" s="3" customFormat="1" ht="12.75">
      <c r="A397" s="235"/>
      <c r="B397" s="83"/>
      <c r="F397" s="146"/>
    </row>
    <row r="398" spans="1:6" s="3" customFormat="1" ht="12.75">
      <c r="A398" s="235"/>
      <c r="B398" s="83"/>
      <c r="F398" s="146"/>
    </row>
    <row r="399" spans="1:6" s="3" customFormat="1" ht="12.75">
      <c r="A399" s="235"/>
      <c r="B399" s="83"/>
      <c r="F399" s="146"/>
    </row>
    <row r="400" spans="1:6" s="3" customFormat="1" ht="12.75">
      <c r="A400" s="235"/>
      <c r="B400" s="83"/>
      <c r="F400" s="146"/>
    </row>
    <row r="401" spans="1:6" s="3" customFormat="1" ht="12.75">
      <c r="A401" s="235"/>
      <c r="B401" s="83"/>
      <c r="F401" s="146"/>
    </row>
    <row r="402" spans="1:6" s="3" customFormat="1" ht="12.75">
      <c r="A402" s="235"/>
      <c r="B402" s="83"/>
      <c r="F402" s="146"/>
    </row>
    <row r="403" spans="1:6" s="3" customFormat="1" ht="12.75">
      <c r="A403" s="235"/>
      <c r="B403" s="83"/>
      <c r="F403" s="146"/>
    </row>
    <row r="404" spans="1:6" s="3" customFormat="1" ht="12.75">
      <c r="A404" s="235"/>
      <c r="B404" s="83"/>
      <c r="F404" s="146"/>
    </row>
    <row r="405" spans="1:6" s="3" customFormat="1" ht="12.75">
      <c r="A405" s="235"/>
      <c r="B405" s="83"/>
      <c r="F405" s="146"/>
    </row>
    <row r="406" spans="1:6" s="3" customFormat="1" ht="12.75">
      <c r="A406" s="235"/>
      <c r="B406" s="83"/>
      <c r="F406" s="146"/>
    </row>
    <row r="407" spans="1:6" s="3" customFormat="1" ht="12.75">
      <c r="A407" s="235"/>
      <c r="B407" s="83"/>
      <c r="F407" s="146"/>
    </row>
    <row r="408" spans="1:6" s="3" customFormat="1" ht="12.75">
      <c r="A408" s="235"/>
      <c r="B408" s="83"/>
      <c r="F408" s="146"/>
    </row>
    <row r="409" spans="1:6" s="3" customFormat="1" ht="12.75">
      <c r="A409" s="235"/>
      <c r="B409" s="83"/>
      <c r="F409" s="146"/>
    </row>
    <row r="410" spans="1:6" s="3" customFormat="1" ht="12.75">
      <c r="A410" s="235"/>
      <c r="B410" s="83"/>
      <c r="F410" s="146"/>
    </row>
    <row r="411" spans="1:6" s="3" customFormat="1" ht="12.75">
      <c r="A411" s="235"/>
      <c r="B411" s="83"/>
      <c r="F411" s="146"/>
    </row>
    <row r="412" spans="1:6" s="3" customFormat="1" ht="12.75">
      <c r="A412" s="235"/>
      <c r="B412" s="83"/>
      <c r="F412" s="146"/>
    </row>
    <row r="413" spans="1:6" s="3" customFormat="1" ht="12.75">
      <c r="A413" s="235"/>
      <c r="B413" s="83"/>
      <c r="F413" s="146"/>
    </row>
    <row r="414" spans="1:6" s="3" customFormat="1" ht="12.75">
      <c r="A414" s="235"/>
      <c r="B414" s="83"/>
      <c r="F414" s="146"/>
    </row>
    <row r="415" spans="1:6" s="3" customFormat="1" ht="12.75">
      <c r="A415" s="235"/>
      <c r="B415" s="83"/>
      <c r="F415" s="146"/>
    </row>
    <row r="416" spans="1:6" s="3" customFormat="1" ht="12.75">
      <c r="A416" s="235"/>
      <c r="B416" s="83"/>
      <c r="F416" s="146"/>
    </row>
    <row r="417" spans="1:6" s="3" customFormat="1" ht="12.75">
      <c r="A417" s="235"/>
      <c r="B417" s="83"/>
      <c r="F417" s="146"/>
    </row>
    <row r="418" spans="1:6" s="3" customFormat="1" ht="12.75">
      <c r="A418" s="235"/>
      <c r="B418" s="83"/>
      <c r="F418" s="146"/>
    </row>
    <row r="419" spans="1:6" s="3" customFormat="1" ht="12.75">
      <c r="A419" s="235"/>
      <c r="B419" s="83"/>
      <c r="F419" s="146"/>
    </row>
    <row r="420" spans="1:6" s="3" customFormat="1" ht="12.75">
      <c r="A420" s="235"/>
      <c r="B420" s="83"/>
      <c r="F420" s="146"/>
    </row>
    <row r="421" spans="1:6" s="3" customFormat="1" ht="12.75">
      <c r="A421" s="235"/>
      <c r="B421" s="83"/>
      <c r="F421" s="146"/>
    </row>
    <row r="422" spans="1:6" s="3" customFormat="1" ht="12.75">
      <c r="A422" s="235"/>
      <c r="B422" s="83"/>
      <c r="F422" s="146"/>
    </row>
    <row r="423" spans="1:6" s="3" customFormat="1" ht="12.75">
      <c r="A423" s="235"/>
      <c r="B423" s="83"/>
      <c r="F423" s="146"/>
    </row>
    <row r="424" spans="1:6" s="3" customFormat="1" ht="12.75">
      <c r="A424" s="235"/>
      <c r="B424" s="83"/>
      <c r="F424" s="146"/>
    </row>
    <row r="425" spans="1:6" s="3" customFormat="1" ht="12.75">
      <c r="A425" s="235"/>
      <c r="B425" s="83"/>
      <c r="F425" s="146"/>
    </row>
    <row r="426" spans="1:6" s="3" customFormat="1" ht="12.75">
      <c r="A426" s="235"/>
      <c r="B426" s="83"/>
      <c r="F426" s="146"/>
    </row>
    <row r="427" spans="1:6" s="3" customFormat="1" ht="12.75">
      <c r="A427" s="235"/>
      <c r="B427" s="83"/>
      <c r="F427" s="146"/>
    </row>
    <row r="428" spans="1:6" s="3" customFormat="1" ht="12.75">
      <c r="A428" s="235"/>
      <c r="B428" s="83"/>
      <c r="F428" s="146"/>
    </row>
    <row r="429" spans="1:6" s="3" customFormat="1" ht="12.75">
      <c r="A429" s="235"/>
      <c r="B429" s="83"/>
      <c r="F429" s="146"/>
    </row>
    <row r="430" spans="1:6" s="3" customFormat="1" ht="12.75">
      <c r="A430" s="235"/>
      <c r="B430" s="83"/>
      <c r="F430" s="146"/>
    </row>
    <row r="431" spans="1:6" s="3" customFormat="1" ht="12.75">
      <c r="A431" s="235"/>
      <c r="B431" s="83"/>
      <c r="F431" s="146"/>
    </row>
    <row r="432" spans="1:6" s="3" customFormat="1" ht="12.75">
      <c r="A432" s="235"/>
      <c r="B432" s="83"/>
      <c r="F432" s="146"/>
    </row>
    <row r="433" spans="1:6" s="3" customFormat="1" ht="12.75">
      <c r="A433" s="235"/>
      <c r="B433" s="83"/>
      <c r="F433" s="146"/>
    </row>
    <row r="434" spans="1:6" s="3" customFormat="1" ht="12.75">
      <c r="A434" s="235"/>
      <c r="B434" s="83"/>
      <c r="F434" s="146"/>
    </row>
    <row r="435" spans="1:6" s="3" customFormat="1" ht="12.75">
      <c r="A435" s="235"/>
      <c r="B435" s="83"/>
      <c r="F435" s="146"/>
    </row>
    <row r="436" spans="1:6" s="3" customFormat="1" ht="12.75">
      <c r="A436" s="235"/>
      <c r="B436" s="83"/>
      <c r="F436" s="146"/>
    </row>
    <row r="437" spans="1:6" s="3" customFormat="1" ht="12.75">
      <c r="A437" s="235"/>
      <c r="B437" s="83"/>
      <c r="F437" s="146"/>
    </row>
    <row r="438" spans="1:6" s="3" customFormat="1" ht="12.75">
      <c r="A438" s="235"/>
      <c r="B438" s="83"/>
      <c r="F438" s="146"/>
    </row>
    <row r="439" spans="1:6" s="3" customFormat="1" ht="12.75">
      <c r="A439" s="235"/>
      <c r="B439" s="83"/>
      <c r="F439" s="146"/>
    </row>
    <row r="440" spans="1:6" s="3" customFormat="1" ht="12.75">
      <c r="A440" s="235"/>
      <c r="B440" s="83"/>
      <c r="F440" s="146"/>
    </row>
    <row r="441" spans="1:6" s="3" customFormat="1" ht="12.75">
      <c r="A441" s="235"/>
      <c r="B441" s="83"/>
      <c r="F441" s="146"/>
    </row>
  </sheetData>
  <sheetProtection/>
  <mergeCells count="3">
    <mergeCell ref="A202:C202"/>
    <mergeCell ref="A1:F1"/>
    <mergeCell ref="A2:F2"/>
  </mergeCells>
  <printOptions horizontalCentered="1"/>
  <pageMargins left="0.1968503937007874" right="0.1968503937007874" top="0.6299212598425197" bottom="0.4330708661417323" header="0.5118110236220472" footer="0.5118110236220472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C31" sqref="C31"/>
    </sheetView>
  </sheetViews>
  <sheetFormatPr defaultColWidth="11.421875" defaultRowHeight="12.75"/>
  <cols>
    <col min="1" max="1" width="5.57421875" style="181" customWidth="1"/>
    <col min="2" max="2" width="5.28125" style="60" customWidth="1"/>
    <col min="3" max="3" width="48.57421875" style="0" customWidth="1"/>
    <col min="4" max="4" width="14.421875" style="130" customWidth="1"/>
    <col min="5" max="5" width="12.140625" style="0" customWidth="1"/>
    <col min="6" max="6" width="7.8515625" style="144" customWidth="1"/>
  </cols>
  <sheetData>
    <row r="1" spans="1:6" s="3" customFormat="1" ht="40.5" customHeight="1">
      <c r="A1" s="252" t="s">
        <v>146</v>
      </c>
      <c r="B1" s="252"/>
      <c r="C1" s="252"/>
      <c r="D1" s="252"/>
      <c r="E1" s="252"/>
      <c r="F1" s="252"/>
    </row>
    <row r="2" spans="1:6" s="3" customFormat="1" ht="28.5" customHeight="1">
      <c r="A2" s="13"/>
      <c r="B2" s="17"/>
      <c r="C2" s="226" t="s">
        <v>354</v>
      </c>
      <c r="D2" s="227" t="s">
        <v>355</v>
      </c>
      <c r="E2" s="228" t="s">
        <v>356</v>
      </c>
      <c r="F2" s="229" t="s">
        <v>357</v>
      </c>
    </row>
    <row r="3" spans="1:6" s="3" customFormat="1" ht="8.25" customHeight="1">
      <c r="A3" s="238"/>
      <c r="B3" s="190"/>
      <c r="C3" s="191"/>
      <c r="D3" s="125"/>
      <c r="E3" s="125"/>
      <c r="F3" s="125"/>
    </row>
    <row r="4" spans="1:6" s="3" customFormat="1" ht="15.75" customHeight="1">
      <c r="A4" s="183">
        <v>3</v>
      </c>
      <c r="B4" s="122"/>
      <c r="C4" s="123" t="s">
        <v>60</v>
      </c>
      <c r="D4" s="156">
        <f>D5+D15+D42+D51+D55</f>
        <v>1747090444</v>
      </c>
      <c r="E4" s="156">
        <f>E5+E15+E42+E51+E55</f>
        <v>466626067</v>
      </c>
      <c r="F4" s="160">
        <f>E4/D4*100</f>
        <v>26.70875274960865</v>
      </c>
    </row>
    <row r="5" spans="1:6" s="3" customFormat="1" ht="13.5" customHeight="1">
      <c r="A5" s="181">
        <v>31</v>
      </c>
      <c r="B5" s="50"/>
      <c r="C5" s="36" t="s">
        <v>61</v>
      </c>
      <c r="D5" s="156">
        <f>D6+D10+D12</f>
        <v>129405000</v>
      </c>
      <c r="E5" s="156">
        <f>E6+E10+E12</f>
        <v>55432081</v>
      </c>
      <c r="F5" s="160">
        <f>E5/D5*100</f>
        <v>42.83611993354198</v>
      </c>
    </row>
    <row r="6" spans="1:6" s="101" customFormat="1" ht="12.75">
      <c r="A6" s="181">
        <v>311</v>
      </c>
      <c r="B6" s="50"/>
      <c r="C6" s="214" t="s">
        <v>265</v>
      </c>
      <c r="D6" s="154">
        <v>105605000</v>
      </c>
      <c r="E6" s="154">
        <f>SUM(E7:E9)</f>
        <v>46710179</v>
      </c>
      <c r="F6" s="166">
        <f>E6/D6*100</f>
        <v>44.2310297807869</v>
      </c>
    </row>
    <row r="7" spans="1:6" s="3" customFormat="1" ht="12.75">
      <c r="A7" s="181"/>
      <c r="B7" s="54">
        <v>3111</v>
      </c>
      <c r="C7" s="40" t="s">
        <v>62</v>
      </c>
      <c r="D7" s="157"/>
      <c r="E7" s="157">
        <v>46369826</v>
      </c>
      <c r="F7" s="147"/>
    </row>
    <row r="8" spans="1:6" s="3" customFormat="1" ht="12.75">
      <c r="A8" s="181"/>
      <c r="B8" s="54">
        <v>3113</v>
      </c>
      <c r="C8" s="40" t="s">
        <v>63</v>
      </c>
      <c r="D8" s="157"/>
      <c r="E8" s="157">
        <v>140453</v>
      </c>
      <c r="F8" s="147"/>
    </row>
    <row r="9" spans="1:6" s="3" customFormat="1" ht="12.75">
      <c r="A9" s="181"/>
      <c r="B9" s="54">
        <v>3114</v>
      </c>
      <c r="C9" s="40" t="s">
        <v>64</v>
      </c>
      <c r="D9" s="157"/>
      <c r="E9" s="157">
        <v>199900</v>
      </c>
      <c r="F9" s="147"/>
    </row>
    <row r="10" spans="1:6" s="101" customFormat="1" ht="12.75">
      <c r="A10" s="181">
        <v>312</v>
      </c>
      <c r="B10" s="50"/>
      <c r="C10" s="36" t="s">
        <v>65</v>
      </c>
      <c r="D10" s="154">
        <v>5200000</v>
      </c>
      <c r="E10" s="154">
        <f>E11</f>
        <v>653888</v>
      </c>
      <c r="F10" s="166">
        <f>E10/D10*100</f>
        <v>12.574769230769231</v>
      </c>
    </row>
    <row r="11" spans="1:6" s="3" customFormat="1" ht="12.75">
      <c r="A11" s="181"/>
      <c r="B11" s="54">
        <v>3121</v>
      </c>
      <c r="C11" s="40" t="s">
        <v>65</v>
      </c>
      <c r="D11" s="157"/>
      <c r="E11" s="157">
        <v>653888</v>
      </c>
      <c r="F11" s="147"/>
    </row>
    <row r="12" spans="1:6" s="101" customFormat="1" ht="12.75">
      <c r="A12" s="181">
        <v>313</v>
      </c>
      <c r="B12" s="50"/>
      <c r="C12" s="36" t="s">
        <v>66</v>
      </c>
      <c r="D12" s="154">
        <v>18600000</v>
      </c>
      <c r="E12" s="154">
        <f>E13+E14</f>
        <v>8068014</v>
      </c>
      <c r="F12" s="166">
        <f>E12/D12*100</f>
        <v>43.37641935483871</v>
      </c>
    </row>
    <row r="13" spans="1:6" s="3" customFormat="1" ht="12.75">
      <c r="A13" s="181"/>
      <c r="B13" s="51">
        <v>3132</v>
      </c>
      <c r="C13" s="37" t="s">
        <v>263</v>
      </c>
      <c r="D13" s="157"/>
      <c r="E13" s="157">
        <v>7228567</v>
      </c>
      <c r="F13" s="147"/>
    </row>
    <row r="14" spans="1:6" s="3" customFormat="1" ht="12.75">
      <c r="A14" s="181"/>
      <c r="B14" s="51">
        <v>3133</v>
      </c>
      <c r="C14" s="37" t="s">
        <v>292</v>
      </c>
      <c r="D14" s="157"/>
      <c r="E14" s="157">
        <v>839447</v>
      </c>
      <c r="F14" s="147"/>
    </row>
    <row r="15" spans="1:6" s="3" customFormat="1" ht="13.5" customHeight="1">
      <c r="A15" s="181">
        <v>32</v>
      </c>
      <c r="B15" s="48"/>
      <c r="C15" s="9" t="s">
        <v>2</v>
      </c>
      <c r="D15" s="156">
        <f>D16+D20+D26+D35</f>
        <v>1005192000</v>
      </c>
      <c r="E15" s="156">
        <f>E16+E20+E26+E35</f>
        <v>331270597</v>
      </c>
      <c r="F15" s="160">
        <f>E15/D15*100</f>
        <v>32.9559523951643</v>
      </c>
    </row>
    <row r="16" spans="1:6" s="101" customFormat="1" ht="12.75">
      <c r="A16" s="181">
        <v>321</v>
      </c>
      <c r="B16" s="50"/>
      <c r="C16" s="42" t="s">
        <v>6</v>
      </c>
      <c r="D16" s="154">
        <v>8400000</v>
      </c>
      <c r="E16" s="154">
        <f>E17+E18+E19</f>
        <v>2845982</v>
      </c>
      <c r="F16" s="166">
        <f>E16/D16*100</f>
        <v>33.880738095238094</v>
      </c>
    </row>
    <row r="17" spans="1:6" s="3" customFormat="1" ht="12.75">
      <c r="A17" s="181"/>
      <c r="B17" s="54">
        <v>3211</v>
      </c>
      <c r="C17" s="15" t="s">
        <v>67</v>
      </c>
      <c r="D17" s="157"/>
      <c r="E17" s="157">
        <v>781226</v>
      </c>
      <c r="F17" s="147"/>
    </row>
    <row r="18" spans="1:6" s="3" customFormat="1" ht="12.75">
      <c r="A18" s="181"/>
      <c r="B18" s="54">
        <v>3212</v>
      </c>
      <c r="C18" s="15" t="s">
        <v>68</v>
      </c>
      <c r="D18" s="157"/>
      <c r="E18" s="157">
        <v>1688017</v>
      </c>
      <c r="F18" s="147"/>
    </row>
    <row r="19" spans="1:6" s="3" customFormat="1" ht="12.75">
      <c r="A19" s="181"/>
      <c r="B19" s="52" t="s">
        <v>4</v>
      </c>
      <c r="C19" s="15" t="s">
        <v>5</v>
      </c>
      <c r="D19" s="157"/>
      <c r="E19" s="157">
        <v>376739</v>
      </c>
      <c r="F19" s="147"/>
    </row>
    <row r="20" spans="1:6" s="101" customFormat="1" ht="12.75">
      <c r="A20" s="181">
        <v>322</v>
      </c>
      <c r="B20" s="215"/>
      <c r="C20" s="216" t="s">
        <v>69</v>
      </c>
      <c r="D20" s="154">
        <v>22300000</v>
      </c>
      <c r="E20" s="154">
        <f>SUM(E21:E25)</f>
        <v>6152206</v>
      </c>
      <c r="F20" s="166">
        <f>E20/D20*100</f>
        <v>27.588367713004487</v>
      </c>
    </row>
    <row r="21" spans="1:6" s="3" customFormat="1" ht="12.75">
      <c r="A21" s="181"/>
      <c r="B21" s="52">
        <v>3221</v>
      </c>
      <c r="C21" s="40" t="s">
        <v>70</v>
      </c>
      <c r="D21" s="157"/>
      <c r="E21" s="157">
        <v>1293665</v>
      </c>
      <c r="F21" s="147"/>
    </row>
    <row r="22" spans="1:6" s="3" customFormat="1" ht="12.75">
      <c r="A22" s="181"/>
      <c r="B22" s="52">
        <v>3222</v>
      </c>
      <c r="C22" s="40" t="s">
        <v>71</v>
      </c>
      <c r="D22" s="157"/>
      <c r="E22" s="157">
        <v>49425</v>
      </c>
      <c r="F22" s="147"/>
    </row>
    <row r="23" spans="1:6" s="3" customFormat="1" ht="12.75">
      <c r="A23" s="181"/>
      <c r="B23" s="52">
        <v>3223</v>
      </c>
      <c r="C23" s="40" t="s">
        <v>72</v>
      </c>
      <c r="D23" s="157"/>
      <c r="E23" s="157">
        <v>4210467</v>
      </c>
      <c r="F23" s="147"/>
    </row>
    <row r="24" spans="1:6" s="3" customFormat="1" ht="12.75">
      <c r="A24" s="181"/>
      <c r="B24" s="52">
        <v>3224</v>
      </c>
      <c r="C24" s="16" t="s">
        <v>7</v>
      </c>
      <c r="D24" s="157"/>
      <c r="E24" s="157">
        <v>434252</v>
      </c>
      <c r="F24" s="147"/>
    </row>
    <row r="25" spans="1:6" s="3" customFormat="1" ht="12.75">
      <c r="A25" s="181"/>
      <c r="B25" s="52" t="s">
        <v>8</v>
      </c>
      <c r="C25" s="16" t="s">
        <v>9</v>
      </c>
      <c r="D25" s="159"/>
      <c r="E25" s="159">
        <v>164397</v>
      </c>
      <c r="F25" s="147"/>
    </row>
    <row r="26" spans="1:6" s="101" customFormat="1" ht="13.5">
      <c r="A26" s="181">
        <v>323</v>
      </c>
      <c r="B26" s="217"/>
      <c r="C26" s="216" t="s">
        <v>10</v>
      </c>
      <c r="D26" s="154">
        <v>957202000</v>
      </c>
      <c r="E26" s="154">
        <f>SUM(E27:E34)</f>
        <v>319832773</v>
      </c>
      <c r="F26" s="166">
        <f>E26/D26*100</f>
        <v>33.41329970058566</v>
      </c>
    </row>
    <row r="27" spans="1:6" s="3" customFormat="1" ht="12.75">
      <c r="A27" s="181"/>
      <c r="B27" s="54">
        <v>3231</v>
      </c>
      <c r="C27" s="40" t="s">
        <v>73</v>
      </c>
      <c r="D27" s="157"/>
      <c r="E27" s="157">
        <v>16004686</v>
      </c>
      <c r="F27" s="147"/>
    </row>
    <row r="28" spans="1:6" s="3" customFormat="1" ht="12.75">
      <c r="A28" s="181"/>
      <c r="B28" s="54">
        <v>3232</v>
      </c>
      <c r="C28" s="40" t="s">
        <v>11</v>
      </c>
      <c r="D28" s="141"/>
      <c r="E28" s="157">
        <v>263284063</v>
      </c>
      <c r="F28" s="147"/>
    </row>
    <row r="29" spans="1:6" s="3" customFormat="1" ht="12.75">
      <c r="A29" s="181"/>
      <c r="B29" s="54">
        <v>3233</v>
      </c>
      <c r="C29" s="15" t="s">
        <v>74</v>
      </c>
      <c r="D29" s="157"/>
      <c r="E29" s="157">
        <v>69483</v>
      </c>
      <c r="F29" s="147"/>
    </row>
    <row r="30" spans="1:6" s="3" customFormat="1" ht="12.75">
      <c r="A30" s="181"/>
      <c r="B30" s="54">
        <v>3234</v>
      </c>
      <c r="C30" s="15" t="s">
        <v>75</v>
      </c>
      <c r="D30" s="157"/>
      <c r="E30" s="157">
        <v>1196033</v>
      </c>
      <c r="F30" s="147"/>
    </row>
    <row r="31" spans="1:6" s="3" customFormat="1" ht="12.75">
      <c r="A31" s="181"/>
      <c r="B31" s="54">
        <v>3235</v>
      </c>
      <c r="C31" s="15" t="s">
        <v>76</v>
      </c>
      <c r="D31" s="157"/>
      <c r="E31" s="157">
        <v>744756</v>
      </c>
      <c r="F31" s="147"/>
    </row>
    <row r="32" spans="1:6" s="3" customFormat="1" ht="12.75">
      <c r="A32" s="181"/>
      <c r="B32" s="54">
        <v>3236</v>
      </c>
      <c r="C32" s="15" t="s">
        <v>172</v>
      </c>
      <c r="D32" s="157"/>
      <c r="E32" s="157">
        <v>361800</v>
      </c>
      <c r="F32" s="147"/>
    </row>
    <row r="33" spans="1:6" s="3" customFormat="1" ht="12.75">
      <c r="A33" s="181"/>
      <c r="B33" s="54">
        <v>3237</v>
      </c>
      <c r="C33" s="16" t="s">
        <v>12</v>
      </c>
      <c r="D33" s="157"/>
      <c r="E33" s="157">
        <v>19319892</v>
      </c>
      <c r="F33" s="147"/>
    </row>
    <row r="34" spans="1:6" s="3" customFormat="1" ht="13.5" customHeight="1">
      <c r="A34" s="181"/>
      <c r="B34" s="54">
        <v>3239</v>
      </c>
      <c r="C34" s="16" t="s">
        <v>77</v>
      </c>
      <c r="D34" s="157"/>
      <c r="E34" s="157">
        <v>18852060</v>
      </c>
      <c r="F34" s="147"/>
    </row>
    <row r="35" spans="1:6" s="101" customFormat="1" ht="13.5" customHeight="1">
      <c r="A35" s="181">
        <v>329</v>
      </c>
      <c r="B35" s="50"/>
      <c r="C35" s="36" t="s">
        <v>79</v>
      </c>
      <c r="D35" s="154">
        <v>17290000</v>
      </c>
      <c r="E35" s="154">
        <f>SUM(E36:E41)</f>
        <v>2439636</v>
      </c>
      <c r="F35" s="166">
        <f>E35/D35*100</f>
        <v>14.110098322729902</v>
      </c>
    </row>
    <row r="36" spans="1:6" s="3" customFormat="1" ht="13.5" customHeight="1">
      <c r="A36" s="181"/>
      <c r="B36" s="54">
        <v>3291</v>
      </c>
      <c r="C36" s="40" t="s">
        <v>148</v>
      </c>
      <c r="D36" s="157"/>
      <c r="E36" s="157">
        <v>94139</v>
      </c>
      <c r="F36" s="147"/>
    </row>
    <row r="37" spans="1:6" s="3" customFormat="1" ht="13.5" customHeight="1">
      <c r="A37" s="181"/>
      <c r="B37" s="54">
        <v>3292</v>
      </c>
      <c r="C37" s="40" t="s">
        <v>80</v>
      </c>
      <c r="D37" s="157"/>
      <c r="E37" s="157">
        <v>1330585</v>
      </c>
      <c r="F37" s="147"/>
    </row>
    <row r="38" spans="1:6" s="3" customFormat="1" ht="13.5" customHeight="1">
      <c r="A38" s="181"/>
      <c r="B38" s="54">
        <v>3293</v>
      </c>
      <c r="C38" s="40" t="s">
        <v>81</v>
      </c>
      <c r="D38" s="157"/>
      <c r="E38" s="157">
        <v>166875</v>
      </c>
      <c r="F38" s="147"/>
    </row>
    <row r="39" spans="1:6" s="3" customFormat="1" ht="13.5" customHeight="1">
      <c r="A39" s="181"/>
      <c r="B39" s="54">
        <v>3294</v>
      </c>
      <c r="C39" s="40" t="s">
        <v>82</v>
      </c>
      <c r="D39" s="157"/>
      <c r="E39" s="157">
        <v>131730</v>
      </c>
      <c r="F39" s="147"/>
    </row>
    <row r="40" spans="1:6" s="3" customFormat="1" ht="13.5" customHeight="1">
      <c r="A40" s="181"/>
      <c r="B40" s="54">
        <v>3295</v>
      </c>
      <c r="C40" s="40" t="s">
        <v>266</v>
      </c>
      <c r="D40" s="157"/>
      <c r="E40" s="157">
        <v>499878</v>
      </c>
      <c r="F40" s="147"/>
    </row>
    <row r="41" spans="1:6" s="3" customFormat="1" ht="13.5" customHeight="1">
      <c r="A41" s="181"/>
      <c r="B41" s="54">
        <v>3299</v>
      </c>
      <c r="C41" s="37" t="s">
        <v>79</v>
      </c>
      <c r="D41" s="157"/>
      <c r="E41" s="157">
        <v>216429</v>
      </c>
      <c r="F41" s="147"/>
    </row>
    <row r="42" spans="1:6" s="3" customFormat="1" ht="13.5" customHeight="1">
      <c r="A42" s="181">
        <v>34</v>
      </c>
      <c r="B42" s="53"/>
      <c r="C42" s="9" t="s">
        <v>15</v>
      </c>
      <c r="D42" s="156">
        <f>D43+D48</f>
        <v>41935000</v>
      </c>
      <c r="E42" s="156">
        <f>E43+E48</f>
        <v>11719733</v>
      </c>
      <c r="F42" s="160">
        <f aca="true" t="shared" si="0" ref="F42:F52">E42/D42*100</f>
        <v>27.947378085131753</v>
      </c>
    </row>
    <row r="43" spans="1:6" s="101" customFormat="1" ht="13.5" customHeight="1">
      <c r="A43" s="181">
        <v>342</v>
      </c>
      <c r="B43" s="217"/>
      <c r="C43" s="216" t="s">
        <v>288</v>
      </c>
      <c r="D43" s="154">
        <v>39635000</v>
      </c>
      <c r="E43" s="154">
        <f>E44+E45</f>
        <v>11270528</v>
      </c>
      <c r="F43" s="166">
        <f t="shared" si="0"/>
        <v>28.43579664437997</v>
      </c>
    </row>
    <row r="44" spans="1:6" s="3" customFormat="1" ht="24" customHeight="1">
      <c r="A44" s="181"/>
      <c r="B44" s="52" t="s">
        <v>14</v>
      </c>
      <c r="C44" s="39" t="s">
        <v>289</v>
      </c>
      <c r="D44" s="157"/>
      <c r="E44" s="157">
        <v>2376229</v>
      </c>
      <c r="F44" s="147"/>
    </row>
    <row r="45" spans="1:6" s="3" customFormat="1" ht="24" customHeight="1">
      <c r="A45" s="181"/>
      <c r="B45" s="52" t="s">
        <v>78</v>
      </c>
      <c r="C45" s="39" t="s">
        <v>270</v>
      </c>
      <c r="D45" s="141"/>
      <c r="E45" s="141">
        <f>E46+E47</f>
        <v>8894299</v>
      </c>
      <c r="F45" s="147"/>
    </row>
    <row r="46" spans="1:6" s="3" customFormat="1" ht="13.5" customHeight="1">
      <c r="A46" s="181"/>
      <c r="B46" s="52"/>
      <c r="C46" s="41" t="s">
        <v>83</v>
      </c>
      <c r="D46" s="157"/>
      <c r="E46" s="157">
        <v>8220992</v>
      </c>
      <c r="F46" s="147"/>
    </row>
    <row r="47" spans="1:6" s="3" customFormat="1" ht="13.5" customHeight="1">
      <c r="A47" s="181"/>
      <c r="B47" s="52"/>
      <c r="C47" s="41" t="s">
        <v>84</v>
      </c>
      <c r="D47" s="157"/>
      <c r="E47" s="157">
        <v>673307</v>
      </c>
      <c r="F47" s="147"/>
    </row>
    <row r="48" spans="1:6" s="101" customFormat="1" ht="13.5" customHeight="1">
      <c r="A48" s="181">
        <v>343</v>
      </c>
      <c r="B48" s="50"/>
      <c r="C48" s="36" t="s">
        <v>95</v>
      </c>
      <c r="D48" s="154">
        <v>2300000</v>
      </c>
      <c r="E48" s="154">
        <f>SUM(E49:E50)</f>
        <v>449205</v>
      </c>
      <c r="F48" s="166">
        <f t="shared" si="0"/>
        <v>19.530652173913044</v>
      </c>
    </row>
    <row r="49" spans="1:6" s="3" customFormat="1" ht="13.5" customHeight="1">
      <c r="A49" s="181"/>
      <c r="B49" s="55">
        <v>3431</v>
      </c>
      <c r="C49" s="41" t="s">
        <v>96</v>
      </c>
      <c r="D49" s="157"/>
      <c r="E49" s="157">
        <v>444829</v>
      </c>
      <c r="F49" s="147"/>
    </row>
    <row r="50" spans="1:6" s="3" customFormat="1" ht="13.5" customHeight="1">
      <c r="A50" s="181"/>
      <c r="B50" s="55">
        <v>3433</v>
      </c>
      <c r="C50" s="41" t="s">
        <v>97</v>
      </c>
      <c r="D50" s="157"/>
      <c r="E50" s="157">
        <v>4376</v>
      </c>
      <c r="F50" s="147"/>
    </row>
    <row r="51" spans="1:6" s="3" customFormat="1" ht="13.5" customHeight="1">
      <c r="A51" s="181">
        <v>36</v>
      </c>
      <c r="B51" s="56"/>
      <c r="C51" s="11" t="s">
        <v>85</v>
      </c>
      <c r="D51" s="156">
        <f>D52</f>
        <v>48385000</v>
      </c>
      <c r="E51" s="156">
        <f>E52</f>
        <v>917849</v>
      </c>
      <c r="F51" s="160">
        <f t="shared" si="0"/>
        <v>1.8969701353725328</v>
      </c>
    </row>
    <row r="52" spans="1:6" s="101" customFormat="1" ht="13.5" customHeight="1">
      <c r="A52" s="181">
        <v>363</v>
      </c>
      <c r="B52" s="218"/>
      <c r="C52" s="216" t="s">
        <v>290</v>
      </c>
      <c r="D52" s="154">
        <v>48385000</v>
      </c>
      <c r="E52" s="154">
        <f>E53</f>
        <v>917849</v>
      </c>
      <c r="F52" s="166">
        <f t="shared" si="0"/>
        <v>1.8969701353725328</v>
      </c>
    </row>
    <row r="53" spans="1:6" s="3" customFormat="1" ht="13.5" customHeight="1">
      <c r="A53" s="181"/>
      <c r="B53" s="52" t="s">
        <v>16</v>
      </c>
      <c r="C53" s="16" t="s">
        <v>277</v>
      </c>
      <c r="D53" s="141"/>
      <c r="E53" s="141">
        <f>E54</f>
        <v>917849</v>
      </c>
      <c r="F53" s="147"/>
    </row>
    <row r="54" spans="1:6" s="3" customFormat="1" ht="13.5" customHeight="1">
      <c r="A54" s="181"/>
      <c r="B54" s="53"/>
      <c r="C54" s="41" t="s">
        <v>158</v>
      </c>
      <c r="D54" s="157"/>
      <c r="E54" s="157">
        <v>917849</v>
      </c>
      <c r="F54" s="147"/>
    </row>
    <row r="55" spans="1:6" s="3" customFormat="1" ht="13.5" customHeight="1">
      <c r="A55" s="181">
        <v>38</v>
      </c>
      <c r="B55" s="53"/>
      <c r="C55" s="42" t="s">
        <v>86</v>
      </c>
      <c r="D55" s="156">
        <f>D56+D58+D60</f>
        <v>522173444</v>
      </c>
      <c r="E55" s="156">
        <f>E56+E58+E60</f>
        <v>67285807</v>
      </c>
      <c r="F55" s="160">
        <f>E55/D55*100</f>
        <v>12.88571982607373</v>
      </c>
    </row>
    <row r="56" spans="1:6" s="101" customFormat="1" ht="13.5" customHeight="1">
      <c r="A56" s="181">
        <v>381</v>
      </c>
      <c r="B56" s="217"/>
      <c r="C56" s="42" t="s">
        <v>53</v>
      </c>
      <c r="D56" s="154">
        <v>1600000</v>
      </c>
      <c r="E56" s="154">
        <f>E57</f>
        <v>114555</v>
      </c>
      <c r="F56" s="166">
        <f>E56/D56*100</f>
        <v>7.1596875</v>
      </c>
    </row>
    <row r="57" spans="1:6" s="3" customFormat="1" ht="13.5" customHeight="1">
      <c r="A57" s="181"/>
      <c r="B57" s="54">
        <v>3811</v>
      </c>
      <c r="C57" s="15" t="s">
        <v>17</v>
      </c>
      <c r="D57" s="157"/>
      <c r="E57" s="157">
        <v>114555</v>
      </c>
      <c r="F57" s="147"/>
    </row>
    <row r="58" spans="1:6" s="101" customFormat="1" ht="13.5" customHeight="1">
      <c r="A58" s="181">
        <v>383</v>
      </c>
      <c r="B58" s="217"/>
      <c r="C58" s="42" t="s">
        <v>87</v>
      </c>
      <c r="D58" s="154">
        <v>1950000</v>
      </c>
      <c r="E58" s="154">
        <f>E59</f>
        <v>310135</v>
      </c>
      <c r="F58" s="166">
        <f>E58/D58*100</f>
        <v>15.904358974358972</v>
      </c>
    </row>
    <row r="59" spans="1:6" s="3" customFormat="1" ht="13.5" customHeight="1">
      <c r="A59" s="181"/>
      <c r="B59" s="54">
        <v>3831</v>
      </c>
      <c r="C59" s="15" t="s">
        <v>88</v>
      </c>
      <c r="D59" s="157"/>
      <c r="E59" s="157">
        <v>310135</v>
      </c>
      <c r="F59" s="147"/>
    </row>
    <row r="60" spans="1:6" s="101" customFormat="1" ht="13.5" customHeight="1">
      <c r="A60" s="181">
        <v>386</v>
      </c>
      <c r="B60" s="217"/>
      <c r="C60" s="42" t="s">
        <v>89</v>
      </c>
      <c r="D60" s="154">
        <v>518623444</v>
      </c>
      <c r="E60" s="154">
        <f>E61</f>
        <v>66861117</v>
      </c>
      <c r="F60" s="166">
        <f>E60/D60*100</f>
        <v>12.892035208497054</v>
      </c>
    </row>
    <row r="61" spans="1:6" s="3" customFormat="1" ht="24" customHeight="1">
      <c r="A61" s="181"/>
      <c r="B61" s="51">
        <v>3862</v>
      </c>
      <c r="C61" s="43" t="s">
        <v>291</v>
      </c>
      <c r="D61" s="141"/>
      <c r="E61" s="157">
        <v>66861117</v>
      </c>
      <c r="F61" s="147"/>
    </row>
    <row r="62" spans="1:6" s="3" customFormat="1" ht="12.75" customHeight="1">
      <c r="A62" s="181"/>
      <c r="B62" s="53"/>
      <c r="C62" s="10"/>
      <c r="D62" s="157"/>
      <c r="E62" s="157"/>
      <c r="F62" s="161"/>
    </row>
    <row r="63" spans="1:6" s="3" customFormat="1" ht="12.75" customHeight="1">
      <c r="A63" s="183">
        <v>4</v>
      </c>
      <c r="B63" s="122"/>
      <c r="C63" s="123" t="s">
        <v>90</v>
      </c>
      <c r="D63" s="156">
        <f>D64+D67+D76</f>
        <v>1264746102</v>
      </c>
      <c r="E63" s="156">
        <f>E64+E67+E76</f>
        <v>376587627</v>
      </c>
      <c r="F63" s="160">
        <f aca="true" t="shared" si="1" ref="F63:F71">E63/D63*100</f>
        <v>29.77574917246118</v>
      </c>
    </row>
    <row r="64" spans="1:6" s="3" customFormat="1" ht="13.5" customHeight="1">
      <c r="A64" s="181">
        <v>41</v>
      </c>
      <c r="B64" s="57"/>
      <c r="C64" s="7" t="s">
        <v>18</v>
      </c>
      <c r="D64" s="156">
        <f>D65</f>
        <v>10600000</v>
      </c>
      <c r="E64" s="156">
        <f>E65</f>
        <v>4842822</v>
      </c>
      <c r="F64" s="160">
        <f t="shared" si="1"/>
        <v>45.687</v>
      </c>
    </row>
    <row r="65" spans="1:6" s="101" customFormat="1" ht="13.5" customHeight="1">
      <c r="A65" s="181">
        <v>411</v>
      </c>
      <c r="B65" s="217"/>
      <c r="C65" s="42" t="s">
        <v>91</v>
      </c>
      <c r="D65" s="185">
        <v>10600000</v>
      </c>
      <c r="E65" s="154">
        <f>E66</f>
        <v>4842822</v>
      </c>
      <c r="F65" s="166">
        <f t="shared" si="1"/>
        <v>45.687</v>
      </c>
    </row>
    <row r="66" spans="1:6" s="3" customFormat="1" ht="13.5" customHeight="1">
      <c r="A66" s="181"/>
      <c r="B66" s="51">
        <v>4111</v>
      </c>
      <c r="C66" s="37" t="s">
        <v>56</v>
      </c>
      <c r="D66" s="157"/>
      <c r="E66" s="157">
        <v>4842822</v>
      </c>
      <c r="F66" s="147"/>
    </row>
    <row r="67" spans="1:6" s="3" customFormat="1" ht="12.75">
      <c r="A67" s="181">
        <v>42</v>
      </c>
      <c r="B67" s="53"/>
      <c r="C67" s="7" t="s">
        <v>19</v>
      </c>
      <c r="D67" s="156">
        <f>D68+D71+D74</f>
        <v>1131946102</v>
      </c>
      <c r="E67" s="156">
        <f>E68+E71+E74</f>
        <v>340805388</v>
      </c>
      <c r="F67" s="160">
        <f t="shared" si="1"/>
        <v>30.107916569335032</v>
      </c>
    </row>
    <row r="68" spans="1:6" s="101" customFormat="1" ht="13.5">
      <c r="A68" s="181">
        <v>421</v>
      </c>
      <c r="B68" s="217"/>
      <c r="C68" s="42" t="s">
        <v>20</v>
      </c>
      <c r="D68" s="154">
        <v>1118346102</v>
      </c>
      <c r="E68" s="154">
        <f>E69+E70</f>
        <v>336200583</v>
      </c>
      <c r="F68" s="166">
        <f t="shared" si="1"/>
        <v>30.062302036798265</v>
      </c>
    </row>
    <row r="69" spans="1:6" s="3" customFormat="1" ht="12.75">
      <c r="A69" s="181"/>
      <c r="B69" s="52" t="s">
        <v>21</v>
      </c>
      <c r="C69" s="16" t="s">
        <v>22</v>
      </c>
      <c r="D69" s="157"/>
      <c r="E69" s="157">
        <v>1140933</v>
      </c>
      <c r="F69" s="147"/>
    </row>
    <row r="70" spans="1:6" s="3" customFormat="1" ht="12.75">
      <c r="A70" s="181"/>
      <c r="B70" s="52" t="s">
        <v>23</v>
      </c>
      <c r="C70" s="16" t="s">
        <v>24</v>
      </c>
      <c r="D70" s="157"/>
      <c r="E70" s="157">
        <v>335059650</v>
      </c>
      <c r="F70" s="147"/>
    </row>
    <row r="71" spans="1:6" s="101" customFormat="1" ht="13.5">
      <c r="A71" s="181">
        <v>422</v>
      </c>
      <c r="B71" s="217"/>
      <c r="C71" s="42" t="s">
        <v>27</v>
      </c>
      <c r="D71" s="154">
        <v>9466000</v>
      </c>
      <c r="E71" s="154">
        <f>SUM(E72:E73)</f>
        <v>3877724</v>
      </c>
      <c r="F71" s="166">
        <f t="shared" si="1"/>
        <v>40.96475808155504</v>
      </c>
    </row>
    <row r="72" spans="1:6" s="3" customFormat="1" ht="12.75">
      <c r="A72" s="181"/>
      <c r="B72" s="58" t="s">
        <v>25</v>
      </c>
      <c r="C72" s="6" t="s">
        <v>26</v>
      </c>
      <c r="D72" s="157"/>
      <c r="E72" s="157">
        <v>633589</v>
      </c>
      <c r="F72" s="147"/>
    </row>
    <row r="73" spans="1:6" s="3" customFormat="1" ht="12.75">
      <c r="A73" s="181"/>
      <c r="B73" s="52" t="s">
        <v>28</v>
      </c>
      <c r="C73" s="16" t="s">
        <v>1</v>
      </c>
      <c r="D73" s="157"/>
      <c r="E73" s="157">
        <v>3244135</v>
      </c>
      <c r="F73" s="147"/>
    </row>
    <row r="74" spans="1:6" s="101" customFormat="1" ht="12.75">
      <c r="A74" s="181">
        <v>426</v>
      </c>
      <c r="B74" s="215"/>
      <c r="C74" s="46" t="s">
        <v>156</v>
      </c>
      <c r="D74" s="154">
        <v>4134000</v>
      </c>
      <c r="E74" s="154">
        <f>E75</f>
        <v>727081</v>
      </c>
      <c r="F74" s="166">
        <f>E74/D74*100</f>
        <v>17.58783260764393</v>
      </c>
    </row>
    <row r="75" spans="1:6" s="3" customFormat="1" ht="12.75">
      <c r="A75" s="181"/>
      <c r="B75" s="115">
        <v>4262</v>
      </c>
      <c r="C75" s="45" t="s">
        <v>155</v>
      </c>
      <c r="D75" s="157"/>
      <c r="E75" s="157">
        <v>727081</v>
      </c>
      <c r="F75" s="147"/>
    </row>
    <row r="76" spans="1:6" s="3" customFormat="1" ht="13.5" customHeight="1">
      <c r="A76" s="181">
        <v>45</v>
      </c>
      <c r="B76" s="59"/>
      <c r="C76" s="1" t="s">
        <v>29</v>
      </c>
      <c r="D76" s="156">
        <f>D77</f>
        <v>122200000</v>
      </c>
      <c r="E76" s="156">
        <f>E77</f>
        <v>30939417</v>
      </c>
      <c r="F76" s="160">
        <f>E76/D76*100</f>
        <v>25.318671849427172</v>
      </c>
    </row>
    <row r="77" spans="1:6" s="101" customFormat="1" ht="12.75" customHeight="1">
      <c r="A77" s="181">
        <v>451</v>
      </c>
      <c r="B77" s="219"/>
      <c r="C77" s="42" t="s">
        <v>0</v>
      </c>
      <c r="D77" s="185">
        <v>122200000</v>
      </c>
      <c r="E77" s="154">
        <f>E78</f>
        <v>30939417</v>
      </c>
      <c r="F77" s="166">
        <f>E77/D77*100</f>
        <v>25.318671849427172</v>
      </c>
    </row>
    <row r="78" spans="1:6" s="3" customFormat="1" ht="12.75" customHeight="1">
      <c r="A78" s="181"/>
      <c r="B78" s="52" t="s">
        <v>30</v>
      </c>
      <c r="C78" s="15" t="s">
        <v>0</v>
      </c>
      <c r="D78" s="157"/>
      <c r="E78" s="157">
        <v>30939417</v>
      </c>
      <c r="F78" s="147"/>
    </row>
    <row r="79" spans="1:6" s="3" customFormat="1" ht="12.75">
      <c r="A79" s="181"/>
      <c r="B79" s="47"/>
      <c r="D79" s="129"/>
      <c r="F79" s="143"/>
    </row>
    <row r="80" spans="1:6" s="3" customFormat="1" ht="12.75">
      <c r="A80" s="181"/>
      <c r="B80" s="47"/>
      <c r="D80" s="129"/>
      <c r="F80" s="143"/>
    </row>
    <row r="81" spans="1:6" s="3" customFormat="1" ht="12.75">
      <c r="A81" s="181"/>
      <c r="B81" s="47"/>
      <c r="D81" s="128"/>
      <c r="E81" s="46"/>
      <c r="F81" s="162"/>
    </row>
    <row r="82" spans="1:6" s="3" customFormat="1" ht="12.75">
      <c r="A82" s="181"/>
      <c r="B82" s="47"/>
      <c r="D82" s="129"/>
      <c r="F82" s="143"/>
    </row>
    <row r="83" spans="1:6" s="3" customFormat="1" ht="12.75">
      <c r="A83" s="181"/>
      <c r="B83" s="47"/>
      <c r="D83" s="129"/>
      <c r="F83" s="143"/>
    </row>
    <row r="84" spans="1:6" s="3" customFormat="1" ht="12.75">
      <c r="A84" s="181"/>
      <c r="B84" s="47"/>
      <c r="D84" s="129"/>
      <c r="F84" s="143"/>
    </row>
    <row r="85" spans="1:6" s="3" customFormat="1" ht="12.75">
      <c r="A85" s="181"/>
      <c r="B85" s="47"/>
      <c r="D85" s="129"/>
      <c r="F85" s="143"/>
    </row>
    <row r="86" spans="1:6" s="3" customFormat="1" ht="12.75">
      <c r="A86" s="181"/>
      <c r="B86" s="47"/>
      <c r="D86" s="129"/>
      <c r="F86" s="143"/>
    </row>
    <row r="87" spans="1:6" s="3" customFormat="1" ht="12.75">
      <c r="A87" s="181"/>
      <c r="B87" s="47"/>
      <c r="D87" s="129"/>
      <c r="F87" s="143"/>
    </row>
    <row r="88" spans="1:6" s="3" customFormat="1" ht="12.75">
      <c r="A88" s="181"/>
      <c r="B88" s="47"/>
      <c r="D88" s="129"/>
      <c r="F88" s="143"/>
    </row>
    <row r="89" spans="1:6" s="3" customFormat="1" ht="12.75">
      <c r="A89" s="181"/>
      <c r="B89" s="47"/>
      <c r="D89" s="129"/>
      <c r="F89" s="143"/>
    </row>
    <row r="90" spans="1:6" s="3" customFormat="1" ht="12.75">
      <c r="A90" s="181"/>
      <c r="B90" s="47"/>
      <c r="D90" s="129"/>
      <c r="F90" s="143"/>
    </row>
    <row r="91" spans="1:6" s="3" customFormat="1" ht="12.75">
      <c r="A91" s="181"/>
      <c r="B91" s="47"/>
      <c r="D91" s="129"/>
      <c r="F91" s="143"/>
    </row>
    <row r="92" spans="1:6" s="3" customFormat="1" ht="12.75">
      <c r="A92" s="181"/>
      <c r="B92" s="47"/>
      <c r="D92" s="129"/>
      <c r="F92" s="143"/>
    </row>
    <row r="93" spans="1:6" s="3" customFormat="1" ht="12.75">
      <c r="A93" s="181"/>
      <c r="B93" s="47"/>
      <c r="D93" s="129"/>
      <c r="F93" s="143"/>
    </row>
    <row r="94" spans="1:6" s="3" customFormat="1" ht="12.75">
      <c r="A94" s="181"/>
      <c r="B94" s="47"/>
      <c r="D94" s="129"/>
      <c r="F94" s="143"/>
    </row>
    <row r="95" spans="1:6" s="3" customFormat="1" ht="12.75">
      <c r="A95" s="181"/>
      <c r="B95" s="47"/>
      <c r="D95" s="129"/>
      <c r="F95" s="143"/>
    </row>
    <row r="96" spans="1:6" s="3" customFormat="1" ht="12.75">
      <c r="A96" s="181"/>
      <c r="B96" s="47"/>
      <c r="D96" s="129"/>
      <c r="F96" s="143"/>
    </row>
    <row r="97" spans="1:6" s="3" customFormat="1" ht="12.75">
      <c r="A97" s="181"/>
      <c r="B97" s="47"/>
      <c r="D97" s="129"/>
      <c r="F97" s="143"/>
    </row>
    <row r="98" spans="1:6" s="3" customFormat="1" ht="12.75">
      <c r="A98" s="181"/>
      <c r="B98" s="47"/>
      <c r="D98" s="129"/>
      <c r="F98" s="143"/>
    </row>
    <row r="99" spans="1:6" s="3" customFormat="1" ht="12.75">
      <c r="A99" s="181"/>
      <c r="B99" s="47"/>
      <c r="D99" s="129"/>
      <c r="F99" s="143"/>
    </row>
    <row r="100" spans="1:6" s="3" customFormat="1" ht="12.75">
      <c r="A100" s="181"/>
      <c r="B100" s="47"/>
      <c r="D100" s="129"/>
      <c r="F100" s="143"/>
    </row>
    <row r="101" spans="1:6" s="3" customFormat="1" ht="12.75">
      <c r="A101" s="181"/>
      <c r="B101" s="47"/>
      <c r="D101" s="129"/>
      <c r="F101" s="143"/>
    </row>
    <row r="102" spans="1:6" s="3" customFormat="1" ht="12.75">
      <c r="A102" s="181"/>
      <c r="B102" s="47"/>
      <c r="D102" s="129"/>
      <c r="F102" s="143"/>
    </row>
    <row r="103" spans="1:6" s="3" customFormat="1" ht="12.75">
      <c r="A103" s="181"/>
      <c r="B103" s="47"/>
      <c r="D103" s="129"/>
      <c r="F103" s="143"/>
    </row>
    <row r="104" spans="1:6" s="3" customFormat="1" ht="12.75">
      <c r="A104" s="181"/>
      <c r="B104" s="47"/>
      <c r="D104" s="129"/>
      <c r="F104" s="143"/>
    </row>
    <row r="105" spans="1:6" s="3" customFormat="1" ht="12.75">
      <c r="A105" s="181"/>
      <c r="B105" s="47"/>
      <c r="D105" s="129"/>
      <c r="F105" s="143"/>
    </row>
    <row r="106" spans="1:6" s="3" customFormat="1" ht="12.75">
      <c r="A106" s="181"/>
      <c r="B106" s="47"/>
      <c r="D106" s="129"/>
      <c r="F106" s="143"/>
    </row>
    <row r="107" spans="1:6" s="3" customFormat="1" ht="12.75">
      <c r="A107" s="181"/>
      <c r="B107" s="47"/>
      <c r="D107" s="129"/>
      <c r="F107" s="143"/>
    </row>
    <row r="108" spans="1:6" s="3" customFormat="1" ht="12.75">
      <c r="A108" s="181"/>
      <c r="B108" s="47"/>
      <c r="D108" s="129"/>
      <c r="F108" s="143"/>
    </row>
    <row r="109" spans="1:6" s="3" customFormat="1" ht="12.75">
      <c r="A109" s="181"/>
      <c r="B109" s="47"/>
      <c r="D109" s="129"/>
      <c r="F109" s="143"/>
    </row>
    <row r="110" spans="1:6" s="3" customFormat="1" ht="12.75">
      <c r="A110" s="181"/>
      <c r="B110" s="47"/>
      <c r="D110" s="129"/>
      <c r="F110" s="143"/>
    </row>
    <row r="111" spans="1:6" s="3" customFormat="1" ht="12.75">
      <c r="A111" s="181"/>
      <c r="B111" s="47"/>
      <c r="D111" s="129"/>
      <c r="F111" s="143"/>
    </row>
    <row r="112" spans="1:6" s="3" customFormat="1" ht="12.75">
      <c r="A112" s="181"/>
      <c r="B112" s="47"/>
      <c r="D112" s="129"/>
      <c r="F112" s="143"/>
    </row>
    <row r="113" spans="1:6" s="3" customFormat="1" ht="12.75">
      <c r="A113" s="181"/>
      <c r="B113" s="47"/>
      <c r="D113" s="129"/>
      <c r="F113" s="143"/>
    </row>
    <row r="114" spans="1:6" s="3" customFormat="1" ht="12.75">
      <c r="A114" s="181"/>
      <c r="B114" s="47"/>
      <c r="D114" s="129"/>
      <c r="F114" s="143"/>
    </row>
    <row r="115" spans="1:6" s="3" customFormat="1" ht="12.75">
      <c r="A115" s="181"/>
      <c r="B115" s="47"/>
      <c r="D115" s="129"/>
      <c r="F115" s="143"/>
    </row>
    <row r="116" spans="1:6" s="3" customFormat="1" ht="12.75">
      <c r="A116" s="181"/>
      <c r="B116" s="47"/>
      <c r="D116" s="129"/>
      <c r="F116" s="143"/>
    </row>
    <row r="117" spans="1:6" s="3" customFormat="1" ht="12.75">
      <c r="A117" s="181"/>
      <c r="B117" s="47"/>
      <c r="D117" s="129"/>
      <c r="F117" s="143"/>
    </row>
    <row r="118" spans="1:6" s="3" customFormat="1" ht="12.75">
      <c r="A118" s="181"/>
      <c r="B118" s="47"/>
      <c r="D118" s="129"/>
      <c r="F118" s="143"/>
    </row>
    <row r="119" spans="1:6" s="3" customFormat="1" ht="12.75">
      <c r="A119" s="181"/>
      <c r="B119" s="47"/>
      <c r="D119" s="129"/>
      <c r="F119" s="143"/>
    </row>
    <row r="120" spans="1:6" s="3" customFormat="1" ht="12.75">
      <c r="A120" s="181"/>
      <c r="B120" s="47"/>
      <c r="D120" s="129"/>
      <c r="F120" s="143"/>
    </row>
    <row r="121" spans="1:6" s="3" customFormat="1" ht="12.75">
      <c r="A121" s="181"/>
      <c r="B121" s="47"/>
      <c r="D121" s="129"/>
      <c r="F121" s="143"/>
    </row>
    <row r="122" spans="1:6" s="3" customFormat="1" ht="12.75">
      <c r="A122" s="181"/>
      <c r="B122" s="47"/>
      <c r="D122" s="129"/>
      <c r="F122" s="143"/>
    </row>
    <row r="123" spans="1:6" s="3" customFormat="1" ht="12.75">
      <c r="A123" s="181"/>
      <c r="B123" s="47"/>
      <c r="D123" s="129"/>
      <c r="F123" s="143"/>
    </row>
    <row r="124" spans="1:6" s="3" customFormat="1" ht="12.75">
      <c r="A124" s="181"/>
      <c r="B124" s="47"/>
      <c r="D124" s="129"/>
      <c r="F124" s="143"/>
    </row>
    <row r="125" spans="1:6" s="3" customFormat="1" ht="12.75">
      <c r="A125" s="181"/>
      <c r="B125" s="47"/>
      <c r="D125" s="129"/>
      <c r="F125" s="143"/>
    </row>
    <row r="126" spans="1:6" s="3" customFormat="1" ht="12.75">
      <c r="A126" s="181"/>
      <c r="B126" s="47"/>
      <c r="D126" s="129"/>
      <c r="F126" s="143"/>
    </row>
    <row r="127" spans="1:6" s="3" customFormat="1" ht="12.75">
      <c r="A127" s="181"/>
      <c r="B127" s="47"/>
      <c r="D127" s="129"/>
      <c r="F127" s="143"/>
    </row>
    <row r="128" spans="1:6" s="3" customFormat="1" ht="12.75">
      <c r="A128" s="181"/>
      <c r="B128" s="47"/>
      <c r="D128" s="129"/>
      <c r="F128" s="143"/>
    </row>
    <row r="129" spans="1:6" s="3" customFormat="1" ht="12.75">
      <c r="A129" s="181"/>
      <c r="B129" s="47"/>
      <c r="D129" s="129"/>
      <c r="F129" s="143"/>
    </row>
    <row r="130" spans="1:6" s="3" customFormat="1" ht="12.75">
      <c r="A130" s="181"/>
      <c r="B130" s="47"/>
      <c r="D130" s="129"/>
      <c r="F130" s="143"/>
    </row>
    <row r="131" spans="1:6" s="3" customFormat="1" ht="12.75">
      <c r="A131" s="181"/>
      <c r="B131" s="47"/>
      <c r="D131" s="129"/>
      <c r="F131" s="143"/>
    </row>
    <row r="132" spans="1:6" s="3" customFormat="1" ht="12.75">
      <c r="A132" s="181"/>
      <c r="B132" s="47"/>
      <c r="D132" s="129"/>
      <c r="F132" s="143"/>
    </row>
    <row r="133" spans="1:6" s="3" customFormat="1" ht="12.75">
      <c r="A133" s="181"/>
      <c r="B133" s="47"/>
      <c r="D133" s="129"/>
      <c r="F133" s="143"/>
    </row>
    <row r="134" spans="1:6" s="3" customFormat="1" ht="12.75">
      <c r="A134" s="181"/>
      <c r="B134" s="47"/>
      <c r="D134" s="129"/>
      <c r="F134" s="143"/>
    </row>
    <row r="135" spans="1:6" s="3" customFormat="1" ht="12.75">
      <c r="A135" s="181"/>
      <c r="B135" s="47"/>
      <c r="D135" s="129"/>
      <c r="F135" s="143"/>
    </row>
    <row r="136" spans="1:6" s="3" customFormat="1" ht="12.75">
      <c r="A136" s="181"/>
      <c r="B136" s="47"/>
      <c r="D136" s="129"/>
      <c r="F136" s="143"/>
    </row>
    <row r="137" spans="1:6" s="3" customFormat="1" ht="12.75">
      <c r="A137" s="181"/>
      <c r="B137" s="47"/>
      <c r="D137" s="129"/>
      <c r="F137" s="143"/>
    </row>
    <row r="138" spans="1:6" s="3" customFormat="1" ht="12.75">
      <c r="A138" s="181"/>
      <c r="B138" s="47"/>
      <c r="D138" s="129"/>
      <c r="F138" s="143"/>
    </row>
    <row r="139" spans="1:6" s="3" customFormat="1" ht="12.75">
      <c r="A139" s="181"/>
      <c r="B139" s="47"/>
      <c r="D139" s="129"/>
      <c r="F139" s="143"/>
    </row>
    <row r="140" spans="1:6" s="3" customFormat="1" ht="12.75">
      <c r="A140" s="181"/>
      <c r="B140" s="47"/>
      <c r="D140" s="129"/>
      <c r="F140" s="143"/>
    </row>
    <row r="141" spans="1:6" s="3" customFormat="1" ht="12.75">
      <c r="A141" s="181"/>
      <c r="B141" s="47"/>
      <c r="D141" s="129"/>
      <c r="F141" s="143"/>
    </row>
    <row r="142" spans="1:6" s="3" customFormat="1" ht="12.75">
      <c r="A142" s="181"/>
      <c r="B142" s="47"/>
      <c r="D142" s="129"/>
      <c r="F142" s="143"/>
    </row>
    <row r="143" spans="1:6" s="3" customFormat="1" ht="12.75">
      <c r="A143" s="181"/>
      <c r="B143" s="47"/>
      <c r="D143" s="129"/>
      <c r="F143" s="143"/>
    </row>
    <row r="144" spans="1:6" s="3" customFormat="1" ht="12.75">
      <c r="A144" s="181"/>
      <c r="B144" s="47"/>
      <c r="D144" s="129"/>
      <c r="F144" s="143"/>
    </row>
    <row r="145" spans="1:6" s="3" customFormat="1" ht="12.75">
      <c r="A145" s="181"/>
      <c r="B145" s="47"/>
      <c r="D145" s="129"/>
      <c r="F145" s="143"/>
    </row>
    <row r="146" spans="1:6" s="3" customFormat="1" ht="12.75">
      <c r="A146" s="181"/>
      <c r="B146" s="47"/>
      <c r="D146" s="129"/>
      <c r="F146" s="143"/>
    </row>
    <row r="147" spans="1:6" s="3" customFormat="1" ht="12.75">
      <c r="A147" s="181"/>
      <c r="B147" s="47"/>
      <c r="D147" s="129"/>
      <c r="F147" s="143"/>
    </row>
    <row r="148" spans="1:6" s="3" customFormat="1" ht="12.75">
      <c r="A148" s="181"/>
      <c r="B148" s="47"/>
      <c r="D148" s="129"/>
      <c r="F148" s="143"/>
    </row>
    <row r="149" spans="1:6" s="3" customFormat="1" ht="12.75">
      <c r="A149" s="181"/>
      <c r="B149" s="47"/>
      <c r="D149" s="129"/>
      <c r="F149" s="143"/>
    </row>
    <row r="150" spans="1:6" s="3" customFormat="1" ht="12.75">
      <c r="A150" s="181"/>
      <c r="B150" s="47"/>
      <c r="D150" s="129"/>
      <c r="F150" s="143"/>
    </row>
    <row r="151" spans="1:6" s="3" customFormat="1" ht="12.75">
      <c r="A151" s="181"/>
      <c r="B151" s="47"/>
      <c r="D151" s="129"/>
      <c r="F151" s="143"/>
    </row>
    <row r="152" spans="1:6" s="3" customFormat="1" ht="12.75">
      <c r="A152" s="181"/>
      <c r="B152" s="47"/>
      <c r="D152" s="129"/>
      <c r="F152" s="143"/>
    </row>
    <row r="153" spans="1:6" s="3" customFormat="1" ht="12.75">
      <c r="A153" s="181"/>
      <c r="B153" s="47"/>
      <c r="D153" s="129"/>
      <c r="F153" s="143"/>
    </row>
    <row r="154" spans="1:6" s="3" customFormat="1" ht="12.75">
      <c r="A154" s="181"/>
      <c r="B154" s="47"/>
      <c r="D154" s="129"/>
      <c r="F154" s="143"/>
    </row>
    <row r="155" spans="1:6" s="3" customFormat="1" ht="12.75">
      <c r="A155" s="181"/>
      <c r="B155" s="47"/>
      <c r="D155" s="129"/>
      <c r="F155" s="143"/>
    </row>
    <row r="156" spans="1:6" s="3" customFormat="1" ht="12.75">
      <c r="A156" s="181"/>
      <c r="B156" s="47"/>
      <c r="D156" s="129"/>
      <c r="F156" s="143"/>
    </row>
    <row r="157" spans="1:6" s="3" customFormat="1" ht="12.75">
      <c r="A157" s="181"/>
      <c r="B157" s="47"/>
      <c r="D157" s="129"/>
      <c r="F157" s="143"/>
    </row>
    <row r="158" spans="1:6" s="3" customFormat="1" ht="12.75">
      <c r="A158" s="181"/>
      <c r="B158" s="47"/>
      <c r="D158" s="129"/>
      <c r="F158" s="143"/>
    </row>
    <row r="159" spans="1:6" s="3" customFormat="1" ht="12.75">
      <c r="A159" s="181"/>
      <c r="B159" s="47"/>
      <c r="D159" s="129"/>
      <c r="F159" s="143"/>
    </row>
    <row r="160" spans="1:6" s="3" customFormat="1" ht="12.75">
      <c r="A160" s="181"/>
      <c r="B160" s="47"/>
      <c r="D160" s="129"/>
      <c r="F160" s="143"/>
    </row>
    <row r="161" spans="1:6" s="3" customFormat="1" ht="12.75">
      <c r="A161" s="181"/>
      <c r="B161" s="47"/>
      <c r="D161" s="129"/>
      <c r="F161" s="143"/>
    </row>
    <row r="162" spans="1:6" s="3" customFormat="1" ht="12.75">
      <c r="A162" s="181"/>
      <c r="B162" s="47"/>
      <c r="D162" s="129"/>
      <c r="F162" s="143"/>
    </row>
    <row r="163" spans="1:6" s="3" customFormat="1" ht="12.75">
      <c r="A163" s="181"/>
      <c r="B163" s="47"/>
      <c r="D163" s="129"/>
      <c r="F163" s="143"/>
    </row>
    <row r="164" spans="1:6" s="3" customFormat="1" ht="12.75">
      <c r="A164" s="181"/>
      <c r="B164" s="47"/>
      <c r="D164" s="129"/>
      <c r="F164" s="143"/>
    </row>
    <row r="165" spans="1:6" s="3" customFormat="1" ht="12.75">
      <c r="A165" s="181"/>
      <c r="B165" s="47"/>
      <c r="D165" s="129"/>
      <c r="F165" s="143"/>
    </row>
    <row r="166" spans="1:6" s="3" customFormat="1" ht="12.75">
      <c r="A166" s="181"/>
      <c r="B166" s="47"/>
      <c r="D166" s="129"/>
      <c r="F166" s="143"/>
    </row>
    <row r="167" spans="1:6" s="3" customFormat="1" ht="12.75">
      <c r="A167" s="181"/>
      <c r="B167" s="47"/>
      <c r="D167" s="129"/>
      <c r="F167" s="143"/>
    </row>
    <row r="168" spans="1:6" s="3" customFormat="1" ht="12.75">
      <c r="A168" s="181"/>
      <c r="B168" s="47"/>
      <c r="D168" s="129"/>
      <c r="F168" s="143"/>
    </row>
    <row r="169" spans="1:6" s="3" customFormat="1" ht="12.75">
      <c r="A169" s="181"/>
      <c r="B169" s="47"/>
      <c r="D169" s="129"/>
      <c r="F169" s="143"/>
    </row>
    <row r="170" spans="1:6" s="3" customFormat="1" ht="12.75">
      <c r="A170" s="181"/>
      <c r="B170" s="47"/>
      <c r="D170" s="129"/>
      <c r="F170" s="143"/>
    </row>
    <row r="171" spans="1:6" s="3" customFormat="1" ht="12.75">
      <c r="A171" s="181"/>
      <c r="B171" s="47"/>
      <c r="D171" s="129"/>
      <c r="F171" s="143"/>
    </row>
    <row r="172" spans="1:6" s="3" customFormat="1" ht="12.75">
      <c r="A172" s="181"/>
      <c r="B172" s="47"/>
      <c r="D172" s="129"/>
      <c r="F172" s="143"/>
    </row>
    <row r="173" spans="1:6" s="3" customFormat="1" ht="12.75">
      <c r="A173" s="181"/>
      <c r="B173" s="47"/>
      <c r="D173" s="129"/>
      <c r="F173" s="143"/>
    </row>
    <row r="174" spans="1:6" s="3" customFormat="1" ht="12.75">
      <c r="A174" s="181"/>
      <c r="B174" s="47"/>
      <c r="D174" s="129"/>
      <c r="F174" s="143"/>
    </row>
    <row r="175" spans="1:6" s="3" customFormat="1" ht="12.75">
      <c r="A175" s="181"/>
      <c r="B175" s="47"/>
      <c r="D175" s="129"/>
      <c r="F175" s="143"/>
    </row>
    <row r="176" spans="1:6" s="3" customFormat="1" ht="12.75">
      <c r="A176" s="181"/>
      <c r="B176" s="47"/>
      <c r="D176" s="129"/>
      <c r="F176" s="143"/>
    </row>
    <row r="177" spans="1:6" s="3" customFormat="1" ht="12.75">
      <c r="A177" s="181"/>
      <c r="B177" s="47"/>
      <c r="D177" s="129"/>
      <c r="F177" s="143"/>
    </row>
    <row r="178" spans="1:6" s="3" customFormat="1" ht="12.75">
      <c r="A178" s="181"/>
      <c r="B178" s="47"/>
      <c r="D178" s="129"/>
      <c r="F178" s="143"/>
    </row>
    <row r="179" spans="1:6" s="3" customFormat="1" ht="12.75">
      <c r="A179" s="181"/>
      <c r="B179" s="47"/>
      <c r="D179" s="129"/>
      <c r="F179" s="143"/>
    </row>
    <row r="180" spans="1:6" s="3" customFormat="1" ht="12.75">
      <c r="A180" s="181"/>
      <c r="B180" s="47"/>
      <c r="D180" s="129"/>
      <c r="F180" s="143"/>
    </row>
    <row r="181" spans="1:6" s="3" customFormat="1" ht="12.75">
      <c r="A181" s="181"/>
      <c r="B181" s="47"/>
      <c r="D181" s="129"/>
      <c r="F181" s="143"/>
    </row>
    <row r="182" spans="1:6" s="3" customFormat="1" ht="12.75">
      <c r="A182" s="181"/>
      <c r="B182" s="47"/>
      <c r="D182" s="129"/>
      <c r="F182" s="143"/>
    </row>
    <row r="183" spans="1:6" s="3" customFormat="1" ht="12.75">
      <c r="A183" s="181"/>
      <c r="B183" s="47"/>
      <c r="D183" s="129"/>
      <c r="F183" s="143"/>
    </row>
    <row r="184" spans="1:6" s="3" customFormat="1" ht="12.75">
      <c r="A184" s="181"/>
      <c r="B184" s="47"/>
      <c r="D184" s="129"/>
      <c r="F184" s="143"/>
    </row>
    <row r="185" spans="1:6" s="3" customFormat="1" ht="12.75">
      <c r="A185" s="181"/>
      <c r="B185" s="47"/>
      <c r="D185" s="129"/>
      <c r="F185" s="143"/>
    </row>
    <row r="186" spans="1:6" s="3" customFormat="1" ht="12.75">
      <c r="A186" s="181"/>
      <c r="B186" s="47"/>
      <c r="D186" s="129"/>
      <c r="F186" s="143"/>
    </row>
    <row r="187" spans="1:6" s="3" customFormat="1" ht="12.75">
      <c r="A187" s="181"/>
      <c r="B187" s="47"/>
      <c r="D187" s="129"/>
      <c r="F187" s="143"/>
    </row>
    <row r="188" spans="1:6" s="3" customFormat="1" ht="12.75">
      <c r="A188" s="181"/>
      <c r="B188" s="47"/>
      <c r="D188" s="129"/>
      <c r="F188" s="143"/>
    </row>
    <row r="189" spans="1:6" s="3" customFormat="1" ht="12.75">
      <c r="A189" s="181"/>
      <c r="B189" s="47"/>
      <c r="D189" s="129"/>
      <c r="F189" s="143"/>
    </row>
    <row r="190" spans="1:6" s="3" customFormat="1" ht="12.75">
      <c r="A190" s="181"/>
      <c r="B190" s="47"/>
      <c r="D190" s="129"/>
      <c r="F190" s="143"/>
    </row>
    <row r="191" spans="1:6" s="3" customFormat="1" ht="12.75">
      <c r="A191" s="181"/>
      <c r="B191" s="47"/>
      <c r="D191" s="129"/>
      <c r="F191" s="143"/>
    </row>
    <row r="192" spans="1:6" s="3" customFormat="1" ht="12.75">
      <c r="A192" s="181"/>
      <c r="B192" s="47"/>
      <c r="D192" s="129"/>
      <c r="F192" s="143"/>
    </row>
    <row r="193" spans="1:6" s="3" customFormat="1" ht="12.75">
      <c r="A193" s="181"/>
      <c r="B193" s="47"/>
      <c r="D193" s="129"/>
      <c r="F193" s="143"/>
    </row>
    <row r="194" spans="1:6" s="3" customFormat="1" ht="12.75">
      <c r="A194" s="181"/>
      <c r="B194" s="47"/>
      <c r="D194" s="129"/>
      <c r="F194" s="143"/>
    </row>
    <row r="195" spans="1:6" s="3" customFormat="1" ht="12.75">
      <c r="A195" s="181"/>
      <c r="B195" s="47"/>
      <c r="D195" s="129"/>
      <c r="F195" s="143"/>
    </row>
    <row r="196" spans="1:6" s="3" customFormat="1" ht="12.75">
      <c r="A196" s="181"/>
      <c r="B196" s="47"/>
      <c r="D196" s="129"/>
      <c r="F196" s="143"/>
    </row>
    <row r="197" spans="1:6" s="3" customFormat="1" ht="12.75">
      <c r="A197" s="181"/>
      <c r="B197" s="47"/>
      <c r="D197" s="129"/>
      <c r="F197" s="143"/>
    </row>
    <row r="198" spans="1:6" s="3" customFormat="1" ht="12.75">
      <c r="A198" s="181"/>
      <c r="B198" s="47"/>
      <c r="D198" s="129"/>
      <c r="F198" s="143"/>
    </row>
    <row r="199" spans="1:6" s="3" customFormat="1" ht="12.75">
      <c r="A199" s="181"/>
      <c r="B199" s="47"/>
      <c r="D199" s="129"/>
      <c r="F199" s="143"/>
    </row>
    <row r="200" spans="1:6" s="3" customFormat="1" ht="12.75">
      <c r="A200" s="181"/>
      <c r="B200" s="47"/>
      <c r="D200" s="129"/>
      <c r="F200" s="143"/>
    </row>
    <row r="201" spans="1:6" s="3" customFormat="1" ht="12.75">
      <c r="A201" s="181"/>
      <c r="B201" s="47"/>
      <c r="D201" s="129"/>
      <c r="F201" s="143"/>
    </row>
    <row r="202" spans="1:6" s="3" customFormat="1" ht="12.75">
      <c r="A202" s="181"/>
      <c r="B202" s="47"/>
      <c r="D202" s="129"/>
      <c r="F202" s="143"/>
    </row>
    <row r="203" spans="1:6" s="3" customFormat="1" ht="12.75">
      <c r="A203" s="181"/>
      <c r="B203" s="47"/>
      <c r="D203" s="129"/>
      <c r="F203" s="143"/>
    </row>
    <row r="204" spans="1:6" s="3" customFormat="1" ht="12.75">
      <c r="A204" s="181"/>
      <c r="B204" s="47"/>
      <c r="D204" s="129"/>
      <c r="F204" s="143"/>
    </row>
    <row r="205" spans="1:6" s="3" customFormat="1" ht="12.75">
      <c r="A205" s="181"/>
      <c r="B205" s="47"/>
      <c r="D205" s="129"/>
      <c r="F205" s="143"/>
    </row>
    <row r="206" spans="1:6" s="3" customFormat="1" ht="12.75">
      <c r="A206" s="181"/>
      <c r="B206" s="47"/>
      <c r="D206" s="129"/>
      <c r="F206" s="143"/>
    </row>
    <row r="207" spans="1:6" s="3" customFormat="1" ht="12.75">
      <c r="A207" s="181"/>
      <c r="B207" s="47"/>
      <c r="D207" s="129"/>
      <c r="F207" s="143"/>
    </row>
    <row r="208" spans="1:6" s="3" customFormat="1" ht="12.75">
      <c r="A208" s="181"/>
      <c r="B208" s="47"/>
      <c r="D208" s="129"/>
      <c r="F208" s="143"/>
    </row>
    <row r="209" spans="1:6" s="3" customFormat="1" ht="12.75">
      <c r="A209" s="181"/>
      <c r="B209" s="47"/>
      <c r="D209" s="129"/>
      <c r="F209" s="143"/>
    </row>
    <row r="210" spans="1:6" s="3" customFormat="1" ht="12.75">
      <c r="A210" s="181"/>
      <c r="B210" s="47"/>
      <c r="D210" s="129"/>
      <c r="F210" s="143"/>
    </row>
    <row r="211" spans="1:6" s="3" customFormat="1" ht="12.75">
      <c r="A211" s="181"/>
      <c r="B211" s="47"/>
      <c r="D211" s="129"/>
      <c r="F211" s="143"/>
    </row>
    <row r="212" spans="1:6" s="3" customFormat="1" ht="12.75">
      <c r="A212" s="181"/>
      <c r="B212" s="47"/>
      <c r="D212" s="129"/>
      <c r="F212" s="143"/>
    </row>
    <row r="213" spans="1:6" s="3" customFormat="1" ht="12.75">
      <c r="A213" s="181"/>
      <c r="B213" s="47"/>
      <c r="D213" s="129"/>
      <c r="F213" s="143"/>
    </row>
    <row r="214" spans="1:6" s="3" customFormat="1" ht="12.75">
      <c r="A214" s="181"/>
      <c r="B214" s="47"/>
      <c r="D214" s="129"/>
      <c r="F214" s="143"/>
    </row>
    <row r="215" spans="1:6" s="3" customFormat="1" ht="12.75">
      <c r="A215" s="181"/>
      <c r="B215" s="47"/>
      <c r="D215" s="129"/>
      <c r="F215" s="143"/>
    </row>
    <row r="216" spans="1:6" s="3" customFormat="1" ht="12.75">
      <c r="A216" s="181"/>
      <c r="B216" s="47"/>
      <c r="D216" s="129"/>
      <c r="F216" s="143"/>
    </row>
    <row r="217" spans="1:6" s="3" customFormat="1" ht="12.75">
      <c r="A217" s="181"/>
      <c r="B217" s="47"/>
      <c r="D217" s="129"/>
      <c r="F217" s="143"/>
    </row>
    <row r="218" spans="1:6" s="3" customFormat="1" ht="12.75">
      <c r="A218" s="181"/>
      <c r="B218" s="47"/>
      <c r="D218" s="129"/>
      <c r="F218" s="143"/>
    </row>
    <row r="219" spans="1:6" s="3" customFormat="1" ht="12.75">
      <c r="A219" s="181"/>
      <c r="B219" s="47"/>
      <c r="D219" s="129"/>
      <c r="F219" s="143"/>
    </row>
    <row r="220" spans="1:6" s="3" customFormat="1" ht="12.75">
      <c r="A220" s="181"/>
      <c r="B220" s="47"/>
      <c r="D220" s="129"/>
      <c r="F220" s="143"/>
    </row>
    <row r="221" spans="1:6" s="3" customFormat="1" ht="12.75">
      <c r="A221" s="181"/>
      <c r="B221" s="47"/>
      <c r="D221" s="129"/>
      <c r="F221" s="143"/>
    </row>
    <row r="222" spans="1:6" s="3" customFormat="1" ht="12.75">
      <c r="A222" s="181"/>
      <c r="B222" s="47"/>
      <c r="D222" s="129"/>
      <c r="F222" s="143"/>
    </row>
    <row r="223" spans="1:6" s="3" customFormat="1" ht="12.75">
      <c r="A223" s="181"/>
      <c r="B223" s="47"/>
      <c r="D223" s="129"/>
      <c r="F223" s="143"/>
    </row>
    <row r="224" spans="1:6" s="3" customFormat="1" ht="12.75">
      <c r="A224" s="181"/>
      <c r="B224" s="47"/>
      <c r="D224" s="129"/>
      <c r="F224" s="143"/>
    </row>
    <row r="225" spans="1:6" s="3" customFormat="1" ht="12.75">
      <c r="A225" s="181"/>
      <c r="B225" s="47"/>
      <c r="D225" s="129"/>
      <c r="F225" s="143"/>
    </row>
    <row r="226" spans="1:6" s="3" customFormat="1" ht="12.75">
      <c r="A226" s="181"/>
      <c r="B226" s="47"/>
      <c r="D226" s="129"/>
      <c r="F226" s="143"/>
    </row>
    <row r="227" spans="1:6" s="3" customFormat="1" ht="12.75">
      <c r="A227" s="181"/>
      <c r="B227" s="47"/>
      <c r="D227" s="129"/>
      <c r="F227" s="143"/>
    </row>
    <row r="228" spans="1:6" s="3" customFormat="1" ht="12.75">
      <c r="A228" s="181"/>
      <c r="B228" s="47"/>
      <c r="D228" s="129"/>
      <c r="F228" s="143"/>
    </row>
    <row r="229" spans="1:6" s="3" customFormat="1" ht="12.75">
      <c r="A229" s="181"/>
      <c r="B229" s="47"/>
      <c r="D229" s="129"/>
      <c r="F229" s="143"/>
    </row>
    <row r="230" spans="1:6" s="3" customFormat="1" ht="12.75">
      <c r="A230" s="181"/>
      <c r="B230" s="47"/>
      <c r="D230" s="129"/>
      <c r="F230" s="143"/>
    </row>
    <row r="231" spans="1:6" s="3" customFormat="1" ht="12.75">
      <c r="A231" s="181"/>
      <c r="B231" s="47"/>
      <c r="D231" s="129"/>
      <c r="F231" s="143"/>
    </row>
    <row r="232" spans="1:6" s="3" customFormat="1" ht="12.75">
      <c r="A232" s="181"/>
      <c r="B232" s="47"/>
      <c r="D232" s="129"/>
      <c r="F232" s="143"/>
    </row>
    <row r="233" spans="1:6" s="3" customFormat="1" ht="12.75">
      <c r="A233" s="181"/>
      <c r="B233" s="47"/>
      <c r="D233" s="129"/>
      <c r="F233" s="143"/>
    </row>
    <row r="234" spans="1:6" s="3" customFormat="1" ht="12.75">
      <c r="A234" s="181"/>
      <c r="B234" s="47"/>
      <c r="D234" s="129"/>
      <c r="F234" s="143"/>
    </row>
    <row r="235" spans="1:6" s="3" customFormat="1" ht="12.75">
      <c r="A235" s="181"/>
      <c r="B235" s="47"/>
      <c r="D235" s="129"/>
      <c r="F235" s="143"/>
    </row>
    <row r="236" spans="1:6" s="3" customFormat="1" ht="12.75">
      <c r="A236" s="181"/>
      <c r="B236" s="47"/>
      <c r="D236" s="129"/>
      <c r="F236" s="143"/>
    </row>
    <row r="237" spans="1:6" s="3" customFormat="1" ht="12.75">
      <c r="A237" s="181"/>
      <c r="B237" s="47"/>
      <c r="D237" s="129"/>
      <c r="F237" s="143"/>
    </row>
    <row r="238" spans="1:6" s="3" customFormat="1" ht="12.75">
      <c r="A238" s="181"/>
      <c r="B238" s="47"/>
      <c r="D238" s="129"/>
      <c r="F238" s="143"/>
    </row>
    <row r="239" spans="1:6" s="3" customFormat="1" ht="12.75">
      <c r="A239" s="181"/>
      <c r="B239" s="47"/>
      <c r="D239" s="129"/>
      <c r="F239" s="143"/>
    </row>
    <row r="240" spans="1:6" s="3" customFormat="1" ht="12.75">
      <c r="A240" s="181"/>
      <c r="B240" s="47"/>
      <c r="D240" s="129"/>
      <c r="F240" s="143"/>
    </row>
    <row r="241" spans="1:6" s="3" customFormat="1" ht="12.75">
      <c r="A241" s="181"/>
      <c r="B241" s="47"/>
      <c r="D241" s="129"/>
      <c r="F241" s="143"/>
    </row>
    <row r="242" spans="1:6" s="3" customFormat="1" ht="12.75">
      <c r="A242" s="181"/>
      <c r="B242" s="47"/>
      <c r="D242" s="129"/>
      <c r="F242" s="143"/>
    </row>
    <row r="243" spans="1:6" s="3" customFormat="1" ht="12.75">
      <c r="A243" s="181"/>
      <c r="B243" s="47"/>
      <c r="D243" s="129"/>
      <c r="F243" s="143"/>
    </row>
    <row r="244" spans="1:6" s="3" customFormat="1" ht="12.75">
      <c r="A244" s="181"/>
      <c r="B244" s="47"/>
      <c r="D244" s="129"/>
      <c r="F244" s="143"/>
    </row>
    <row r="245" spans="1:6" s="3" customFormat="1" ht="12.75">
      <c r="A245" s="181"/>
      <c r="B245" s="47"/>
      <c r="D245" s="129"/>
      <c r="F245" s="143"/>
    </row>
    <row r="246" spans="1:6" s="3" customFormat="1" ht="12.75">
      <c r="A246" s="181"/>
      <c r="B246" s="47"/>
      <c r="D246" s="129"/>
      <c r="F246" s="143"/>
    </row>
    <row r="247" spans="1:6" s="3" customFormat="1" ht="12.75">
      <c r="A247" s="181"/>
      <c r="B247" s="47"/>
      <c r="D247" s="129"/>
      <c r="F247" s="143"/>
    </row>
    <row r="248" spans="1:6" s="3" customFormat="1" ht="12.75">
      <c r="A248" s="181"/>
      <c r="B248" s="47"/>
      <c r="D248" s="129"/>
      <c r="F248" s="143"/>
    </row>
    <row r="249" spans="1:6" s="3" customFormat="1" ht="12.75">
      <c r="A249" s="181"/>
      <c r="B249" s="47"/>
      <c r="D249" s="129"/>
      <c r="F249" s="143"/>
    </row>
    <row r="250" spans="1:6" s="3" customFormat="1" ht="12.75">
      <c r="A250" s="181"/>
      <c r="B250" s="47"/>
      <c r="D250" s="129"/>
      <c r="F250" s="143"/>
    </row>
    <row r="251" spans="1:6" s="3" customFormat="1" ht="12.75">
      <c r="A251" s="181"/>
      <c r="B251" s="47"/>
      <c r="D251" s="129"/>
      <c r="F251" s="143"/>
    </row>
    <row r="252" spans="1:6" s="3" customFormat="1" ht="12.75">
      <c r="A252" s="181"/>
      <c r="B252" s="47"/>
      <c r="D252" s="129"/>
      <c r="F252" s="143"/>
    </row>
    <row r="253" spans="1:6" s="3" customFormat="1" ht="12.75">
      <c r="A253" s="181"/>
      <c r="B253" s="47"/>
      <c r="D253" s="129"/>
      <c r="F253" s="143"/>
    </row>
    <row r="254" spans="1:6" s="3" customFormat="1" ht="12.75">
      <c r="A254" s="181"/>
      <c r="B254" s="47"/>
      <c r="D254" s="129"/>
      <c r="F254" s="143"/>
    </row>
    <row r="255" spans="1:6" s="3" customFormat="1" ht="12.75">
      <c r="A255" s="181"/>
      <c r="B255" s="47"/>
      <c r="D255" s="129"/>
      <c r="F255" s="143"/>
    </row>
    <row r="256" spans="1:6" s="3" customFormat="1" ht="12.75">
      <c r="A256" s="181"/>
      <c r="B256" s="47"/>
      <c r="D256" s="129"/>
      <c r="F256" s="143"/>
    </row>
    <row r="257" spans="1:6" s="3" customFormat="1" ht="12.75">
      <c r="A257" s="181"/>
      <c r="B257" s="47"/>
      <c r="D257" s="129"/>
      <c r="F257" s="143"/>
    </row>
    <row r="258" spans="1:6" s="3" customFormat="1" ht="12.75">
      <c r="A258" s="181"/>
      <c r="B258" s="47"/>
      <c r="D258" s="129"/>
      <c r="F258" s="143"/>
    </row>
    <row r="259" spans="1:6" s="3" customFormat="1" ht="12.75">
      <c r="A259" s="181"/>
      <c r="B259" s="47"/>
      <c r="D259" s="129"/>
      <c r="F259" s="143"/>
    </row>
    <row r="260" spans="1:6" s="3" customFormat="1" ht="12.75">
      <c r="A260" s="181"/>
      <c r="B260" s="47"/>
      <c r="D260" s="129"/>
      <c r="F260" s="143"/>
    </row>
    <row r="261" spans="1:6" s="3" customFormat="1" ht="12.75">
      <c r="A261" s="181"/>
      <c r="B261" s="47"/>
      <c r="D261" s="129"/>
      <c r="F261" s="143"/>
    </row>
    <row r="262" spans="1:6" s="3" customFormat="1" ht="12.75">
      <c r="A262" s="181"/>
      <c r="B262" s="47"/>
      <c r="D262" s="129"/>
      <c r="F262" s="143"/>
    </row>
    <row r="263" spans="1:6" s="3" customFormat="1" ht="12.75">
      <c r="A263" s="181"/>
      <c r="B263" s="47"/>
      <c r="D263" s="129"/>
      <c r="F263" s="143"/>
    </row>
    <row r="264" spans="1:6" s="3" customFormat="1" ht="12.75">
      <c r="A264" s="181"/>
      <c r="B264" s="47"/>
      <c r="D264" s="129"/>
      <c r="F264" s="143"/>
    </row>
    <row r="265" spans="1:6" s="3" customFormat="1" ht="12.75">
      <c r="A265" s="181"/>
      <c r="B265" s="47"/>
      <c r="D265" s="129"/>
      <c r="F265" s="143"/>
    </row>
    <row r="266" spans="1:6" s="3" customFormat="1" ht="12.75">
      <c r="A266" s="181"/>
      <c r="B266" s="47"/>
      <c r="D266" s="129"/>
      <c r="F266" s="143"/>
    </row>
    <row r="267" spans="1:6" s="3" customFormat="1" ht="12.75">
      <c r="A267" s="181"/>
      <c r="B267" s="47"/>
      <c r="D267" s="129"/>
      <c r="F267" s="143"/>
    </row>
    <row r="268" spans="1:6" s="3" customFormat="1" ht="12.75">
      <c r="A268" s="181"/>
      <c r="B268" s="47"/>
      <c r="D268" s="129"/>
      <c r="F268" s="143"/>
    </row>
    <row r="269" spans="1:6" s="3" customFormat="1" ht="12.75">
      <c r="A269" s="181"/>
      <c r="B269" s="47"/>
      <c r="D269" s="129"/>
      <c r="F269" s="143"/>
    </row>
    <row r="270" spans="1:6" s="3" customFormat="1" ht="12.75">
      <c r="A270" s="181"/>
      <c r="B270" s="47"/>
      <c r="D270" s="129"/>
      <c r="F270" s="143"/>
    </row>
    <row r="271" spans="1:6" s="3" customFormat="1" ht="12.75">
      <c r="A271" s="181"/>
      <c r="B271" s="47"/>
      <c r="D271" s="129"/>
      <c r="F271" s="143"/>
    </row>
    <row r="272" spans="1:6" s="3" customFormat="1" ht="12.75">
      <c r="A272" s="181"/>
      <c r="B272" s="47"/>
      <c r="D272" s="129"/>
      <c r="F272" s="143"/>
    </row>
    <row r="273" spans="1:6" s="3" customFormat="1" ht="12.75">
      <c r="A273" s="181"/>
      <c r="B273" s="47"/>
      <c r="D273" s="129"/>
      <c r="F273" s="143"/>
    </row>
    <row r="274" spans="1:6" s="3" customFormat="1" ht="12.75">
      <c r="A274" s="181"/>
      <c r="B274" s="47"/>
      <c r="D274" s="129"/>
      <c r="F274" s="143"/>
    </row>
    <row r="275" spans="1:6" s="3" customFormat="1" ht="12.75">
      <c r="A275" s="181"/>
      <c r="B275" s="47"/>
      <c r="D275" s="129"/>
      <c r="F275" s="143"/>
    </row>
    <row r="276" spans="1:6" s="3" customFormat="1" ht="12.75">
      <c r="A276" s="181"/>
      <c r="B276" s="47"/>
      <c r="D276" s="129"/>
      <c r="F276" s="143"/>
    </row>
    <row r="277" spans="1:6" s="3" customFormat="1" ht="12.75">
      <c r="A277" s="181"/>
      <c r="B277" s="47"/>
      <c r="D277" s="129"/>
      <c r="F277" s="143"/>
    </row>
    <row r="278" spans="1:6" s="3" customFormat="1" ht="12.75">
      <c r="A278" s="181"/>
      <c r="B278" s="47"/>
      <c r="D278" s="129"/>
      <c r="F278" s="143"/>
    </row>
    <row r="279" spans="1:6" s="3" customFormat="1" ht="12.75">
      <c r="A279" s="181"/>
      <c r="B279" s="47"/>
      <c r="D279" s="129"/>
      <c r="F279" s="143"/>
    </row>
    <row r="280" spans="1:6" s="3" customFormat="1" ht="12.75">
      <c r="A280" s="181"/>
      <c r="B280" s="47"/>
      <c r="D280" s="129"/>
      <c r="F280" s="143"/>
    </row>
    <row r="281" spans="1:6" s="3" customFormat="1" ht="12.75">
      <c r="A281" s="181"/>
      <c r="B281" s="47"/>
      <c r="D281" s="129"/>
      <c r="F281" s="143"/>
    </row>
    <row r="282" spans="1:6" s="3" customFormat="1" ht="12.75">
      <c r="A282" s="181"/>
      <c r="B282" s="47"/>
      <c r="D282" s="129"/>
      <c r="F282" s="143"/>
    </row>
    <row r="283" spans="1:6" s="3" customFormat="1" ht="12.75">
      <c r="A283" s="181"/>
      <c r="B283" s="47"/>
      <c r="D283" s="129"/>
      <c r="F283" s="143"/>
    </row>
    <row r="284" spans="1:6" s="3" customFormat="1" ht="12.75">
      <c r="A284" s="181"/>
      <c r="B284" s="47"/>
      <c r="D284" s="129"/>
      <c r="F284" s="143"/>
    </row>
    <row r="285" spans="1:6" s="3" customFormat="1" ht="12.75">
      <c r="A285" s="181"/>
      <c r="B285" s="47"/>
      <c r="D285" s="129"/>
      <c r="F285" s="143"/>
    </row>
    <row r="286" spans="1:6" s="3" customFormat="1" ht="12.75">
      <c r="A286" s="181"/>
      <c r="B286" s="47"/>
      <c r="D286" s="129"/>
      <c r="F286" s="143"/>
    </row>
    <row r="287" spans="1:6" s="3" customFormat="1" ht="12.75">
      <c r="A287" s="181"/>
      <c r="B287" s="47"/>
      <c r="D287" s="129"/>
      <c r="F287" s="143"/>
    </row>
    <row r="288" spans="1:6" s="3" customFormat="1" ht="12.75">
      <c r="A288" s="181"/>
      <c r="B288" s="47"/>
      <c r="D288" s="129"/>
      <c r="F288" s="143"/>
    </row>
    <row r="289" spans="1:6" s="3" customFormat="1" ht="12.75">
      <c r="A289" s="181"/>
      <c r="B289" s="47"/>
      <c r="D289" s="129"/>
      <c r="F289" s="143"/>
    </row>
    <row r="290" spans="1:6" s="3" customFormat="1" ht="12.75">
      <c r="A290" s="181"/>
      <c r="B290" s="47"/>
      <c r="D290" s="129"/>
      <c r="F290" s="143"/>
    </row>
    <row r="291" spans="1:6" s="3" customFormat="1" ht="12.75">
      <c r="A291" s="181"/>
      <c r="B291" s="47"/>
      <c r="D291" s="129"/>
      <c r="F291" s="143"/>
    </row>
    <row r="292" spans="1:6" s="3" customFormat="1" ht="12.75">
      <c r="A292" s="181"/>
      <c r="B292" s="47"/>
      <c r="D292" s="129"/>
      <c r="F292" s="143"/>
    </row>
    <row r="293" spans="1:6" s="3" customFormat="1" ht="12.75">
      <c r="A293" s="181"/>
      <c r="B293" s="47"/>
      <c r="D293" s="129"/>
      <c r="F293" s="143"/>
    </row>
    <row r="294" spans="1:6" s="3" customFormat="1" ht="12.75">
      <c r="A294" s="181"/>
      <c r="B294" s="47"/>
      <c r="D294" s="129"/>
      <c r="F294" s="143"/>
    </row>
    <row r="295" spans="1:6" s="3" customFormat="1" ht="12.75">
      <c r="A295" s="181"/>
      <c r="B295" s="47"/>
      <c r="D295" s="129"/>
      <c r="F295" s="143"/>
    </row>
    <row r="296" spans="1:6" s="3" customFormat="1" ht="12.75">
      <c r="A296" s="181"/>
      <c r="B296" s="47"/>
      <c r="D296" s="129"/>
      <c r="F296" s="143"/>
    </row>
    <row r="297" spans="1:6" s="3" customFormat="1" ht="12.75">
      <c r="A297" s="181"/>
      <c r="B297" s="47"/>
      <c r="D297" s="129"/>
      <c r="F297" s="143"/>
    </row>
    <row r="298" spans="1:6" s="3" customFormat="1" ht="12.75">
      <c r="A298" s="181"/>
      <c r="B298" s="47"/>
      <c r="D298" s="129"/>
      <c r="F298" s="143"/>
    </row>
    <row r="299" spans="1:6" s="3" customFormat="1" ht="12.75">
      <c r="A299" s="181"/>
      <c r="B299" s="47"/>
      <c r="D299" s="129"/>
      <c r="F299" s="143"/>
    </row>
    <row r="300" spans="1:6" s="3" customFormat="1" ht="12.75">
      <c r="A300" s="181"/>
      <c r="B300" s="47"/>
      <c r="D300" s="129"/>
      <c r="F300" s="143"/>
    </row>
    <row r="301" spans="1:6" s="3" customFormat="1" ht="12.75">
      <c r="A301" s="181"/>
      <c r="B301" s="47"/>
      <c r="D301" s="129"/>
      <c r="F301" s="143"/>
    </row>
    <row r="302" spans="1:6" s="3" customFormat="1" ht="12.75">
      <c r="A302" s="181"/>
      <c r="B302" s="47"/>
      <c r="D302" s="129"/>
      <c r="F302" s="143"/>
    </row>
    <row r="303" spans="1:6" s="3" customFormat="1" ht="12.75">
      <c r="A303" s="181"/>
      <c r="B303" s="47"/>
      <c r="D303" s="129"/>
      <c r="F303" s="143"/>
    </row>
  </sheetData>
  <sheetProtection/>
  <mergeCells count="1">
    <mergeCell ref="A1:F1"/>
  </mergeCells>
  <printOptions horizontalCentered="1"/>
  <pageMargins left="0.1968503937007874" right="0.1968503937007874" top="0.6299212598425197" bottom="0.61" header="0.5118110236220472" footer="0.29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E3" sqref="E3"/>
    </sheetView>
  </sheetViews>
  <sheetFormatPr defaultColWidth="11.421875" defaultRowHeight="12.75"/>
  <cols>
    <col min="1" max="1" width="5.57421875" style="239" customWidth="1"/>
    <col min="2" max="2" width="5.28125" style="86" customWidth="1"/>
    <col min="3" max="3" width="53.57421875" style="164" customWidth="1"/>
    <col min="4" max="4" width="14.00390625" style="85" customWidth="1"/>
    <col min="5" max="5" width="12.140625" style="85" customWidth="1"/>
    <col min="6" max="6" width="7.8515625" style="168" customWidth="1"/>
    <col min="7" max="16384" width="11.421875" style="85" customWidth="1"/>
  </cols>
  <sheetData>
    <row r="1" spans="1:6" ht="28.5" customHeight="1">
      <c r="A1" s="253" t="s">
        <v>43</v>
      </c>
      <c r="B1" s="253"/>
      <c r="C1" s="253"/>
      <c r="D1" s="253"/>
      <c r="E1" s="253"/>
      <c r="F1" s="253"/>
    </row>
    <row r="2" spans="1:6" s="3" customFormat="1" ht="28.5" customHeight="1">
      <c r="A2" s="13"/>
      <c r="B2" s="17"/>
      <c r="C2" s="226" t="s">
        <v>354</v>
      </c>
      <c r="D2" s="227" t="s">
        <v>355</v>
      </c>
      <c r="E2" s="228" t="s">
        <v>356</v>
      </c>
      <c r="F2" s="229" t="s">
        <v>357</v>
      </c>
    </row>
    <row r="3" spans="1:6" ht="24" customHeight="1">
      <c r="A3" s="181"/>
      <c r="B3" s="49"/>
      <c r="C3" s="113" t="s">
        <v>94</v>
      </c>
      <c r="D3" s="154">
        <f>D5-D15+D4</f>
        <v>882000000</v>
      </c>
      <c r="E3" s="154">
        <f>E5-E15+E4</f>
        <v>67128662</v>
      </c>
      <c r="F3" s="166">
        <f aca="true" t="shared" si="0" ref="F3:F12">E3/D3*100</f>
        <v>7.610959410430838</v>
      </c>
    </row>
    <row r="4" spans="1:6" ht="24" customHeight="1">
      <c r="A4" s="181"/>
      <c r="B4" s="49"/>
      <c r="C4" s="113" t="s">
        <v>361</v>
      </c>
      <c r="D4" s="154"/>
      <c r="E4" s="154">
        <v>-172096413</v>
      </c>
      <c r="F4" s="166"/>
    </row>
    <row r="5" spans="1:6" ht="22.5" customHeight="1">
      <c r="A5" s="181">
        <v>8</v>
      </c>
      <c r="B5" s="49"/>
      <c r="C5" s="163" t="s">
        <v>31</v>
      </c>
      <c r="D5" s="154">
        <f>D9+D6</f>
        <v>998000000</v>
      </c>
      <c r="E5" s="154">
        <f>E9+E6</f>
        <v>295442918</v>
      </c>
      <c r="F5" s="166">
        <f t="shared" si="0"/>
        <v>29.60349879759519</v>
      </c>
    </row>
    <row r="6" spans="1:6" ht="22.5" customHeight="1">
      <c r="A6" s="181">
        <v>83</v>
      </c>
      <c r="B6" s="49"/>
      <c r="C6" s="209" t="s">
        <v>351</v>
      </c>
      <c r="D6" s="154">
        <f>D7</f>
        <v>0</v>
      </c>
      <c r="E6" s="154">
        <f>E7</f>
        <v>24702133</v>
      </c>
      <c r="F6" s="147"/>
    </row>
    <row r="7" spans="1:6" s="220" customFormat="1" ht="27.75" customHeight="1">
      <c r="A7" s="181">
        <v>834</v>
      </c>
      <c r="B7" s="49"/>
      <c r="C7" s="209" t="s">
        <v>352</v>
      </c>
      <c r="D7" s="154">
        <v>0</v>
      </c>
      <c r="E7" s="154">
        <f>E8</f>
        <v>24702133</v>
      </c>
      <c r="F7" s="145"/>
    </row>
    <row r="8" spans="1:6" ht="14.25" customHeight="1">
      <c r="A8" s="181"/>
      <c r="B8" s="55">
        <v>8341</v>
      </c>
      <c r="C8" s="35" t="s">
        <v>353</v>
      </c>
      <c r="D8" s="155"/>
      <c r="E8" s="155">
        <v>24702133</v>
      </c>
      <c r="F8" s="147"/>
    </row>
    <row r="9" spans="1:6" ht="15" customHeight="1">
      <c r="A9" s="181">
        <v>84</v>
      </c>
      <c r="B9" s="49"/>
      <c r="C9" s="110" t="s">
        <v>92</v>
      </c>
      <c r="D9" s="154">
        <f>D10+D12</f>
        <v>998000000</v>
      </c>
      <c r="E9" s="154">
        <f>E10+E12</f>
        <v>270740785</v>
      </c>
      <c r="F9" s="166">
        <f t="shared" si="0"/>
        <v>27.128335170340684</v>
      </c>
    </row>
    <row r="10" spans="1:6" s="220" customFormat="1" ht="24" customHeight="1">
      <c r="A10" s="181">
        <v>844</v>
      </c>
      <c r="B10" s="49"/>
      <c r="C10" s="34" t="s">
        <v>280</v>
      </c>
      <c r="D10" s="154">
        <f>830000000</f>
        <v>830000000</v>
      </c>
      <c r="E10" s="154">
        <f>E11</f>
        <v>217350000</v>
      </c>
      <c r="F10" s="166">
        <f t="shared" si="0"/>
        <v>26.18674698795181</v>
      </c>
    </row>
    <row r="11" spans="1:6" ht="13.5" customHeight="1">
      <c r="A11" s="181"/>
      <c r="B11" s="55">
        <v>8443</v>
      </c>
      <c r="C11" s="35" t="s">
        <v>281</v>
      </c>
      <c r="D11" s="155"/>
      <c r="E11" s="155">
        <v>217350000</v>
      </c>
      <c r="F11" s="147"/>
    </row>
    <row r="12" spans="1:6" s="220" customFormat="1" ht="13.5" customHeight="1">
      <c r="A12" s="181">
        <v>847</v>
      </c>
      <c r="B12" s="49"/>
      <c r="C12" s="110" t="s">
        <v>186</v>
      </c>
      <c r="D12" s="154">
        <v>168000000</v>
      </c>
      <c r="E12" s="154">
        <f>E13+E14</f>
        <v>53390785</v>
      </c>
      <c r="F12" s="166">
        <f t="shared" si="0"/>
        <v>31.78022916666667</v>
      </c>
    </row>
    <row r="13" spans="1:6" ht="13.5" customHeight="1">
      <c r="A13" s="181"/>
      <c r="B13" s="55">
        <v>8471</v>
      </c>
      <c r="C13" s="33" t="s">
        <v>282</v>
      </c>
      <c r="D13" s="155"/>
      <c r="E13" s="155">
        <v>53390785</v>
      </c>
      <c r="F13" s="147"/>
    </row>
    <row r="14" spans="1:6" ht="12" customHeight="1">
      <c r="A14" s="181"/>
      <c r="B14" s="55"/>
      <c r="C14" s="154"/>
      <c r="D14" s="165"/>
      <c r="E14" s="155"/>
      <c r="F14" s="167"/>
    </row>
    <row r="15" spans="1:6" ht="15" customHeight="1">
      <c r="A15" s="181">
        <v>5</v>
      </c>
      <c r="B15" s="49"/>
      <c r="C15" s="163" t="s">
        <v>32</v>
      </c>
      <c r="D15" s="154">
        <f>D16</f>
        <v>116000000</v>
      </c>
      <c r="E15" s="154">
        <f>E16</f>
        <v>56217843</v>
      </c>
      <c r="F15" s="166">
        <f>E15/D15*100</f>
        <v>48.463657758620684</v>
      </c>
    </row>
    <row r="16" spans="1:6" ht="15" customHeight="1">
      <c r="A16" s="181">
        <v>54</v>
      </c>
      <c r="B16" s="55"/>
      <c r="C16" s="110" t="s">
        <v>271</v>
      </c>
      <c r="D16" s="154">
        <f>D17+D19</f>
        <v>116000000</v>
      </c>
      <c r="E16" s="154">
        <f>E17+E19</f>
        <v>56217843</v>
      </c>
      <c r="F16" s="166">
        <f>E16/D16*100</f>
        <v>48.463657758620684</v>
      </c>
    </row>
    <row r="17" spans="1:6" s="220" customFormat="1" ht="24" customHeight="1">
      <c r="A17" s="181">
        <v>542</v>
      </c>
      <c r="B17" s="49"/>
      <c r="C17" s="34" t="s">
        <v>283</v>
      </c>
      <c r="D17" s="154">
        <v>50000000</v>
      </c>
      <c r="E17" s="154">
        <f>E18</f>
        <v>26381521</v>
      </c>
      <c r="F17" s="166">
        <f>E17/D17*100</f>
        <v>52.763042000000006</v>
      </c>
    </row>
    <row r="18" spans="1:6" ht="24.75" customHeight="1">
      <c r="A18" s="181"/>
      <c r="B18" s="55">
        <v>5422</v>
      </c>
      <c r="C18" s="35" t="s">
        <v>284</v>
      </c>
      <c r="D18" s="155"/>
      <c r="E18" s="155">
        <v>26381521</v>
      </c>
      <c r="F18" s="147"/>
    </row>
    <row r="19" spans="1:6" s="220" customFormat="1" ht="24" customHeight="1">
      <c r="A19" s="181">
        <v>544</v>
      </c>
      <c r="B19" s="49"/>
      <c r="C19" s="110" t="s">
        <v>285</v>
      </c>
      <c r="D19" s="154">
        <v>66000000</v>
      </c>
      <c r="E19" s="154">
        <f>E20+E21</f>
        <v>29836322</v>
      </c>
      <c r="F19" s="166">
        <f>E19/D19*100</f>
        <v>45.20654848484848</v>
      </c>
    </row>
    <row r="20" spans="1:6" ht="24" customHeight="1">
      <c r="A20" s="181"/>
      <c r="B20" s="55">
        <v>5443</v>
      </c>
      <c r="C20" s="33" t="s">
        <v>287</v>
      </c>
      <c r="D20" s="155"/>
      <c r="E20" s="155">
        <v>22901025</v>
      </c>
      <c r="F20" s="147"/>
    </row>
    <row r="21" spans="1:6" ht="13.5" customHeight="1">
      <c r="A21" s="181"/>
      <c r="B21" s="55">
        <v>5446</v>
      </c>
      <c r="C21" s="33" t="s">
        <v>286</v>
      </c>
      <c r="D21" s="155"/>
      <c r="E21" s="155">
        <v>6935297</v>
      </c>
      <c r="F21" s="147"/>
    </row>
  </sheetData>
  <sheetProtection/>
  <mergeCells count="1">
    <mergeCell ref="A1:F1"/>
  </mergeCells>
  <printOptions horizontalCentered="1"/>
  <pageMargins left="0.1968503937007874" right="0.1968503937007874" top="0.6299212598425197" bottom="0.4330708661417323" header="0.5118110236220472" footer="0.5118110236220472"/>
  <pageSetup horizontalDpi="300" verticalDpi="300" orientation="portrait" paperSize="9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8.421875" style="202" customWidth="1"/>
    <col min="2" max="2" width="56.8515625" style="61" customWidth="1"/>
    <col min="3" max="3" width="13.7109375" style="133" customWidth="1"/>
    <col min="4" max="4" width="12.140625" style="63" customWidth="1"/>
    <col min="5" max="5" width="8.140625" style="172" bestFit="1" customWidth="1"/>
    <col min="6" max="6" width="8.28125" style="61" customWidth="1"/>
    <col min="7" max="7" width="14.28125" style="61" bestFit="1" customWidth="1"/>
    <col min="8" max="8" width="14.421875" style="61" customWidth="1"/>
    <col min="9" max="9" width="4.00390625" style="61" customWidth="1"/>
    <col min="10" max="10" width="14.28125" style="61" customWidth="1"/>
    <col min="11" max="11" width="2.57421875" style="61" customWidth="1"/>
    <col min="12" max="16384" width="11.421875" style="61" customWidth="1"/>
  </cols>
  <sheetData>
    <row r="1" spans="1:6" ht="25.5" customHeight="1">
      <c r="A1" s="254" t="s">
        <v>115</v>
      </c>
      <c r="B1" s="254"/>
      <c r="C1" s="254"/>
      <c r="D1" s="254"/>
      <c r="E1" s="255"/>
      <c r="F1"/>
    </row>
    <row r="2" spans="1:6" ht="28.5" customHeight="1">
      <c r="A2" s="17"/>
      <c r="B2" s="226" t="s">
        <v>354</v>
      </c>
      <c r="C2" s="227" t="s">
        <v>355</v>
      </c>
      <c r="D2" s="228" t="s">
        <v>356</v>
      </c>
      <c r="E2" s="229" t="s">
        <v>357</v>
      </c>
      <c r="F2" s="125"/>
    </row>
    <row r="3" spans="1:6" ht="7.5" customHeight="1">
      <c r="A3" s="135"/>
      <c r="B3" s="136"/>
      <c r="C3" s="170"/>
      <c r="D3" s="170"/>
      <c r="E3" s="170"/>
      <c r="F3" s="125"/>
    </row>
    <row r="4" spans="1:11" s="97" customFormat="1" ht="22.5" customHeight="1">
      <c r="A4" s="113" t="s">
        <v>167</v>
      </c>
      <c r="B4" s="182" t="s">
        <v>116</v>
      </c>
      <c r="C4" s="154">
        <f>C6+C74+C96+C108+C313</f>
        <v>3127836546</v>
      </c>
      <c r="D4" s="154">
        <f>D6+D74+D96+D108+D313</f>
        <v>899431537</v>
      </c>
      <c r="E4" s="166">
        <f>D4/C4*100</f>
        <v>28.755707779878342</v>
      </c>
      <c r="F4" s="169"/>
      <c r="G4" s="46"/>
      <c r="H4" s="46"/>
      <c r="I4" s="101"/>
      <c r="J4" s="46"/>
      <c r="K4" s="101"/>
    </row>
    <row r="5" spans="1:11" s="97" customFormat="1" ht="12.75" customHeight="1">
      <c r="A5" s="113"/>
      <c r="B5" s="182"/>
      <c r="C5" s="154"/>
      <c r="D5" s="154"/>
      <c r="E5" s="166"/>
      <c r="F5" s="169"/>
      <c r="G5" s="46"/>
      <c r="H5" s="46"/>
      <c r="I5" s="101"/>
      <c r="J5" s="46"/>
      <c r="K5" s="101"/>
    </row>
    <row r="6" spans="1:10" s="178" customFormat="1" ht="12.75">
      <c r="A6" s="183">
        <v>100</v>
      </c>
      <c r="B6" s="110" t="s">
        <v>144</v>
      </c>
      <c r="C6" s="154">
        <f>C8+C54+C61+C68</f>
        <v>206965000</v>
      </c>
      <c r="D6" s="154">
        <f>D8+D54+D61+D68</f>
        <v>82147394</v>
      </c>
      <c r="E6" s="166">
        <f>D6/C6*100</f>
        <v>39.69144251443481</v>
      </c>
      <c r="F6" s="177"/>
      <c r="H6" s="222"/>
      <c r="J6" s="222"/>
    </row>
    <row r="7" spans="1:6" ht="12.75">
      <c r="A7" s="192"/>
      <c r="B7" s="100"/>
      <c r="C7" s="154"/>
      <c r="D7" s="154"/>
      <c r="E7" s="166"/>
      <c r="F7" s="112"/>
    </row>
    <row r="8" spans="1:6" ht="12.75">
      <c r="A8" s="174" t="s">
        <v>99</v>
      </c>
      <c r="B8" s="103" t="s">
        <v>100</v>
      </c>
      <c r="C8" s="185">
        <f>C9</f>
        <v>187365000</v>
      </c>
      <c r="D8" s="185">
        <f>D9</f>
        <v>76401656</v>
      </c>
      <c r="E8" s="166">
        <f>D8/C8*100</f>
        <v>40.77690924132042</v>
      </c>
      <c r="F8" s="112"/>
    </row>
    <row r="9" spans="1:6" ht="12.75" hidden="1">
      <c r="A9" s="193">
        <v>3</v>
      </c>
      <c r="B9" s="103" t="s">
        <v>60</v>
      </c>
      <c r="C9" s="185">
        <f>C10+C20+C46+C50</f>
        <v>187365000</v>
      </c>
      <c r="D9" s="185">
        <f>D10+D20+D46+D50</f>
        <v>76401656</v>
      </c>
      <c r="E9" s="166">
        <f>D9/C9*100</f>
        <v>40.77690924132042</v>
      </c>
      <c r="F9" s="112"/>
    </row>
    <row r="10" spans="1:6" ht="12.75">
      <c r="A10" s="193">
        <v>31</v>
      </c>
      <c r="B10" s="103" t="s">
        <v>61</v>
      </c>
      <c r="C10" s="185">
        <f>C11+C15+C17</f>
        <v>129405000</v>
      </c>
      <c r="D10" s="185">
        <f>D11+D15+D17</f>
        <v>55432081</v>
      </c>
      <c r="E10" s="166">
        <f>D10/C10*100</f>
        <v>42.83611993354198</v>
      </c>
      <c r="F10" s="112"/>
    </row>
    <row r="11" spans="1:6" s="62" customFormat="1" ht="12.75">
      <c r="A11" s="193">
        <v>311</v>
      </c>
      <c r="B11" s="103" t="s">
        <v>265</v>
      </c>
      <c r="C11" s="185">
        <v>105605000</v>
      </c>
      <c r="D11" s="185">
        <f>SUM(D12:D14)</f>
        <v>46710179</v>
      </c>
      <c r="E11" s="166">
        <f>D11/C11*100</f>
        <v>44.2310297807869</v>
      </c>
      <c r="F11" s="112"/>
    </row>
    <row r="12" spans="1:6" ht="12.75">
      <c r="A12" s="194">
        <v>3111</v>
      </c>
      <c r="B12" s="104" t="s">
        <v>62</v>
      </c>
      <c r="C12" s="165"/>
      <c r="D12" s="165">
        <v>46369826</v>
      </c>
      <c r="E12" s="147"/>
      <c r="F12" s="111"/>
    </row>
    <row r="13" spans="1:6" ht="12.75">
      <c r="A13" s="194">
        <v>3113</v>
      </c>
      <c r="B13" s="104" t="s">
        <v>187</v>
      </c>
      <c r="C13" s="165"/>
      <c r="D13" s="165">
        <v>140453</v>
      </c>
      <c r="E13" s="147"/>
      <c r="F13" s="111"/>
    </row>
    <row r="14" spans="1:6" ht="12.75">
      <c r="A14" s="194">
        <v>3114</v>
      </c>
      <c r="B14" s="104" t="s">
        <v>64</v>
      </c>
      <c r="C14" s="165"/>
      <c r="D14" s="165">
        <v>199900</v>
      </c>
      <c r="E14" s="147"/>
      <c r="F14" s="111"/>
    </row>
    <row r="15" spans="1:6" s="62" customFormat="1" ht="12.75">
      <c r="A15" s="193">
        <v>312</v>
      </c>
      <c r="B15" s="103" t="s">
        <v>65</v>
      </c>
      <c r="C15" s="185">
        <v>5200000</v>
      </c>
      <c r="D15" s="185">
        <f>D16</f>
        <v>653888</v>
      </c>
      <c r="E15" s="166">
        <f>D15/C15*100</f>
        <v>12.574769230769231</v>
      </c>
      <c r="F15" s="46"/>
    </row>
    <row r="16" spans="1:6" ht="12.75">
      <c r="A16" s="195">
        <v>3121</v>
      </c>
      <c r="B16" s="37" t="s">
        <v>65</v>
      </c>
      <c r="C16" s="157"/>
      <c r="D16" s="157">
        <v>653888</v>
      </c>
      <c r="E16" s="147"/>
      <c r="F16" s="111"/>
    </row>
    <row r="17" spans="1:6" s="62" customFormat="1" ht="12.75">
      <c r="A17" s="193">
        <v>313</v>
      </c>
      <c r="B17" s="103" t="s">
        <v>66</v>
      </c>
      <c r="C17" s="185">
        <v>18600000</v>
      </c>
      <c r="D17" s="185">
        <f>SUM(D18:D19)</f>
        <v>8068014</v>
      </c>
      <c r="E17" s="166">
        <f>D17/C17*100</f>
        <v>43.37641935483871</v>
      </c>
      <c r="F17" s="112"/>
    </row>
    <row r="18" spans="1:6" ht="12.75">
      <c r="A18" s="195">
        <v>3132</v>
      </c>
      <c r="B18" s="37" t="s">
        <v>263</v>
      </c>
      <c r="C18" s="157"/>
      <c r="D18" s="157">
        <v>7228567</v>
      </c>
      <c r="E18" s="147"/>
      <c r="F18" s="111"/>
    </row>
    <row r="19" spans="1:6" ht="12.75">
      <c r="A19" s="195">
        <v>3133</v>
      </c>
      <c r="B19" s="37" t="s">
        <v>264</v>
      </c>
      <c r="C19" s="157"/>
      <c r="D19" s="157">
        <v>839447</v>
      </c>
      <c r="E19" s="147"/>
      <c r="F19" s="111"/>
    </row>
    <row r="20" spans="1:6" s="62" customFormat="1" ht="12.75">
      <c r="A20" s="193">
        <v>32</v>
      </c>
      <c r="B20" s="108" t="s">
        <v>2</v>
      </c>
      <c r="C20" s="185">
        <f>C21+C25+C30+C39</f>
        <v>54080000</v>
      </c>
      <c r="D20" s="185">
        <f>D21+D25+D30+D39</f>
        <v>20412384</v>
      </c>
      <c r="E20" s="166">
        <f>D20/C20*100</f>
        <v>37.74479289940829</v>
      </c>
      <c r="F20" s="112"/>
    </row>
    <row r="21" spans="1:6" s="62" customFormat="1" ht="12.75">
      <c r="A21" s="193">
        <v>321</v>
      </c>
      <c r="B21" s="103" t="s">
        <v>6</v>
      </c>
      <c r="C21" s="185">
        <v>8400000</v>
      </c>
      <c r="D21" s="185">
        <f>SUM(D22:D24)</f>
        <v>2845982</v>
      </c>
      <c r="E21" s="166">
        <f>D21/C21*100</f>
        <v>33.880738095238094</v>
      </c>
      <c r="F21" s="112"/>
    </row>
    <row r="22" spans="1:6" ht="12.75">
      <c r="A22" s="195">
        <v>3211</v>
      </c>
      <c r="B22" s="38" t="s">
        <v>67</v>
      </c>
      <c r="C22" s="157"/>
      <c r="D22" s="157">
        <v>781226</v>
      </c>
      <c r="E22" s="147"/>
      <c r="F22" s="111"/>
    </row>
    <row r="23" spans="1:6" ht="12.75">
      <c r="A23" s="195">
        <v>3212</v>
      </c>
      <c r="B23" s="38" t="s">
        <v>68</v>
      </c>
      <c r="C23" s="157"/>
      <c r="D23" s="157">
        <v>1688017</v>
      </c>
      <c r="E23" s="147"/>
      <c r="F23" s="111"/>
    </row>
    <row r="24" spans="1:6" ht="12.75">
      <c r="A24" s="196" t="s">
        <v>4</v>
      </c>
      <c r="B24" s="15" t="s">
        <v>5</v>
      </c>
      <c r="C24" s="157"/>
      <c r="D24" s="157">
        <v>376739</v>
      </c>
      <c r="E24" s="147"/>
      <c r="F24" s="111"/>
    </row>
    <row r="25" spans="1:6" s="62" customFormat="1" ht="12.75">
      <c r="A25" s="193">
        <v>322</v>
      </c>
      <c r="B25" s="103" t="s">
        <v>69</v>
      </c>
      <c r="C25" s="185">
        <v>8600000</v>
      </c>
      <c r="D25" s="185">
        <f>SUM(D26:D29)</f>
        <v>3662068</v>
      </c>
      <c r="E25" s="166">
        <f>D25/C25*100</f>
        <v>42.58218604651163</v>
      </c>
      <c r="F25" s="112"/>
    </row>
    <row r="26" spans="1:6" ht="12.75">
      <c r="A26" s="197">
        <v>3221</v>
      </c>
      <c r="B26" s="104" t="s">
        <v>70</v>
      </c>
      <c r="C26" s="165"/>
      <c r="D26" s="165">
        <v>872559</v>
      </c>
      <c r="E26" s="147"/>
      <c r="F26" s="111"/>
    </row>
    <row r="27" spans="1:6" ht="12.75">
      <c r="A27" s="197">
        <v>3223</v>
      </c>
      <c r="B27" s="104" t="s">
        <v>72</v>
      </c>
      <c r="C27" s="165"/>
      <c r="D27" s="165">
        <v>2564319</v>
      </c>
      <c r="E27" s="147"/>
      <c r="F27" s="111"/>
    </row>
    <row r="28" spans="1:6" ht="12.75">
      <c r="A28" s="197">
        <v>3224</v>
      </c>
      <c r="B28" s="106" t="s">
        <v>7</v>
      </c>
      <c r="C28" s="165"/>
      <c r="D28" s="165">
        <v>61857</v>
      </c>
      <c r="E28" s="147"/>
      <c r="F28" s="111"/>
    </row>
    <row r="29" spans="1:6" ht="12.75">
      <c r="A29" s="197" t="s">
        <v>8</v>
      </c>
      <c r="B29" s="106" t="s">
        <v>9</v>
      </c>
      <c r="C29" s="165"/>
      <c r="D29" s="165">
        <v>163333</v>
      </c>
      <c r="E29" s="147"/>
      <c r="F29" s="111"/>
    </row>
    <row r="30" spans="1:6" s="62" customFormat="1" ht="12.75">
      <c r="A30" s="193">
        <v>323</v>
      </c>
      <c r="B30" s="103" t="s">
        <v>10</v>
      </c>
      <c r="C30" s="185">
        <v>30550000</v>
      </c>
      <c r="D30" s="185">
        <f>SUM(D31:D38)</f>
        <v>11669077</v>
      </c>
      <c r="E30" s="166">
        <f>D30/C30*100</f>
        <v>38.19665139116203</v>
      </c>
      <c r="F30" s="112"/>
    </row>
    <row r="31" spans="1:6" ht="12.75">
      <c r="A31" s="194">
        <v>3231</v>
      </c>
      <c r="B31" s="124" t="s">
        <v>73</v>
      </c>
      <c r="C31" s="165"/>
      <c r="D31" s="165">
        <v>2150100</v>
      </c>
      <c r="E31" s="147"/>
      <c r="F31" s="111"/>
    </row>
    <row r="32" spans="1:6" ht="12.75">
      <c r="A32" s="194">
        <v>3232</v>
      </c>
      <c r="B32" s="106" t="s">
        <v>11</v>
      </c>
      <c r="C32" s="165"/>
      <c r="D32" s="165">
        <v>5512452</v>
      </c>
      <c r="E32" s="147"/>
      <c r="F32" s="111"/>
    </row>
    <row r="33" spans="1:6" ht="12.75">
      <c r="A33" s="194">
        <v>3233</v>
      </c>
      <c r="B33" s="105" t="s">
        <v>74</v>
      </c>
      <c r="C33" s="165"/>
      <c r="D33" s="165">
        <v>69483</v>
      </c>
      <c r="E33" s="147"/>
      <c r="F33" s="111"/>
    </row>
    <row r="34" spans="1:6" ht="12.75">
      <c r="A34" s="194">
        <v>3234</v>
      </c>
      <c r="B34" s="105" t="s">
        <v>75</v>
      </c>
      <c r="C34" s="165"/>
      <c r="D34" s="165">
        <v>1149212</v>
      </c>
      <c r="E34" s="147"/>
      <c r="F34" s="111"/>
    </row>
    <row r="35" spans="1:6" ht="12.75">
      <c r="A35" s="194">
        <v>3235</v>
      </c>
      <c r="B35" s="105" t="s">
        <v>76</v>
      </c>
      <c r="C35" s="165"/>
      <c r="D35" s="165">
        <v>272443</v>
      </c>
      <c r="E35" s="147"/>
      <c r="F35" s="111"/>
    </row>
    <row r="36" spans="1:6" ht="12.75">
      <c r="A36" s="194">
        <v>3236</v>
      </c>
      <c r="B36" s="105" t="s">
        <v>172</v>
      </c>
      <c r="C36" s="165"/>
      <c r="D36" s="165">
        <v>361800</v>
      </c>
      <c r="E36" s="147"/>
      <c r="F36" s="111"/>
    </row>
    <row r="37" spans="1:6" ht="12.75">
      <c r="A37" s="194">
        <v>3237</v>
      </c>
      <c r="B37" s="106" t="s">
        <v>12</v>
      </c>
      <c r="C37" s="165"/>
      <c r="D37" s="165">
        <v>1623161</v>
      </c>
      <c r="E37" s="147"/>
      <c r="F37" s="111"/>
    </row>
    <row r="38" spans="1:6" ht="12.75">
      <c r="A38" s="194">
        <v>3239</v>
      </c>
      <c r="B38" s="106" t="s">
        <v>77</v>
      </c>
      <c r="C38" s="165"/>
      <c r="D38" s="165">
        <v>530426</v>
      </c>
      <c r="E38" s="147"/>
      <c r="F38" s="111"/>
    </row>
    <row r="39" spans="1:6" s="62" customFormat="1" ht="12.75">
      <c r="A39" s="193">
        <v>329</v>
      </c>
      <c r="B39" s="103" t="s">
        <v>79</v>
      </c>
      <c r="C39" s="185">
        <v>6530000</v>
      </c>
      <c r="D39" s="185">
        <f>SUM(D40:D45)</f>
        <v>2235257</v>
      </c>
      <c r="E39" s="166">
        <f>D39/C39*100</f>
        <v>34.230581929555896</v>
      </c>
      <c r="F39" s="112"/>
    </row>
    <row r="40" spans="1:6" ht="12.75">
      <c r="A40" s="194">
        <v>3291</v>
      </c>
      <c r="B40" s="104" t="s">
        <v>148</v>
      </c>
      <c r="C40" s="165"/>
      <c r="D40" s="165">
        <v>94139</v>
      </c>
      <c r="E40" s="147"/>
      <c r="F40" s="111"/>
    </row>
    <row r="41" spans="1:6" ht="12.75">
      <c r="A41" s="194">
        <v>3292</v>
      </c>
      <c r="B41" s="104" t="s">
        <v>80</v>
      </c>
      <c r="C41" s="165"/>
      <c r="D41" s="165">
        <v>1306606</v>
      </c>
      <c r="E41" s="147"/>
      <c r="F41" s="111"/>
    </row>
    <row r="42" spans="1:6" ht="12.75">
      <c r="A42" s="194">
        <v>3293</v>
      </c>
      <c r="B42" s="104" t="s">
        <v>81</v>
      </c>
      <c r="C42" s="165"/>
      <c r="D42" s="165">
        <v>166875</v>
      </c>
      <c r="E42" s="147"/>
      <c r="F42" s="111"/>
    </row>
    <row r="43" spans="1:6" ht="12.75">
      <c r="A43" s="194">
        <v>3294</v>
      </c>
      <c r="B43" s="104" t="s">
        <v>82</v>
      </c>
      <c r="C43" s="165"/>
      <c r="D43" s="165">
        <v>131730</v>
      </c>
      <c r="E43" s="147"/>
      <c r="F43" s="111"/>
    </row>
    <row r="44" spans="1:6" ht="12.75">
      <c r="A44" s="194">
        <v>3295</v>
      </c>
      <c r="B44" s="104" t="s">
        <v>266</v>
      </c>
      <c r="C44" s="165"/>
      <c r="D44" s="165">
        <v>344580</v>
      </c>
      <c r="E44" s="147"/>
      <c r="F44" s="111"/>
    </row>
    <row r="45" spans="1:6" ht="12.75">
      <c r="A45" s="194">
        <v>3299</v>
      </c>
      <c r="B45" s="104" t="s">
        <v>79</v>
      </c>
      <c r="C45" s="165"/>
      <c r="D45" s="165">
        <v>191327</v>
      </c>
      <c r="E45" s="147"/>
      <c r="F45" s="111"/>
    </row>
    <row r="46" spans="1:6" ht="12.75">
      <c r="A46" s="193">
        <v>34</v>
      </c>
      <c r="B46" s="103" t="s">
        <v>175</v>
      </c>
      <c r="C46" s="185">
        <f>C47</f>
        <v>2280000</v>
      </c>
      <c r="D46" s="185">
        <f>D47</f>
        <v>442636</v>
      </c>
      <c r="E46" s="166">
        <f>D46/C46*100</f>
        <v>19.41385964912281</v>
      </c>
      <c r="F46" s="111"/>
    </row>
    <row r="47" spans="1:6" s="62" customFormat="1" ht="12.75">
      <c r="A47" s="193">
        <v>343</v>
      </c>
      <c r="B47" s="103" t="s">
        <v>95</v>
      </c>
      <c r="C47" s="185">
        <v>2280000</v>
      </c>
      <c r="D47" s="185">
        <f>SUM(D48:D49)</f>
        <v>442636</v>
      </c>
      <c r="E47" s="166">
        <f>D47/C47*100</f>
        <v>19.41385964912281</v>
      </c>
      <c r="F47" s="112"/>
    </row>
    <row r="48" spans="1:6" ht="12.75">
      <c r="A48" s="192">
        <v>3431</v>
      </c>
      <c r="B48" s="107" t="s">
        <v>96</v>
      </c>
      <c r="C48" s="165"/>
      <c r="D48" s="165">
        <v>438260</v>
      </c>
      <c r="E48" s="147"/>
      <c r="F48" s="111"/>
    </row>
    <row r="49" spans="1:6" ht="12.75">
      <c r="A49" s="192">
        <v>3433</v>
      </c>
      <c r="B49" s="107" t="s">
        <v>97</v>
      </c>
      <c r="C49" s="165"/>
      <c r="D49" s="165">
        <v>4376</v>
      </c>
      <c r="E49" s="147"/>
      <c r="F49" s="111"/>
    </row>
    <row r="50" spans="1:6" ht="12.75">
      <c r="A50" s="193">
        <v>38</v>
      </c>
      <c r="B50" s="103" t="s">
        <v>267</v>
      </c>
      <c r="C50" s="185">
        <f>C51</f>
        <v>1600000</v>
      </c>
      <c r="D50" s="185">
        <f>D51</f>
        <v>114555</v>
      </c>
      <c r="E50" s="166">
        <f>D50/C50*100</f>
        <v>7.1596875</v>
      </c>
      <c r="F50" s="111"/>
    </row>
    <row r="51" spans="1:6" s="62" customFormat="1" ht="12.75">
      <c r="A51" s="193">
        <v>381</v>
      </c>
      <c r="B51" s="103" t="s">
        <v>17</v>
      </c>
      <c r="C51" s="185">
        <v>1600000</v>
      </c>
      <c r="D51" s="185">
        <f>D52</f>
        <v>114555</v>
      </c>
      <c r="E51" s="166">
        <f>D51/C51*100</f>
        <v>7.1596875</v>
      </c>
      <c r="F51" s="112"/>
    </row>
    <row r="52" spans="1:6" ht="12.75">
      <c r="A52" s="197">
        <v>3811</v>
      </c>
      <c r="B52" s="104" t="s">
        <v>17</v>
      </c>
      <c r="C52" s="165"/>
      <c r="D52" s="165">
        <v>114555</v>
      </c>
      <c r="E52" s="147"/>
      <c r="F52" s="111"/>
    </row>
    <row r="53" spans="1:6" ht="12.75">
      <c r="A53" s="197"/>
      <c r="B53" s="104"/>
      <c r="C53" s="165"/>
      <c r="D53" s="165"/>
      <c r="E53" s="166"/>
      <c r="F53" s="112"/>
    </row>
    <row r="54" spans="1:6" ht="12.75">
      <c r="A54" s="174" t="s">
        <v>101</v>
      </c>
      <c r="B54" s="108" t="s">
        <v>102</v>
      </c>
      <c r="C54" s="185">
        <f aca="true" t="shared" si="0" ref="C54:D56">C55</f>
        <v>6966000</v>
      </c>
      <c r="D54" s="185">
        <f t="shared" si="0"/>
        <v>3573313</v>
      </c>
      <c r="E54" s="166">
        <f>D54/C54*100</f>
        <v>51.29648291702556</v>
      </c>
      <c r="F54" s="112"/>
    </row>
    <row r="55" spans="1:6" ht="12.75" hidden="1">
      <c r="A55" s="174">
        <v>4</v>
      </c>
      <c r="B55" s="108" t="s">
        <v>90</v>
      </c>
      <c r="C55" s="185">
        <f t="shared" si="0"/>
        <v>6966000</v>
      </c>
      <c r="D55" s="185">
        <f t="shared" si="0"/>
        <v>3573313</v>
      </c>
      <c r="E55" s="166">
        <f>D55/C55*100</f>
        <v>51.29648291702556</v>
      </c>
      <c r="F55" s="112"/>
    </row>
    <row r="56" spans="1:6" ht="12.75">
      <c r="A56" s="174">
        <v>42</v>
      </c>
      <c r="B56" s="108" t="s">
        <v>19</v>
      </c>
      <c r="C56" s="185">
        <f t="shared" si="0"/>
        <v>6966000</v>
      </c>
      <c r="D56" s="185">
        <f t="shared" si="0"/>
        <v>3573313</v>
      </c>
      <c r="E56" s="166">
        <f>D56/C56*100</f>
        <v>51.29648291702556</v>
      </c>
      <c r="F56" s="112"/>
    </row>
    <row r="57" spans="1:6" s="62" customFormat="1" ht="12.75">
      <c r="A57" s="174">
        <v>422</v>
      </c>
      <c r="B57" s="108" t="s">
        <v>27</v>
      </c>
      <c r="C57" s="185">
        <v>6966000</v>
      </c>
      <c r="D57" s="185">
        <f>SUM(D58:D59)</f>
        <v>3573313</v>
      </c>
      <c r="E57" s="166">
        <f>D57/C57*100</f>
        <v>51.29648291702556</v>
      </c>
      <c r="F57" s="112"/>
    </row>
    <row r="58" spans="1:6" ht="12.75">
      <c r="A58" s="198" t="s">
        <v>25</v>
      </c>
      <c r="B58" s="44" t="s">
        <v>26</v>
      </c>
      <c r="C58" s="165"/>
      <c r="D58" s="165">
        <v>329178</v>
      </c>
      <c r="E58" s="147"/>
      <c r="F58" s="111"/>
    </row>
    <row r="59" spans="1:6" ht="12.75">
      <c r="A59" s="197" t="s">
        <v>28</v>
      </c>
      <c r="B59" s="106" t="s">
        <v>1</v>
      </c>
      <c r="C59" s="165"/>
      <c r="D59" s="165">
        <v>3244135</v>
      </c>
      <c r="E59" s="147"/>
      <c r="F59" s="111"/>
    </row>
    <row r="60" spans="1:6" ht="12.75">
      <c r="A60" s="197"/>
      <c r="B60" s="106"/>
      <c r="C60" s="165"/>
      <c r="D60" s="165"/>
      <c r="E60" s="166"/>
      <c r="F60" s="112"/>
    </row>
    <row r="61" spans="1:6" ht="12.75">
      <c r="A61" s="174" t="s">
        <v>103</v>
      </c>
      <c r="B61" s="108" t="s">
        <v>104</v>
      </c>
      <c r="C61" s="185">
        <f>C62</f>
        <v>6634000</v>
      </c>
      <c r="D61" s="185">
        <f>D62</f>
        <v>1031492</v>
      </c>
      <c r="E61" s="166">
        <f>D61/C61*100</f>
        <v>15.548567983117275</v>
      </c>
      <c r="F61" s="112"/>
    </row>
    <row r="62" spans="1:6" ht="12.75">
      <c r="A62" s="174">
        <v>42</v>
      </c>
      <c r="B62" s="108" t="s">
        <v>177</v>
      </c>
      <c r="C62" s="185">
        <f>C63+C65</f>
        <v>6634000</v>
      </c>
      <c r="D62" s="185">
        <f>D63+D65</f>
        <v>1031492</v>
      </c>
      <c r="E62" s="166">
        <f>D62/C62*100</f>
        <v>15.548567983117275</v>
      </c>
      <c r="F62" s="112"/>
    </row>
    <row r="63" spans="1:6" s="62" customFormat="1" ht="12.75">
      <c r="A63" s="174">
        <v>422</v>
      </c>
      <c r="B63" s="108" t="s">
        <v>27</v>
      </c>
      <c r="C63" s="185">
        <v>2500000</v>
      </c>
      <c r="D63" s="185">
        <f>D64</f>
        <v>304411</v>
      </c>
      <c r="E63" s="166">
        <f>D63/C63*100</f>
        <v>12.17644</v>
      </c>
      <c r="F63" s="112"/>
    </row>
    <row r="64" spans="1:6" ht="12.75">
      <c r="A64" s="198" t="s">
        <v>25</v>
      </c>
      <c r="B64" s="104" t="s">
        <v>26</v>
      </c>
      <c r="C64" s="165"/>
      <c r="D64" s="165">
        <v>304411</v>
      </c>
      <c r="E64" s="147"/>
      <c r="F64" s="111"/>
    </row>
    <row r="65" spans="1:6" s="62" customFormat="1" ht="12.75">
      <c r="A65" s="174">
        <v>426</v>
      </c>
      <c r="B65" s="108" t="s">
        <v>156</v>
      </c>
      <c r="C65" s="185">
        <v>4134000</v>
      </c>
      <c r="D65" s="185">
        <f>D66</f>
        <v>727081</v>
      </c>
      <c r="E65" s="166">
        <f aca="true" t="shared" si="1" ref="E65:E108">D65/C65*100</f>
        <v>17.58783260764393</v>
      </c>
      <c r="F65" s="112"/>
    </row>
    <row r="66" spans="1:6" ht="12.75">
      <c r="A66" s="197">
        <v>4262</v>
      </c>
      <c r="B66" s="45" t="s">
        <v>155</v>
      </c>
      <c r="C66" s="165"/>
      <c r="D66" s="165">
        <v>727081</v>
      </c>
      <c r="E66" s="147"/>
      <c r="F66" s="111"/>
    </row>
    <row r="67" spans="1:6" ht="12.75">
      <c r="A67" s="197"/>
      <c r="B67" s="104"/>
      <c r="C67" s="165"/>
      <c r="D67" s="165"/>
      <c r="E67" s="166"/>
      <c r="F67" s="111"/>
    </row>
    <row r="68" spans="1:6" ht="12.75">
      <c r="A68" s="174" t="s">
        <v>109</v>
      </c>
      <c r="B68" s="108" t="s">
        <v>110</v>
      </c>
      <c r="C68" s="185">
        <f aca="true" t="shared" si="2" ref="C68:D71">C69</f>
        <v>6000000</v>
      </c>
      <c r="D68" s="185">
        <f t="shared" si="2"/>
        <v>1140933</v>
      </c>
      <c r="E68" s="166">
        <f t="shared" si="1"/>
        <v>19.01555</v>
      </c>
      <c r="F68" s="112"/>
    </row>
    <row r="69" spans="1:6" ht="12.75" hidden="1">
      <c r="A69" s="174">
        <v>4</v>
      </c>
      <c r="B69" s="108" t="s">
        <v>176</v>
      </c>
      <c r="C69" s="185">
        <f t="shared" si="2"/>
        <v>6000000</v>
      </c>
      <c r="D69" s="185">
        <f t="shared" si="2"/>
        <v>1140933</v>
      </c>
      <c r="E69" s="166">
        <f t="shared" si="1"/>
        <v>19.01555</v>
      </c>
      <c r="F69" s="112"/>
    </row>
    <row r="70" spans="1:6" ht="12.75">
      <c r="A70" s="174">
        <v>42</v>
      </c>
      <c r="B70" s="108" t="s">
        <v>19</v>
      </c>
      <c r="C70" s="185">
        <f t="shared" si="2"/>
        <v>6000000</v>
      </c>
      <c r="D70" s="185">
        <f t="shared" si="2"/>
        <v>1140933</v>
      </c>
      <c r="E70" s="166">
        <f t="shared" si="1"/>
        <v>19.01555</v>
      </c>
      <c r="F70" s="112"/>
    </row>
    <row r="71" spans="1:6" s="62" customFormat="1" ht="12.75">
      <c r="A71" s="174">
        <v>421</v>
      </c>
      <c r="B71" s="108" t="s">
        <v>20</v>
      </c>
      <c r="C71" s="185">
        <v>6000000</v>
      </c>
      <c r="D71" s="185">
        <f t="shared" si="2"/>
        <v>1140933</v>
      </c>
      <c r="E71" s="166">
        <f t="shared" si="1"/>
        <v>19.01555</v>
      </c>
      <c r="F71" s="112"/>
    </row>
    <row r="72" spans="1:6" ht="12.75">
      <c r="A72" s="197" t="s">
        <v>21</v>
      </c>
      <c r="B72" s="106" t="s">
        <v>22</v>
      </c>
      <c r="C72" s="165"/>
      <c r="D72" s="165">
        <v>1140933</v>
      </c>
      <c r="E72" s="147"/>
      <c r="F72" s="111"/>
    </row>
    <row r="73" spans="1:6" ht="12.75">
      <c r="A73" s="197"/>
      <c r="B73" s="105"/>
      <c r="C73" s="165"/>
      <c r="D73" s="165"/>
      <c r="E73" s="166"/>
      <c r="F73" s="112"/>
    </row>
    <row r="74" spans="1:6" s="178" customFormat="1" ht="12.75">
      <c r="A74" s="176">
        <v>101</v>
      </c>
      <c r="B74" s="103" t="s">
        <v>143</v>
      </c>
      <c r="C74" s="154">
        <f>C76+C86</f>
        <v>140020000</v>
      </c>
      <c r="D74" s="154">
        <f>D76+D86</f>
        <v>59879767</v>
      </c>
      <c r="E74" s="166">
        <f t="shared" si="1"/>
        <v>42.76515283530924</v>
      </c>
      <c r="F74" s="177"/>
    </row>
    <row r="75" spans="1:6" ht="12.75">
      <c r="A75" s="175"/>
      <c r="B75" s="108"/>
      <c r="C75" s="165"/>
      <c r="D75" s="165"/>
      <c r="E75" s="166"/>
      <c r="F75" s="112"/>
    </row>
    <row r="76" spans="1:6" s="180" customFormat="1" ht="25.5">
      <c r="A76" s="109" t="s">
        <v>105</v>
      </c>
      <c r="B76" s="78" t="s">
        <v>106</v>
      </c>
      <c r="C76" s="185">
        <f>C77+C81</f>
        <v>54627000</v>
      </c>
      <c r="D76" s="185">
        <f>D77+D81</f>
        <v>28757750</v>
      </c>
      <c r="E76" s="166">
        <f t="shared" si="1"/>
        <v>52.643839127171546</v>
      </c>
      <c r="F76" s="179"/>
    </row>
    <row r="77" spans="1:6" ht="12.75" hidden="1">
      <c r="A77" s="174">
        <v>3</v>
      </c>
      <c r="B77" s="103" t="s">
        <v>60</v>
      </c>
      <c r="C77" s="185">
        <f aca="true" t="shared" si="3" ref="C77:D79">C78</f>
        <v>4627000</v>
      </c>
      <c r="D77" s="185">
        <f t="shared" si="3"/>
        <v>2376229</v>
      </c>
      <c r="E77" s="166">
        <f t="shared" si="1"/>
        <v>51.35571644694187</v>
      </c>
      <c r="F77" s="112"/>
    </row>
    <row r="78" spans="1:6" ht="12.75">
      <c r="A78" s="174">
        <v>34</v>
      </c>
      <c r="B78" s="103" t="s">
        <v>15</v>
      </c>
      <c r="C78" s="185">
        <f t="shared" si="3"/>
        <v>4627000</v>
      </c>
      <c r="D78" s="185">
        <f t="shared" si="3"/>
        <v>2376229</v>
      </c>
      <c r="E78" s="166">
        <f t="shared" si="1"/>
        <v>51.35571644694187</v>
      </c>
      <c r="F78" s="112"/>
    </row>
    <row r="79" spans="1:6" s="62" customFormat="1" ht="12.75">
      <c r="A79" s="174">
        <v>342</v>
      </c>
      <c r="B79" s="103" t="s">
        <v>268</v>
      </c>
      <c r="C79" s="185">
        <v>4627000</v>
      </c>
      <c r="D79" s="185">
        <f t="shared" si="3"/>
        <v>2376229</v>
      </c>
      <c r="E79" s="166">
        <f t="shared" si="1"/>
        <v>51.35571644694187</v>
      </c>
      <c r="F79" s="112"/>
    </row>
    <row r="80" spans="1:6" ht="25.5">
      <c r="A80" s="197" t="s">
        <v>14</v>
      </c>
      <c r="B80" s="102" t="s">
        <v>269</v>
      </c>
      <c r="C80" s="165"/>
      <c r="D80" s="165">
        <v>2376229</v>
      </c>
      <c r="E80" s="147"/>
      <c r="F80" s="111"/>
    </row>
    <row r="81" spans="1:6" ht="12.75" hidden="1">
      <c r="A81" s="174">
        <v>5</v>
      </c>
      <c r="B81" s="103" t="s">
        <v>178</v>
      </c>
      <c r="C81" s="185">
        <f aca="true" t="shared" si="4" ref="C81:D83">C82</f>
        <v>50000000</v>
      </c>
      <c r="D81" s="185">
        <f t="shared" si="4"/>
        <v>26381521</v>
      </c>
      <c r="E81" s="166">
        <f t="shared" si="1"/>
        <v>52.763042000000006</v>
      </c>
      <c r="F81" s="111"/>
    </row>
    <row r="82" spans="1:6" ht="12.75">
      <c r="A82" s="174">
        <v>54</v>
      </c>
      <c r="B82" s="103" t="s">
        <v>271</v>
      </c>
      <c r="C82" s="185">
        <f t="shared" si="4"/>
        <v>50000000</v>
      </c>
      <c r="D82" s="185">
        <f t="shared" si="4"/>
        <v>26381521</v>
      </c>
      <c r="E82" s="166">
        <f t="shared" si="1"/>
        <v>52.763042000000006</v>
      </c>
      <c r="F82" s="111"/>
    </row>
    <row r="83" spans="1:6" s="62" customFormat="1" ht="25.5">
      <c r="A83" s="174">
        <v>542</v>
      </c>
      <c r="B83" s="103" t="s">
        <v>272</v>
      </c>
      <c r="C83" s="185">
        <v>50000000</v>
      </c>
      <c r="D83" s="185">
        <f t="shared" si="4"/>
        <v>26381521</v>
      </c>
      <c r="E83" s="166">
        <f t="shared" si="1"/>
        <v>52.763042000000006</v>
      </c>
      <c r="F83" s="112"/>
    </row>
    <row r="84" spans="1:6" ht="25.5">
      <c r="A84" s="192">
        <v>5422</v>
      </c>
      <c r="B84" s="35" t="s">
        <v>273</v>
      </c>
      <c r="C84" s="165"/>
      <c r="D84" s="165">
        <v>26381521</v>
      </c>
      <c r="E84" s="147"/>
      <c r="F84" s="111"/>
    </row>
    <row r="85" spans="1:6" ht="12.75">
      <c r="A85" s="197"/>
      <c r="B85" s="106"/>
      <c r="C85" s="165"/>
      <c r="D85" s="185"/>
      <c r="E85" s="166"/>
      <c r="F85" s="112"/>
    </row>
    <row r="86" spans="1:6" s="180" customFormat="1" ht="25.5">
      <c r="A86" s="109" t="s">
        <v>108</v>
      </c>
      <c r="B86" s="78" t="s">
        <v>107</v>
      </c>
      <c r="C86" s="185">
        <f>C87+C91</f>
        <v>85393000</v>
      </c>
      <c r="D86" s="185">
        <f>D87+D91</f>
        <v>31122017</v>
      </c>
      <c r="E86" s="166">
        <f t="shared" si="1"/>
        <v>36.44563020388088</v>
      </c>
      <c r="F86" s="179"/>
    </row>
    <row r="87" spans="1:6" ht="12.75" hidden="1">
      <c r="A87" s="174">
        <v>3</v>
      </c>
      <c r="B87" s="103" t="s">
        <v>60</v>
      </c>
      <c r="C87" s="185">
        <f aca="true" t="shared" si="5" ref="C87:D89">C88</f>
        <v>33393000</v>
      </c>
      <c r="D87" s="185">
        <f t="shared" si="5"/>
        <v>8220992</v>
      </c>
      <c r="E87" s="166">
        <f t="shared" si="1"/>
        <v>24.61890815440362</v>
      </c>
      <c r="F87" s="112"/>
    </row>
    <row r="88" spans="1:6" ht="12.75">
      <c r="A88" s="174">
        <v>34</v>
      </c>
      <c r="B88" s="103" t="s">
        <v>15</v>
      </c>
      <c r="C88" s="185">
        <f>C89</f>
        <v>33393000</v>
      </c>
      <c r="D88" s="185">
        <f t="shared" si="5"/>
        <v>8220992</v>
      </c>
      <c r="E88" s="166">
        <f t="shared" si="1"/>
        <v>24.61890815440362</v>
      </c>
      <c r="F88" s="112"/>
    </row>
    <row r="89" spans="1:6" s="62" customFormat="1" ht="12.75">
      <c r="A89" s="174">
        <v>342</v>
      </c>
      <c r="B89" s="103" t="s">
        <v>13</v>
      </c>
      <c r="C89" s="185">
        <v>33393000</v>
      </c>
      <c r="D89" s="185">
        <f t="shared" si="5"/>
        <v>8220992</v>
      </c>
      <c r="E89" s="166">
        <f>D89/C89*100</f>
        <v>24.61890815440362</v>
      </c>
      <c r="F89" s="112"/>
    </row>
    <row r="90" spans="1:6" ht="25.5">
      <c r="A90" s="197" t="s">
        <v>78</v>
      </c>
      <c r="B90" s="102" t="s">
        <v>270</v>
      </c>
      <c r="C90" s="165"/>
      <c r="D90" s="165">
        <v>8220992</v>
      </c>
      <c r="E90" s="147"/>
      <c r="F90" s="111"/>
    </row>
    <row r="91" spans="1:6" ht="12.75" hidden="1">
      <c r="A91" s="199">
        <v>5</v>
      </c>
      <c r="B91" s="103" t="s">
        <v>178</v>
      </c>
      <c r="C91" s="185">
        <f aca="true" t="shared" si="6" ref="C91:D93">C92</f>
        <v>52000000</v>
      </c>
      <c r="D91" s="185">
        <f t="shared" si="6"/>
        <v>22901025</v>
      </c>
      <c r="E91" s="166">
        <f t="shared" si="1"/>
        <v>44.04043269230769</v>
      </c>
      <c r="F91" s="111"/>
    </row>
    <row r="92" spans="1:6" ht="12.75">
      <c r="A92" s="174">
        <v>54</v>
      </c>
      <c r="B92" s="103" t="s">
        <v>271</v>
      </c>
      <c r="C92" s="185">
        <f>C93</f>
        <v>52000000</v>
      </c>
      <c r="D92" s="185">
        <f t="shared" si="6"/>
        <v>22901025</v>
      </c>
      <c r="E92" s="166">
        <f t="shared" si="1"/>
        <v>44.04043269230769</v>
      </c>
      <c r="F92" s="111"/>
    </row>
    <row r="93" spans="1:6" s="62" customFormat="1" ht="25.5">
      <c r="A93" s="174">
        <v>544</v>
      </c>
      <c r="B93" s="103" t="s">
        <v>274</v>
      </c>
      <c r="C93" s="185">
        <v>52000000</v>
      </c>
      <c r="D93" s="185">
        <f t="shared" si="6"/>
        <v>22901025</v>
      </c>
      <c r="E93" s="166">
        <f>D93/C93*100</f>
        <v>44.04043269230769</v>
      </c>
      <c r="F93" s="112"/>
    </row>
    <row r="94" spans="1:6" ht="25.5">
      <c r="A94" s="192">
        <v>5443</v>
      </c>
      <c r="B94" s="35" t="s">
        <v>275</v>
      </c>
      <c r="C94" s="165"/>
      <c r="D94" s="165">
        <v>22901025</v>
      </c>
      <c r="E94" s="147"/>
      <c r="F94" s="111"/>
    </row>
    <row r="95" spans="1:6" ht="12.75">
      <c r="A95" s="197"/>
      <c r="B95" s="106"/>
      <c r="C95" s="165"/>
      <c r="D95" s="185"/>
      <c r="E95" s="166"/>
      <c r="F95" s="112"/>
    </row>
    <row r="96" spans="1:6" s="178" customFormat="1" ht="12.75">
      <c r="A96" s="176">
        <v>102</v>
      </c>
      <c r="B96" s="103" t="s">
        <v>111</v>
      </c>
      <c r="C96" s="154">
        <f>C98</f>
        <v>15615000</v>
      </c>
      <c r="D96" s="154">
        <f>D98</f>
        <v>7608604</v>
      </c>
      <c r="E96" s="166">
        <f t="shared" si="1"/>
        <v>48.72625040025616</v>
      </c>
      <c r="F96" s="177"/>
    </row>
    <row r="97" spans="1:6" ht="12.75">
      <c r="A97" s="197"/>
      <c r="B97" s="106"/>
      <c r="C97" s="165"/>
      <c r="D97" s="165"/>
      <c r="E97" s="166"/>
      <c r="F97" s="112"/>
    </row>
    <row r="98" spans="1:6" s="180" customFormat="1" ht="25.5">
      <c r="A98" s="109" t="s">
        <v>149</v>
      </c>
      <c r="B98" s="78" t="s">
        <v>112</v>
      </c>
      <c r="C98" s="185">
        <f>C99+C103</f>
        <v>15615000</v>
      </c>
      <c r="D98" s="185">
        <f>D99+D103</f>
        <v>7608604</v>
      </c>
      <c r="E98" s="166">
        <f t="shared" si="1"/>
        <v>48.72625040025616</v>
      </c>
      <c r="F98" s="179"/>
    </row>
    <row r="99" spans="1:6" ht="12.75" hidden="1">
      <c r="A99" s="174">
        <v>3</v>
      </c>
      <c r="B99" s="103" t="s">
        <v>60</v>
      </c>
      <c r="C99" s="185">
        <f aca="true" t="shared" si="7" ref="C99:D101">C100</f>
        <v>1615000</v>
      </c>
      <c r="D99" s="185">
        <f t="shared" si="7"/>
        <v>673307</v>
      </c>
      <c r="E99" s="166">
        <f t="shared" si="1"/>
        <v>41.6908359133127</v>
      </c>
      <c r="F99" s="112"/>
    </row>
    <row r="100" spans="1:6" ht="12.75">
      <c r="A100" s="174">
        <v>34</v>
      </c>
      <c r="B100" s="103" t="s">
        <v>15</v>
      </c>
      <c r="C100" s="185">
        <v>1615000</v>
      </c>
      <c r="D100" s="185">
        <f t="shared" si="7"/>
        <v>673307</v>
      </c>
      <c r="E100" s="166">
        <f t="shared" si="1"/>
        <v>41.6908359133127</v>
      </c>
      <c r="F100" s="112"/>
    </row>
    <row r="101" spans="1:6" ht="12.75">
      <c r="A101" s="194">
        <v>342</v>
      </c>
      <c r="B101" s="76" t="s">
        <v>13</v>
      </c>
      <c r="C101" s="165"/>
      <c r="D101" s="165">
        <f t="shared" si="7"/>
        <v>673307</v>
      </c>
      <c r="E101" s="167"/>
      <c r="F101" s="111"/>
    </row>
    <row r="102" spans="1:6" ht="25.5">
      <c r="A102" s="197" t="s">
        <v>78</v>
      </c>
      <c r="B102" s="107" t="s">
        <v>270</v>
      </c>
      <c r="C102" s="165"/>
      <c r="D102" s="165">
        <v>673307</v>
      </c>
      <c r="E102" s="147"/>
      <c r="F102" s="111"/>
    </row>
    <row r="103" spans="1:6" ht="12.75" hidden="1">
      <c r="A103" s="174">
        <v>5</v>
      </c>
      <c r="B103" s="103" t="s">
        <v>178</v>
      </c>
      <c r="C103" s="185">
        <f aca="true" t="shared" si="8" ref="C103:D105">C104</f>
        <v>14000000</v>
      </c>
      <c r="D103" s="185">
        <f t="shared" si="8"/>
        <v>6935297</v>
      </c>
      <c r="E103" s="166">
        <f t="shared" si="1"/>
        <v>49.53783571428572</v>
      </c>
      <c r="F103" s="111"/>
    </row>
    <row r="104" spans="1:6" ht="12.75">
      <c r="A104" s="174">
        <v>54</v>
      </c>
      <c r="B104" s="103" t="s">
        <v>93</v>
      </c>
      <c r="C104" s="185">
        <f t="shared" si="8"/>
        <v>14000000</v>
      </c>
      <c r="D104" s="185">
        <f t="shared" si="8"/>
        <v>6935297</v>
      </c>
      <c r="E104" s="166">
        <f t="shared" si="1"/>
        <v>49.53783571428572</v>
      </c>
      <c r="F104" s="111"/>
    </row>
    <row r="105" spans="1:6" s="62" customFormat="1" ht="25.5">
      <c r="A105" s="174">
        <v>544</v>
      </c>
      <c r="B105" s="103" t="s">
        <v>274</v>
      </c>
      <c r="C105" s="185">
        <v>14000000</v>
      </c>
      <c r="D105" s="185">
        <f t="shared" si="8"/>
        <v>6935297</v>
      </c>
      <c r="E105" s="166">
        <f t="shared" si="1"/>
        <v>49.53783571428572</v>
      </c>
      <c r="F105" s="112"/>
    </row>
    <row r="106" spans="1:6" ht="12.75">
      <c r="A106" s="192">
        <v>5446</v>
      </c>
      <c r="B106" s="35" t="s">
        <v>276</v>
      </c>
      <c r="C106" s="165"/>
      <c r="D106" s="165">
        <v>6935297</v>
      </c>
      <c r="E106" s="147"/>
      <c r="F106" s="111"/>
    </row>
    <row r="107" spans="1:6" ht="12.75">
      <c r="A107" s="197"/>
      <c r="B107" s="106"/>
      <c r="C107" s="165"/>
      <c r="D107" s="185"/>
      <c r="E107" s="166"/>
      <c r="F107" s="112"/>
    </row>
    <row r="108" spans="1:6" s="178" customFormat="1" ht="25.5">
      <c r="A108" s="181">
        <v>103</v>
      </c>
      <c r="B108" s="103" t="s">
        <v>117</v>
      </c>
      <c r="C108" s="154">
        <f>C110+C125+C140+C155+C160+C165+C170+C175+C180+C185+C190+C195+C200+C205+C210+C215+C220+C225+C230+C235+C240+C245+C250+C255+C261+C266+C281+C297+C305</f>
        <v>953082000</v>
      </c>
      <c r="D108" s="154">
        <f>D110+D125+D140+D155+D160+D165+D170+D175+D180+D185+D190+D195+D200+D205+D210+D215+D220+D225+D230+D235+D240+D245+D250+D255+D261+D266+D281+D297+D305</f>
        <v>311174917</v>
      </c>
      <c r="E108" s="166">
        <f t="shared" si="1"/>
        <v>32.64933311089707</v>
      </c>
      <c r="F108" s="177"/>
    </row>
    <row r="109" spans="1:6" ht="12.75">
      <c r="A109" s="197"/>
      <c r="B109" s="104"/>
      <c r="C109" s="165"/>
      <c r="D109" s="165"/>
      <c r="E109" s="166"/>
      <c r="F109" s="111"/>
    </row>
    <row r="110" spans="1:6" ht="38.25">
      <c r="A110" s="109" t="s">
        <v>188</v>
      </c>
      <c r="B110" s="34" t="s">
        <v>298</v>
      </c>
      <c r="C110" s="185">
        <f>C111</f>
        <v>469499000</v>
      </c>
      <c r="D110" s="185">
        <f>D111</f>
        <v>150620705</v>
      </c>
      <c r="E110" s="166">
        <f>D110/C110*100</f>
        <v>32.08115565741354</v>
      </c>
      <c r="F110" s="111"/>
    </row>
    <row r="111" spans="1:6" ht="12.75" hidden="1">
      <c r="A111" s="174">
        <v>3</v>
      </c>
      <c r="B111" s="34" t="s">
        <v>60</v>
      </c>
      <c r="C111" s="185">
        <f>C112+C121</f>
        <v>469499000</v>
      </c>
      <c r="D111" s="185">
        <f>D112+D121</f>
        <v>150620705</v>
      </c>
      <c r="E111" s="166">
        <f>D111/C111*100</f>
        <v>32.08115565741354</v>
      </c>
      <c r="F111" s="112"/>
    </row>
    <row r="112" spans="1:6" ht="12.75">
      <c r="A112" s="174">
        <v>32</v>
      </c>
      <c r="B112" s="34" t="s">
        <v>2</v>
      </c>
      <c r="C112" s="185">
        <f>C113+C119</f>
        <v>468213000</v>
      </c>
      <c r="D112" s="185">
        <f>D113+D119</f>
        <v>150528499</v>
      </c>
      <c r="E112" s="166">
        <f>D112/C112*100</f>
        <v>32.14957700875456</v>
      </c>
      <c r="F112" s="112"/>
    </row>
    <row r="113" spans="1:6" s="62" customFormat="1" ht="12" customHeight="1">
      <c r="A113" s="174">
        <v>323</v>
      </c>
      <c r="B113" s="34" t="s">
        <v>10</v>
      </c>
      <c r="C113" s="185">
        <v>468009000</v>
      </c>
      <c r="D113" s="185">
        <f>SUM(D114:D118)</f>
        <v>150511537</v>
      </c>
      <c r="E113" s="166">
        <f>D113/C113*100</f>
        <v>32.159966368168135</v>
      </c>
      <c r="F113" s="112"/>
    </row>
    <row r="114" spans="1:6" ht="12.75">
      <c r="A114" s="197">
        <v>3232</v>
      </c>
      <c r="B114" s="104" t="s">
        <v>138</v>
      </c>
      <c r="C114" s="165"/>
      <c r="D114" s="165">
        <v>150005148</v>
      </c>
      <c r="E114" s="147"/>
      <c r="F114" s="111"/>
    </row>
    <row r="115" spans="1:6" ht="12.75">
      <c r="A115" s="197">
        <v>3234</v>
      </c>
      <c r="B115" s="104" t="s">
        <v>75</v>
      </c>
      <c r="C115" s="165"/>
      <c r="D115" s="165">
        <v>4914</v>
      </c>
      <c r="E115" s="147"/>
      <c r="F115" s="111"/>
    </row>
    <row r="116" spans="1:6" ht="12.75">
      <c r="A116" s="197">
        <v>3235</v>
      </c>
      <c r="B116" s="104" t="s">
        <v>76</v>
      </c>
      <c r="C116" s="165"/>
      <c r="D116" s="165">
        <v>44640</v>
      </c>
      <c r="E116" s="147"/>
      <c r="F116" s="111"/>
    </row>
    <row r="117" spans="1:6" ht="12.75">
      <c r="A117" s="197">
        <v>3237</v>
      </c>
      <c r="B117" s="104" t="s">
        <v>135</v>
      </c>
      <c r="C117" s="165"/>
      <c r="D117" s="165">
        <v>409763</v>
      </c>
      <c r="E117" s="147"/>
      <c r="F117" s="111"/>
    </row>
    <row r="118" spans="1:6" ht="12.75">
      <c r="A118" s="197">
        <v>3239</v>
      </c>
      <c r="B118" s="45" t="s">
        <v>77</v>
      </c>
      <c r="C118" s="165"/>
      <c r="D118" s="165">
        <v>47072</v>
      </c>
      <c r="E118" s="147"/>
      <c r="F118" s="111"/>
    </row>
    <row r="119" spans="1:6" s="62" customFormat="1" ht="12.75">
      <c r="A119" s="174">
        <v>329</v>
      </c>
      <c r="B119" s="46" t="s">
        <v>79</v>
      </c>
      <c r="C119" s="185">
        <v>204000</v>
      </c>
      <c r="D119" s="185">
        <f>D120</f>
        <v>16962</v>
      </c>
      <c r="E119" s="166">
        <f>D119/C119*100</f>
        <v>8.314705882352941</v>
      </c>
      <c r="F119" s="112"/>
    </row>
    <row r="120" spans="1:6" ht="12.75">
      <c r="A120" s="197">
        <v>3295</v>
      </c>
      <c r="B120" s="45" t="s">
        <v>266</v>
      </c>
      <c r="C120" s="165"/>
      <c r="D120" s="165">
        <v>16962</v>
      </c>
      <c r="E120" s="147"/>
      <c r="F120" s="111"/>
    </row>
    <row r="121" spans="1:6" ht="12.75">
      <c r="A121" s="174">
        <v>38</v>
      </c>
      <c r="B121" s="34" t="s">
        <v>86</v>
      </c>
      <c r="C121" s="185">
        <f>C122</f>
        <v>1286000</v>
      </c>
      <c r="D121" s="185">
        <f>D122</f>
        <v>92206</v>
      </c>
      <c r="E121" s="166">
        <f>D121/C121*100</f>
        <v>7.169984447900466</v>
      </c>
      <c r="F121" s="111"/>
    </row>
    <row r="122" spans="1:6" s="62" customFormat="1" ht="12.75">
      <c r="A122" s="174">
        <v>383</v>
      </c>
      <c r="B122" s="34" t="s">
        <v>179</v>
      </c>
      <c r="C122" s="185">
        <v>1286000</v>
      </c>
      <c r="D122" s="185">
        <f>D123</f>
        <v>92206</v>
      </c>
      <c r="E122" s="166">
        <f>D122/C122*100</f>
        <v>7.169984447900466</v>
      </c>
      <c r="F122" s="112"/>
    </row>
    <row r="123" spans="1:6" ht="12.75">
      <c r="A123" s="197">
        <v>3831</v>
      </c>
      <c r="B123" s="104" t="s">
        <v>134</v>
      </c>
      <c r="C123" s="165"/>
      <c r="D123" s="165">
        <v>92206</v>
      </c>
      <c r="E123" s="147"/>
      <c r="F123" s="111"/>
    </row>
    <row r="124" spans="1:6" ht="12.75">
      <c r="A124" s="197"/>
      <c r="B124" s="104"/>
      <c r="C124" s="165"/>
      <c r="D124" s="165"/>
      <c r="E124" s="166"/>
      <c r="F124" s="111"/>
    </row>
    <row r="125" spans="1:6" ht="38.25">
      <c r="A125" s="109" t="s">
        <v>189</v>
      </c>
      <c r="B125" s="34" t="s">
        <v>299</v>
      </c>
      <c r="C125" s="185">
        <f>C126</f>
        <v>182583000</v>
      </c>
      <c r="D125" s="185">
        <f>D126</f>
        <v>76798674</v>
      </c>
      <c r="E125" s="166">
        <f>D125/C125*100</f>
        <v>42.062335485779066</v>
      </c>
      <c r="F125" s="111"/>
    </row>
    <row r="126" spans="1:6" ht="12.75" hidden="1">
      <c r="A126" s="174">
        <v>3</v>
      </c>
      <c r="B126" s="34" t="s">
        <v>60</v>
      </c>
      <c r="C126" s="185">
        <f>C127+C136</f>
        <v>182583000</v>
      </c>
      <c r="D126" s="185">
        <f>D127+D136</f>
        <v>76798674</v>
      </c>
      <c r="E126" s="166">
        <f>D126/C126*100</f>
        <v>42.062335485779066</v>
      </c>
      <c r="F126" s="112"/>
    </row>
    <row r="127" spans="1:6" ht="12.75">
      <c r="A127" s="174">
        <v>32</v>
      </c>
      <c r="B127" s="34" t="s">
        <v>2</v>
      </c>
      <c r="C127" s="185">
        <f>C128+C134</f>
        <v>181969000</v>
      </c>
      <c r="D127" s="185">
        <f>D128+D134</f>
        <v>76776859</v>
      </c>
      <c r="E127" s="166">
        <f>D127/C127*100</f>
        <v>42.192273958751215</v>
      </c>
      <c r="F127" s="112"/>
    </row>
    <row r="128" spans="1:6" s="62" customFormat="1" ht="12.75">
      <c r="A128" s="174">
        <v>323</v>
      </c>
      <c r="B128" s="34" t="s">
        <v>10</v>
      </c>
      <c r="C128" s="185">
        <v>181873000</v>
      </c>
      <c r="D128" s="185">
        <f>SUM(D129:D133)</f>
        <v>76649931</v>
      </c>
      <c r="E128" s="166">
        <f>D128/C128*100</f>
        <v>42.14475540624502</v>
      </c>
      <c r="F128" s="112"/>
    </row>
    <row r="129" spans="1:6" ht="12.75">
      <c r="A129" s="197">
        <v>3232</v>
      </c>
      <c r="B129" s="104" t="s">
        <v>138</v>
      </c>
      <c r="C129" s="165"/>
      <c r="D129" s="165">
        <v>76526520</v>
      </c>
      <c r="E129" s="147"/>
      <c r="F129" s="111"/>
    </row>
    <row r="130" spans="1:6" ht="12.75">
      <c r="A130" s="197">
        <v>3234</v>
      </c>
      <c r="B130" s="104" t="s">
        <v>75</v>
      </c>
      <c r="C130" s="165"/>
      <c r="D130" s="165">
        <v>18320</v>
      </c>
      <c r="E130" s="147"/>
      <c r="F130" s="111"/>
    </row>
    <row r="131" spans="1:6" ht="12.75">
      <c r="A131" s="197">
        <v>3235</v>
      </c>
      <c r="B131" s="104" t="s">
        <v>76</v>
      </c>
      <c r="C131" s="165"/>
      <c r="D131" s="165">
        <v>69762</v>
      </c>
      <c r="E131" s="147"/>
      <c r="F131" s="111"/>
    </row>
    <row r="132" spans="1:6" ht="12.75">
      <c r="A132" s="197">
        <v>3237</v>
      </c>
      <c r="B132" s="104" t="s">
        <v>135</v>
      </c>
      <c r="C132" s="165"/>
      <c r="D132" s="165">
        <v>1600</v>
      </c>
      <c r="E132" s="147"/>
      <c r="F132" s="111"/>
    </row>
    <row r="133" spans="1:6" ht="12.75">
      <c r="A133" s="197">
        <v>3239</v>
      </c>
      <c r="B133" s="104" t="s">
        <v>77</v>
      </c>
      <c r="C133" s="165"/>
      <c r="D133" s="165">
        <v>33729</v>
      </c>
      <c r="E133" s="147"/>
      <c r="F133" s="111"/>
    </row>
    <row r="134" spans="1:6" s="62" customFormat="1" ht="12.75">
      <c r="A134" s="174">
        <v>329</v>
      </c>
      <c r="B134" s="46" t="s">
        <v>79</v>
      </c>
      <c r="C134" s="185">
        <v>96000</v>
      </c>
      <c r="D134" s="185">
        <f>D135</f>
        <v>126928</v>
      </c>
      <c r="E134" s="166">
        <f>D134/C134*100</f>
        <v>132.21666666666667</v>
      </c>
      <c r="F134" s="112"/>
    </row>
    <row r="135" spans="1:6" ht="12.75">
      <c r="A135" s="197">
        <v>3295</v>
      </c>
      <c r="B135" s="45" t="s">
        <v>266</v>
      </c>
      <c r="C135" s="165"/>
      <c r="D135" s="165">
        <v>126928</v>
      </c>
      <c r="E135" s="147"/>
      <c r="F135" s="111"/>
    </row>
    <row r="136" spans="1:6" ht="12.75">
      <c r="A136" s="174">
        <v>38</v>
      </c>
      <c r="B136" s="34" t="s">
        <v>86</v>
      </c>
      <c r="C136" s="185">
        <f>C137</f>
        <v>614000</v>
      </c>
      <c r="D136" s="185">
        <f>D137</f>
        <v>21815</v>
      </c>
      <c r="E136" s="166">
        <f>D136/C136*100</f>
        <v>3.552931596091205</v>
      </c>
      <c r="F136" s="111"/>
    </row>
    <row r="137" spans="1:6" s="62" customFormat="1" ht="12.75">
      <c r="A137" s="174">
        <v>383</v>
      </c>
      <c r="B137" s="34" t="s">
        <v>179</v>
      </c>
      <c r="C137" s="185">
        <v>614000</v>
      </c>
      <c r="D137" s="185">
        <f>D138</f>
        <v>21815</v>
      </c>
      <c r="E137" s="166">
        <f>D137/C137*100</f>
        <v>3.552931596091205</v>
      </c>
      <c r="F137" s="112"/>
    </row>
    <row r="138" spans="1:6" ht="12.75">
      <c r="A138" s="197">
        <v>3831</v>
      </c>
      <c r="B138" s="104" t="s">
        <v>134</v>
      </c>
      <c r="C138" s="165"/>
      <c r="D138" s="165">
        <v>21815</v>
      </c>
      <c r="E138" s="147"/>
      <c r="F138" s="111"/>
    </row>
    <row r="139" spans="1:6" ht="12.75">
      <c r="A139" s="197"/>
      <c r="B139" s="104"/>
      <c r="C139" s="165"/>
      <c r="D139" s="165"/>
      <c r="E139" s="166"/>
      <c r="F139" s="112"/>
    </row>
    <row r="140" spans="1:6" ht="12.75">
      <c r="A140" s="109" t="s">
        <v>113</v>
      </c>
      <c r="B140" s="34" t="s">
        <v>168</v>
      </c>
      <c r="C140" s="185">
        <f>C141</f>
        <v>47000000</v>
      </c>
      <c r="D140" s="185">
        <f>D141</f>
        <v>11147850</v>
      </c>
      <c r="E140" s="166">
        <f>D140/C140*100</f>
        <v>23.718829787234043</v>
      </c>
      <c r="F140" s="112"/>
    </row>
    <row r="141" spans="1:6" ht="12.75" hidden="1">
      <c r="A141" s="174">
        <v>3</v>
      </c>
      <c r="B141" s="34" t="s">
        <v>60</v>
      </c>
      <c r="C141" s="185">
        <f>C142</f>
        <v>47000000</v>
      </c>
      <c r="D141" s="185">
        <f>D142</f>
        <v>11147850</v>
      </c>
      <c r="E141" s="166">
        <f>D141/C141*100</f>
        <v>23.718829787234043</v>
      </c>
      <c r="F141" s="112"/>
    </row>
    <row r="142" spans="1:6" ht="12.75">
      <c r="A142" s="174">
        <v>32</v>
      </c>
      <c r="B142" s="34" t="s">
        <v>180</v>
      </c>
      <c r="C142" s="185">
        <f>C143+C146+C151</f>
        <v>47000000</v>
      </c>
      <c r="D142" s="185">
        <f>D143+D146+D151</f>
        <v>11147850</v>
      </c>
      <c r="E142" s="166">
        <f>D142/C142*100</f>
        <v>23.718829787234043</v>
      </c>
      <c r="F142" s="112"/>
    </row>
    <row r="143" spans="1:6" s="62" customFormat="1" ht="12.75">
      <c r="A143" s="174">
        <v>322</v>
      </c>
      <c r="B143" s="103" t="s">
        <v>69</v>
      </c>
      <c r="C143" s="185">
        <v>11400000</v>
      </c>
      <c r="D143" s="185">
        <f>SUM(D144:D145)</f>
        <v>1798529</v>
      </c>
      <c r="E143" s="166">
        <f>D143/C143*100</f>
        <v>15.776570175438598</v>
      </c>
      <c r="F143" s="112"/>
    </row>
    <row r="144" spans="1:6" ht="12.75">
      <c r="A144" s="194">
        <v>3223</v>
      </c>
      <c r="B144" s="104" t="s">
        <v>72</v>
      </c>
      <c r="C144" s="165"/>
      <c r="D144" s="165">
        <v>1426134</v>
      </c>
      <c r="E144" s="147"/>
      <c r="F144" s="111"/>
    </row>
    <row r="145" spans="1:6" ht="12.75">
      <c r="A145" s="194">
        <v>3224</v>
      </c>
      <c r="B145" s="104" t="s">
        <v>7</v>
      </c>
      <c r="C145" s="165"/>
      <c r="D145" s="165">
        <v>372395</v>
      </c>
      <c r="E145" s="147"/>
      <c r="F145" s="111"/>
    </row>
    <row r="146" spans="1:6" s="62" customFormat="1" ht="12.75">
      <c r="A146" s="174">
        <v>323</v>
      </c>
      <c r="B146" s="34" t="s">
        <v>10</v>
      </c>
      <c r="C146" s="185">
        <v>35400000</v>
      </c>
      <c r="D146" s="185">
        <f>SUM(D147:D150)</f>
        <v>9324284</v>
      </c>
      <c r="E146" s="166">
        <f>D146/C146*100</f>
        <v>26.339785310734463</v>
      </c>
      <c r="F146" s="112"/>
    </row>
    <row r="147" spans="1:6" ht="12.75">
      <c r="A147" s="194">
        <v>3231</v>
      </c>
      <c r="B147" s="104" t="s">
        <v>73</v>
      </c>
      <c r="C147" s="165"/>
      <c r="D147" s="165">
        <v>40327</v>
      </c>
      <c r="E147" s="147"/>
      <c r="F147" s="111"/>
    </row>
    <row r="148" spans="1:6" ht="12.75">
      <c r="A148" s="197">
        <v>3232</v>
      </c>
      <c r="B148" s="104" t="s">
        <v>138</v>
      </c>
      <c r="C148" s="165"/>
      <c r="D148" s="165">
        <v>9277440</v>
      </c>
      <c r="E148" s="147"/>
      <c r="F148" s="111"/>
    </row>
    <row r="149" spans="1:6" ht="12.75">
      <c r="A149" s="197">
        <v>3234</v>
      </c>
      <c r="B149" s="104" t="s">
        <v>75</v>
      </c>
      <c r="C149" s="165"/>
      <c r="D149" s="165">
        <v>449</v>
      </c>
      <c r="E149" s="147"/>
      <c r="F149" s="111"/>
    </row>
    <row r="150" spans="1:6" ht="12.75">
      <c r="A150" s="197">
        <v>3239</v>
      </c>
      <c r="B150" s="104" t="s">
        <v>77</v>
      </c>
      <c r="C150" s="165"/>
      <c r="D150" s="165">
        <v>6068</v>
      </c>
      <c r="E150" s="147"/>
      <c r="F150" s="111"/>
    </row>
    <row r="151" spans="1:6" s="62" customFormat="1" ht="12.75">
      <c r="A151" s="174">
        <v>329</v>
      </c>
      <c r="B151" s="34" t="s">
        <v>79</v>
      </c>
      <c r="C151" s="185">
        <v>200000</v>
      </c>
      <c r="D151" s="185">
        <f>SUM(D152:D153)</f>
        <v>25037</v>
      </c>
      <c r="E151" s="166">
        <f>D151/C151*100</f>
        <v>12.5185</v>
      </c>
      <c r="F151" s="112"/>
    </row>
    <row r="152" spans="1:6" ht="12.75">
      <c r="A152" s="197">
        <v>3292</v>
      </c>
      <c r="B152" s="104" t="s">
        <v>132</v>
      </c>
      <c r="C152" s="165"/>
      <c r="D152" s="165">
        <v>23979</v>
      </c>
      <c r="E152" s="147"/>
      <c r="F152" s="111"/>
    </row>
    <row r="153" spans="1:6" ht="12.75">
      <c r="A153" s="197">
        <v>3295</v>
      </c>
      <c r="B153" s="104" t="s">
        <v>266</v>
      </c>
      <c r="C153" s="165"/>
      <c r="D153" s="165">
        <v>1058</v>
      </c>
      <c r="E153" s="147"/>
      <c r="F153" s="111"/>
    </row>
    <row r="154" spans="1:6" ht="12.75">
      <c r="A154" s="197"/>
      <c r="B154" s="104"/>
      <c r="C154" s="165"/>
      <c r="D154" s="165"/>
      <c r="E154" s="166"/>
      <c r="F154" s="111"/>
    </row>
    <row r="155" spans="1:6" ht="24" customHeight="1">
      <c r="A155" s="109" t="s">
        <v>337</v>
      </c>
      <c r="B155" s="78" t="s">
        <v>294</v>
      </c>
      <c r="C155" s="185">
        <f aca="true" t="shared" si="9" ref="C155:D157">C156</f>
        <v>15634050</v>
      </c>
      <c r="D155" s="185">
        <f t="shared" si="9"/>
        <v>2858750</v>
      </c>
      <c r="E155" s="166">
        <f aca="true" t="shared" si="10" ref="E155:E215">D155/C155*100</f>
        <v>18.28540909105446</v>
      </c>
      <c r="F155" s="111"/>
    </row>
    <row r="156" spans="1:6" ht="12.75">
      <c r="A156" s="174">
        <v>32</v>
      </c>
      <c r="B156" s="34" t="s">
        <v>2</v>
      </c>
      <c r="C156" s="185">
        <f t="shared" si="9"/>
        <v>15634050</v>
      </c>
      <c r="D156" s="185">
        <f t="shared" si="9"/>
        <v>2858750</v>
      </c>
      <c r="E156" s="166">
        <f t="shared" si="10"/>
        <v>18.28540909105446</v>
      </c>
      <c r="F156" s="111"/>
    </row>
    <row r="157" spans="1:6" s="62" customFormat="1" ht="12.75">
      <c r="A157" s="174">
        <v>323</v>
      </c>
      <c r="B157" s="34" t="s">
        <v>10</v>
      </c>
      <c r="C157" s="154">
        <v>15634050</v>
      </c>
      <c r="D157" s="185">
        <f t="shared" si="9"/>
        <v>2858750</v>
      </c>
      <c r="E157" s="166">
        <f t="shared" si="10"/>
        <v>18.28540909105446</v>
      </c>
      <c r="F157" s="112"/>
    </row>
    <row r="158" spans="1:6" ht="12.75">
      <c r="A158" s="194">
        <v>3232</v>
      </c>
      <c r="B158" s="104" t="s">
        <v>139</v>
      </c>
      <c r="C158" s="155"/>
      <c r="D158" s="165">
        <v>2858750</v>
      </c>
      <c r="E158" s="147"/>
      <c r="F158" s="111"/>
    </row>
    <row r="159" spans="1:6" ht="12.75">
      <c r="A159" s="194"/>
      <c r="B159" s="104"/>
      <c r="C159" s="155"/>
      <c r="D159" s="165"/>
      <c r="E159" s="166"/>
      <c r="F159" s="111"/>
    </row>
    <row r="160" spans="1:6" ht="25.5">
      <c r="A160" s="109" t="s">
        <v>190</v>
      </c>
      <c r="B160" s="78" t="s">
        <v>191</v>
      </c>
      <c r="C160" s="185">
        <f aca="true" t="shared" si="11" ref="C160:D162">C161</f>
        <v>560610</v>
      </c>
      <c r="D160" s="185">
        <f t="shared" si="11"/>
        <v>1793</v>
      </c>
      <c r="E160" s="166">
        <f t="shared" si="10"/>
        <v>0.31983018497707855</v>
      </c>
      <c r="F160" s="111"/>
    </row>
    <row r="161" spans="1:6" ht="12.75">
      <c r="A161" s="174">
        <v>32</v>
      </c>
      <c r="B161" s="34" t="s">
        <v>2</v>
      </c>
      <c r="C161" s="185">
        <f t="shared" si="11"/>
        <v>560610</v>
      </c>
      <c r="D161" s="185">
        <f t="shared" si="11"/>
        <v>1793</v>
      </c>
      <c r="E161" s="166">
        <f t="shared" si="10"/>
        <v>0.31983018497707855</v>
      </c>
      <c r="F161" s="111"/>
    </row>
    <row r="162" spans="1:6" s="62" customFormat="1" ht="12.75">
      <c r="A162" s="174">
        <v>323</v>
      </c>
      <c r="B162" s="34" t="s">
        <v>10</v>
      </c>
      <c r="C162" s="154">
        <v>560610</v>
      </c>
      <c r="D162" s="185">
        <f t="shared" si="11"/>
        <v>1793</v>
      </c>
      <c r="E162" s="166">
        <f t="shared" si="10"/>
        <v>0.31983018497707855</v>
      </c>
      <c r="F162" s="112"/>
    </row>
    <row r="163" spans="1:6" ht="12.75">
      <c r="A163" s="194">
        <v>3232</v>
      </c>
      <c r="B163" s="104" t="s">
        <v>11</v>
      </c>
      <c r="C163" s="155"/>
      <c r="D163" s="165">
        <v>1793</v>
      </c>
      <c r="E163" s="147"/>
      <c r="F163" s="111"/>
    </row>
    <row r="164" spans="1:6" ht="12.75">
      <c r="A164" s="194"/>
      <c r="B164" s="104"/>
      <c r="C164" s="155"/>
      <c r="D164" s="165"/>
      <c r="E164" s="166"/>
      <c r="F164" s="111"/>
    </row>
    <row r="165" spans="1:6" ht="25.5">
      <c r="A165" s="109" t="s">
        <v>192</v>
      </c>
      <c r="B165" s="78" t="s">
        <v>193</v>
      </c>
      <c r="C165" s="185">
        <f aca="true" t="shared" si="12" ref="C165:D167">C166</f>
        <v>13540270</v>
      </c>
      <c r="D165" s="185">
        <f t="shared" si="12"/>
        <v>9657910</v>
      </c>
      <c r="E165" s="166">
        <f t="shared" si="10"/>
        <v>71.32730735797736</v>
      </c>
      <c r="F165" s="111"/>
    </row>
    <row r="166" spans="1:6" ht="12.75">
      <c r="A166" s="174">
        <v>32</v>
      </c>
      <c r="B166" s="34" t="s">
        <v>2</v>
      </c>
      <c r="C166" s="185">
        <f t="shared" si="12"/>
        <v>13540270</v>
      </c>
      <c r="D166" s="185">
        <f t="shared" si="12"/>
        <v>9657910</v>
      </c>
      <c r="E166" s="166">
        <f t="shared" si="10"/>
        <v>71.32730735797736</v>
      </c>
      <c r="F166" s="111"/>
    </row>
    <row r="167" spans="1:6" s="62" customFormat="1" ht="12" customHeight="1">
      <c r="A167" s="174">
        <v>323</v>
      </c>
      <c r="B167" s="34" t="s">
        <v>10</v>
      </c>
      <c r="C167" s="154">
        <v>13540270</v>
      </c>
      <c r="D167" s="185">
        <f t="shared" si="12"/>
        <v>9657910</v>
      </c>
      <c r="E167" s="166">
        <f t="shared" si="10"/>
        <v>71.32730735797736</v>
      </c>
      <c r="F167" s="112"/>
    </row>
    <row r="168" spans="1:6" ht="12.75">
      <c r="A168" s="194">
        <v>3232</v>
      </c>
      <c r="B168" s="104" t="s">
        <v>11</v>
      </c>
      <c r="C168" s="155"/>
      <c r="D168" s="165">
        <v>9657910</v>
      </c>
      <c r="E168" s="147"/>
      <c r="F168" s="111"/>
    </row>
    <row r="169" spans="1:6" ht="12.75">
      <c r="A169" s="194"/>
      <c r="B169" s="104"/>
      <c r="C169" s="155"/>
      <c r="D169" s="165"/>
      <c r="E169" s="166"/>
      <c r="F169" s="111"/>
    </row>
    <row r="170" spans="1:6" ht="25.5">
      <c r="A170" s="109" t="s">
        <v>194</v>
      </c>
      <c r="B170" s="78" t="s">
        <v>195</v>
      </c>
      <c r="C170" s="185">
        <f aca="true" t="shared" si="13" ref="C170:D172">C171</f>
        <v>1308550</v>
      </c>
      <c r="D170" s="185">
        <f t="shared" si="13"/>
        <v>3074</v>
      </c>
      <c r="E170" s="166">
        <f t="shared" si="10"/>
        <v>0.23491651064154984</v>
      </c>
      <c r="F170" s="111"/>
    </row>
    <row r="171" spans="1:6" ht="12.75">
      <c r="A171" s="174">
        <v>32</v>
      </c>
      <c r="B171" s="34" t="s">
        <v>2</v>
      </c>
      <c r="C171" s="185">
        <f t="shared" si="13"/>
        <v>1308550</v>
      </c>
      <c r="D171" s="185">
        <f t="shared" si="13"/>
        <v>3074</v>
      </c>
      <c r="E171" s="166">
        <f t="shared" si="10"/>
        <v>0.23491651064154984</v>
      </c>
      <c r="F171" s="111"/>
    </row>
    <row r="172" spans="1:6" s="62" customFormat="1" ht="12.75">
      <c r="A172" s="174">
        <v>323</v>
      </c>
      <c r="B172" s="34" t="s">
        <v>10</v>
      </c>
      <c r="C172" s="154">
        <v>1308550</v>
      </c>
      <c r="D172" s="185">
        <f t="shared" si="13"/>
        <v>3074</v>
      </c>
      <c r="E172" s="166">
        <f t="shared" si="10"/>
        <v>0.23491651064154984</v>
      </c>
      <c r="F172" s="112"/>
    </row>
    <row r="173" spans="1:6" ht="12.75">
      <c r="A173" s="194">
        <v>3232</v>
      </c>
      <c r="B173" s="104" t="s">
        <v>11</v>
      </c>
      <c r="C173" s="155"/>
      <c r="D173" s="165">
        <v>3074</v>
      </c>
      <c r="E173" s="147"/>
      <c r="F173" s="111"/>
    </row>
    <row r="174" spans="1:6" ht="12.75">
      <c r="A174" s="194"/>
      <c r="B174" s="104"/>
      <c r="C174" s="155"/>
      <c r="D174" s="165"/>
      <c r="E174" s="166"/>
      <c r="F174" s="111"/>
    </row>
    <row r="175" spans="1:6" ht="25.5">
      <c r="A175" s="109" t="s">
        <v>196</v>
      </c>
      <c r="B175" s="78" t="s">
        <v>197</v>
      </c>
      <c r="C175" s="185">
        <f aca="true" t="shared" si="14" ref="C175:D177">C176</f>
        <v>600000</v>
      </c>
      <c r="D175" s="185">
        <f t="shared" si="14"/>
        <v>598</v>
      </c>
      <c r="E175" s="166">
        <f t="shared" si="10"/>
        <v>0.09966666666666668</v>
      </c>
      <c r="F175" s="111"/>
    </row>
    <row r="176" spans="1:6" ht="12.75">
      <c r="A176" s="174">
        <v>32</v>
      </c>
      <c r="B176" s="34" t="s">
        <v>2</v>
      </c>
      <c r="C176" s="185">
        <f t="shared" si="14"/>
        <v>600000</v>
      </c>
      <c r="D176" s="185">
        <f t="shared" si="14"/>
        <v>598</v>
      </c>
      <c r="E176" s="166">
        <f t="shared" si="10"/>
        <v>0.09966666666666668</v>
      </c>
      <c r="F176" s="111"/>
    </row>
    <row r="177" spans="1:6" s="62" customFormat="1" ht="12.75">
      <c r="A177" s="174">
        <v>323</v>
      </c>
      <c r="B177" s="34" t="s">
        <v>10</v>
      </c>
      <c r="C177" s="154">
        <v>600000</v>
      </c>
      <c r="D177" s="185">
        <f t="shared" si="14"/>
        <v>598</v>
      </c>
      <c r="E177" s="166">
        <f t="shared" si="10"/>
        <v>0.09966666666666668</v>
      </c>
      <c r="F177" s="112"/>
    </row>
    <row r="178" spans="1:6" ht="12.75">
      <c r="A178" s="194">
        <v>3232</v>
      </c>
      <c r="B178" s="104" t="s">
        <v>11</v>
      </c>
      <c r="C178" s="155"/>
      <c r="D178" s="165">
        <v>598</v>
      </c>
      <c r="E178" s="147"/>
      <c r="F178" s="111"/>
    </row>
    <row r="179" spans="1:6" ht="12.75">
      <c r="A179" s="194"/>
      <c r="B179" s="104"/>
      <c r="C179" s="155"/>
      <c r="D179" s="165"/>
      <c r="E179" s="166"/>
      <c r="F179" s="111"/>
    </row>
    <row r="180" spans="1:6" ht="25.5">
      <c r="A180" s="109" t="s">
        <v>198</v>
      </c>
      <c r="B180" s="78" t="s">
        <v>199</v>
      </c>
      <c r="C180" s="185">
        <f aca="true" t="shared" si="15" ref="C180:D182">C181</f>
        <v>4611810</v>
      </c>
      <c r="D180" s="185">
        <f t="shared" si="15"/>
        <v>728909</v>
      </c>
      <c r="E180" s="166">
        <f t="shared" si="10"/>
        <v>15.80526951457237</v>
      </c>
      <c r="F180" s="111"/>
    </row>
    <row r="181" spans="1:6" ht="12.75">
      <c r="A181" s="174">
        <v>32</v>
      </c>
      <c r="B181" s="34" t="s">
        <v>2</v>
      </c>
      <c r="C181" s="185">
        <f t="shared" si="15"/>
        <v>4611810</v>
      </c>
      <c r="D181" s="185">
        <f t="shared" si="15"/>
        <v>728909</v>
      </c>
      <c r="E181" s="166">
        <f t="shared" si="10"/>
        <v>15.80526951457237</v>
      </c>
      <c r="F181" s="111"/>
    </row>
    <row r="182" spans="1:6" s="62" customFormat="1" ht="12.75">
      <c r="A182" s="174">
        <v>323</v>
      </c>
      <c r="B182" s="34" t="s">
        <v>10</v>
      </c>
      <c r="C182" s="154">
        <v>4611810</v>
      </c>
      <c r="D182" s="185">
        <f t="shared" si="15"/>
        <v>728909</v>
      </c>
      <c r="E182" s="166">
        <f t="shared" si="10"/>
        <v>15.80526951457237</v>
      </c>
      <c r="F182" s="112"/>
    </row>
    <row r="183" spans="1:6" ht="12.75">
      <c r="A183" s="194">
        <v>3232</v>
      </c>
      <c r="B183" s="104" t="s">
        <v>11</v>
      </c>
      <c r="C183" s="155"/>
      <c r="D183" s="165">
        <v>728909</v>
      </c>
      <c r="E183" s="147"/>
      <c r="F183" s="111"/>
    </row>
    <row r="184" spans="1:6" ht="12.75">
      <c r="A184" s="194"/>
      <c r="B184" s="104"/>
      <c r="C184" s="155"/>
      <c r="D184" s="165"/>
      <c r="E184" s="166"/>
      <c r="F184" s="111"/>
    </row>
    <row r="185" spans="1:6" ht="25.5" customHeight="1">
      <c r="A185" s="109" t="s">
        <v>200</v>
      </c>
      <c r="B185" s="78" t="s">
        <v>201</v>
      </c>
      <c r="C185" s="185">
        <f aca="true" t="shared" si="16" ref="C185:D187">C186</f>
        <v>4759320</v>
      </c>
      <c r="D185" s="185">
        <f t="shared" si="16"/>
        <v>1737074</v>
      </c>
      <c r="E185" s="166">
        <f t="shared" si="10"/>
        <v>36.498365312691725</v>
      </c>
      <c r="F185" s="111"/>
    </row>
    <row r="186" spans="1:6" ht="12.75">
      <c r="A186" s="174">
        <v>32</v>
      </c>
      <c r="B186" s="34" t="s">
        <v>2</v>
      </c>
      <c r="C186" s="185">
        <f t="shared" si="16"/>
        <v>4759320</v>
      </c>
      <c r="D186" s="185">
        <f t="shared" si="16"/>
        <v>1737074</v>
      </c>
      <c r="E186" s="166">
        <f t="shared" si="10"/>
        <v>36.498365312691725</v>
      </c>
      <c r="F186" s="111"/>
    </row>
    <row r="187" spans="1:6" s="62" customFormat="1" ht="12.75">
      <c r="A187" s="174">
        <v>323</v>
      </c>
      <c r="B187" s="34" t="s">
        <v>10</v>
      </c>
      <c r="C187" s="154">
        <v>4759320</v>
      </c>
      <c r="D187" s="185">
        <f t="shared" si="16"/>
        <v>1737074</v>
      </c>
      <c r="E187" s="166">
        <f t="shared" si="10"/>
        <v>36.498365312691725</v>
      </c>
      <c r="F187" s="112"/>
    </row>
    <row r="188" spans="1:6" ht="12.75">
      <c r="A188" s="194">
        <v>3232</v>
      </c>
      <c r="B188" s="104" t="s">
        <v>11</v>
      </c>
      <c r="C188" s="155"/>
      <c r="D188" s="165">
        <v>1737074</v>
      </c>
      <c r="E188" s="147"/>
      <c r="F188" s="111"/>
    </row>
    <row r="189" spans="1:6" ht="12.75">
      <c r="A189" s="194"/>
      <c r="B189" s="104"/>
      <c r="C189" s="155"/>
      <c r="D189" s="165"/>
      <c r="E189" s="166"/>
      <c r="F189" s="111"/>
    </row>
    <row r="190" spans="1:6" ht="25.5">
      <c r="A190" s="109" t="s">
        <v>202</v>
      </c>
      <c r="B190" s="78" t="s">
        <v>203</v>
      </c>
      <c r="C190" s="185">
        <f aca="true" t="shared" si="17" ref="C190:D192">C191</f>
        <v>226600</v>
      </c>
      <c r="D190" s="185">
        <f t="shared" si="17"/>
        <v>89658</v>
      </c>
      <c r="E190" s="166">
        <f t="shared" si="10"/>
        <v>39.566637246248895</v>
      </c>
      <c r="F190" s="111"/>
    </row>
    <row r="191" spans="1:6" ht="12.75">
      <c r="A191" s="174">
        <v>32</v>
      </c>
      <c r="B191" s="34" t="s">
        <v>2</v>
      </c>
      <c r="C191" s="185">
        <f t="shared" si="17"/>
        <v>226600</v>
      </c>
      <c r="D191" s="185">
        <f t="shared" si="17"/>
        <v>89658</v>
      </c>
      <c r="E191" s="166">
        <f t="shared" si="10"/>
        <v>39.566637246248895</v>
      </c>
      <c r="F191" s="111"/>
    </row>
    <row r="192" spans="1:6" s="62" customFormat="1" ht="12.75">
      <c r="A192" s="174">
        <v>323</v>
      </c>
      <c r="B192" s="34" t="s">
        <v>10</v>
      </c>
      <c r="C192" s="154">
        <v>226600</v>
      </c>
      <c r="D192" s="185">
        <f t="shared" si="17"/>
        <v>89658</v>
      </c>
      <c r="E192" s="166">
        <f t="shared" si="10"/>
        <v>39.566637246248895</v>
      </c>
      <c r="F192" s="112"/>
    </row>
    <row r="193" spans="1:6" ht="12.75">
      <c r="A193" s="194">
        <v>3232</v>
      </c>
      <c r="B193" s="104" t="s">
        <v>11</v>
      </c>
      <c r="C193" s="155"/>
      <c r="D193" s="165">
        <v>89658</v>
      </c>
      <c r="E193" s="147"/>
      <c r="F193" s="111"/>
    </row>
    <row r="194" spans="1:6" ht="12.75">
      <c r="A194" s="194"/>
      <c r="B194" s="104"/>
      <c r="C194" s="155"/>
      <c r="D194" s="165"/>
      <c r="E194" s="166"/>
      <c r="F194" s="111"/>
    </row>
    <row r="195" spans="1:6" ht="25.5">
      <c r="A195" s="109" t="s">
        <v>204</v>
      </c>
      <c r="B195" s="78" t="s">
        <v>206</v>
      </c>
      <c r="C195" s="185">
        <f aca="true" t="shared" si="18" ref="C195:D197">C196</f>
        <v>11936000</v>
      </c>
      <c r="D195" s="185">
        <f t="shared" si="18"/>
        <v>10248</v>
      </c>
      <c r="E195" s="166">
        <f t="shared" si="10"/>
        <v>0.08585790884718499</v>
      </c>
      <c r="F195" s="111"/>
    </row>
    <row r="196" spans="1:6" ht="12.75">
      <c r="A196" s="174">
        <v>32</v>
      </c>
      <c r="B196" s="34" t="s">
        <v>2</v>
      </c>
      <c r="C196" s="185">
        <f t="shared" si="18"/>
        <v>11936000</v>
      </c>
      <c r="D196" s="185">
        <f t="shared" si="18"/>
        <v>10248</v>
      </c>
      <c r="E196" s="166">
        <f t="shared" si="10"/>
        <v>0.08585790884718499</v>
      </c>
      <c r="F196" s="111"/>
    </row>
    <row r="197" spans="1:6" s="62" customFormat="1" ht="12.75">
      <c r="A197" s="174">
        <v>323</v>
      </c>
      <c r="B197" s="34" t="s">
        <v>10</v>
      </c>
      <c r="C197" s="154">
        <v>11936000</v>
      </c>
      <c r="D197" s="185">
        <f t="shared" si="18"/>
        <v>10248</v>
      </c>
      <c r="E197" s="166">
        <f t="shared" si="10"/>
        <v>0.08585790884718499</v>
      </c>
      <c r="F197" s="112"/>
    </row>
    <row r="198" spans="1:6" ht="12.75">
      <c r="A198" s="194">
        <v>3232</v>
      </c>
      <c r="B198" s="104" t="s">
        <v>11</v>
      </c>
      <c r="C198" s="155"/>
      <c r="D198" s="165">
        <v>10248</v>
      </c>
      <c r="E198" s="147"/>
      <c r="F198" s="111"/>
    </row>
    <row r="199" spans="1:6" ht="12.75">
      <c r="A199" s="194"/>
      <c r="B199" s="104"/>
      <c r="C199" s="155"/>
      <c r="D199" s="165"/>
      <c r="E199" s="166"/>
      <c r="F199" s="111"/>
    </row>
    <row r="200" spans="1:6" ht="25.5">
      <c r="A200" s="109" t="s">
        <v>205</v>
      </c>
      <c r="B200" s="78" t="s">
        <v>208</v>
      </c>
      <c r="C200" s="185">
        <f aca="true" t="shared" si="19" ref="C200:D202">C201</f>
        <v>3575400</v>
      </c>
      <c r="D200" s="185">
        <f t="shared" si="19"/>
        <v>7515</v>
      </c>
      <c r="E200" s="166">
        <f t="shared" si="10"/>
        <v>0.2101862728645746</v>
      </c>
      <c r="F200" s="111"/>
    </row>
    <row r="201" spans="1:6" ht="12.75">
      <c r="A201" s="174">
        <v>32</v>
      </c>
      <c r="B201" s="34" t="s">
        <v>2</v>
      </c>
      <c r="C201" s="185">
        <f t="shared" si="19"/>
        <v>3575400</v>
      </c>
      <c r="D201" s="185">
        <f t="shared" si="19"/>
        <v>7515</v>
      </c>
      <c r="E201" s="166">
        <f t="shared" si="10"/>
        <v>0.2101862728645746</v>
      </c>
      <c r="F201" s="111"/>
    </row>
    <row r="202" spans="1:6" s="62" customFormat="1" ht="12.75">
      <c r="A202" s="174">
        <v>323</v>
      </c>
      <c r="B202" s="34" t="s">
        <v>10</v>
      </c>
      <c r="C202" s="154">
        <v>3575400</v>
      </c>
      <c r="D202" s="185">
        <f t="shared" si="19"/>
        <v>7515</v>
      </c>
      <c r="E202" s="166">
        <f t="shared" si="10"/>
        <v>0.2101862728645746</v>
      </c>
      <c r="F202" s="112"/>
    </row>
    <row r="203" spans="1:6" ht="12.75">
      <c r="A203" s="194">
        <v>3232</v>
      </c>
      <c r="B203" s="104" t="s">
        <v>11</v>
      </c>
      <c r="C203" s="155"/>
      <c r="D203" s="165">
        <v>7515</v>
      </c>
      <c r="E203" s="147"/>
      <c r="F203" s="111"/>
    </row>
    <row r="204" spans="1:6" ht="12.75">
      <c r="A204" s="194"/>
      <c r="B204" s="104"/>
      <c r="C204" s="155"/>
      <c r="D204" s="165"/>
      <c r="E204" s="166"/>
      <c r="F204" s="111"/>
    </row>
    <row r="205" spans="1:6" ht="25.5">
      <c r="A205" s="109" t="s">
        <v>207</v>
      </c>
      <c r="B205" s="78" t="s">
        <v>210</v>
      </c>
      <c r="C205" s="185">
        <f aca="true" t="shared" si="20" ref="C205:D207">C206</f>
        <v>13446200</v>
      </c>
      <c r="D205" s="185">
        <f t="shared" si="20"/>
        <v>2076953</v>
      </c>
      <c r="E205" s="166">
        <f t="shared" si="10"/>
        <v>15.4463937766804</v>
      </c>
      <c r="F205" s="111"/>
    </row>
    <row r="206" spans="1:6" ht="12.75">
      <c r="A206" s="174">
        <v>32</v>
      </c>
      <c r="B206" s="34" t="s">
        <v>2</v>
      </c>
      <c r="C206" s="185">
        <f t="shared" si="20"/>
        <v>13446200</v>
      </c>
      <c r="D206" s="185">
        <f t="shared" si="20"/>
        <v>2076953</v>
      </c>
      <c r="E206" s="166">
        <f t="shared" si="10"/>
        <v>15.4463937766804</v>
      </c>
      <c r="F206" s="111"/>
    </row>
    <row r="207" spans="1:6" s="62" customFormat="1" ht="12.75">
      <c r="A207" s="174">
        <v>323</v>
      </c>
      <c r="B207" s="34" t="s">
        <v>10</v>
      </c>
      <c r="C207" s="154">
        <v>13446200</v>
      </c>
      <c r="D207" s="185">
        <f t="shared" si="20"/>
        <v>2076953</v>
      </c>
      <c r="E207" s="166">
        <f t="shared" si="10"/>
        <v>15.4463937766804</v>
      </c>
      <c r="F207" s="112"/>
    </row>
    <row r="208" spans="1:6" ht="12.75">
      <c r="A208" s="194">
        <v>3232</v>
      </c>
      <c r="B208" s="104" t="s">
        <v>11</v>
      </c>
      <c r="C208" s="155"/>
      <c r="D208" s="165">
        <v>2076953</v>
      </c>
      <c r="E208" s="147"/>
      <c r="F208" s="111"/>
    </row>
    <row r="209" spans="1:6" ht="12.75">
      <c r="A209" s="194"/>
      <c r="B209" s="104"/>
      <c r="C209" s="155"/>
      <c r="D209" s="165"/>
      <c r="E209" s="166"/>
      <c r="F209" s="111"/>
    </row>
    <row r="210" spans="1:6" ht="24.75" customHeight="1">
      <c r="A210" s="109" t="s">
        <v>209</v>
      </c>
      <c r="B210" s="78" t="s">
        <v>213</v>
      </c>
      <c r="C210" s="185">
        <f aca="true" t="shared" si="21" ref="C210:D212">C211</f>
        <v>836500</v>
      </c>
      <c r="D210" s="185">
        <f t="shared" si="21"/>
        <v>2562</v>
      </c>
      <c r="E210" s="166">
        <f t="shared" si="10"/>
        <v>0.30627615062761504</v>
      </c>
      <c r="F210" s="111"/>
    </row>
    <row r="211" spans="1:6" ht="12.75">
      <c r="A211" s="174">
        <v>32</v>
      </c>
      <c r="B211" s="34" t="s">
        <v>2</v>
      </c>
      <c r="C211" s="185">
        <f t="shared" si="21"/>
        <v>836500</v>
      </c>
      <c r="D211" s="185">
        <f t="shared" si="21"/>
        <v>2562</v>
      </c>
      <c r="E211" s="166">
        <f t="shared" si="10"/>
        <v>0.30627615062761504</v>
      </c>
      <c r="F211" s="111"/>
    </row>
    <row r="212" spans="1:6" s="62" customFormat="1" ht="12.75">
      <c r="A212" s="174">
        <v>323</v>
      </c>
      <c r="B212" s="34" t="s">
        <v>10</v>
      </c>
      <c r="C212" s="154">
        <v>836500</v>
      </c>
      <c r="D212" s="185">
        <f t="shared" si="21"/>
        <v>2562</v>
      </c>
      <c r="E212" s="166">
        <f t="shared" si="10"/>
        <v>0.30627615062761504</v>
      </c>
      <c r="F212" s="112"/>
    </row>
    <row r="213" spans="1:6" ht="12.75">
      <c r="A213" s="194">
        <v>3232</v>
      </c>
      <c r="B213" s="104" t="s">
        <v>11</v>
      </c>
      <c r="C213" s="155"/>
      <c r="D213" s="165">
        <v>2562</v>
      </c>
      <c r="E213" s="147"/>
      <c r="F213" s="111"/>
    </row>
    <row r="214" spans="1:6" ht="12.75">
      <c r="A214" s="194"/>
      <c r="B214" s="104"/>
      <c r="C214" s="155"/>
      <c r="D214" s="165"/>
      <c r="E214" s="166"/>
      <c r="F214" s="111"/>
    </row>
    <row r="215" spans="1:6" ht="25.5">
      <c r="A215" s="109" t="s">
        <v>341</v>
      </c>
      <c r="B215" s="78" t="s">
        <v>214</v>
      </c>
      <c r="C215" s="185">
        <f aca="true" t="shared" si="22" ref="C215:D217">C216</f>
        <v>23857630</v>
      </c>
      <c r="D215" s="185">
        <f t="shared" si="22"/>
        <v>407606</v>
      </c>
      <c r="E215" s="166">
        <f t="shared" si="10"/>
        <v>1.7084932577125223</v>
      </c>
      <c r="F215" s="111"/>
    </row>
    <row r="216" spans="1:6" ht="12.75">
      <c r="A216" s="174">
        <v>32</v>
      </c>
      <c r="B216" s="34" t="s">
        <v>2</v>
      </c>
      <c r="C216" s="185">
        <f t="shared" si="22"/>
        <v>23857630</v>
      </c>
      <c r="D216" s="185">
        <f t="shared" si="22"/>
        <v>407606</v>
      </c>
      <c r="E216" s="166">
        <f aca="true" t="shared" si="23" ref="E216:E274">D216/C216*100</f>
        <v>1.7084932577125223</v>
      </c>
      <c r="F216" s="111"/>
    </row>
    <row r="217" spans="1:6" s="62" customFormat="1" ht="12.75">
      <c r="A217" s="174">
        <v>323</v>
      </c>
      <c r="B217" s="34" t="s">
        <v>10</v>
      </c>
      <c r="C217" s="154">
        <v>23857630</v>
      </c>
      <c r="D217" s="185">
        <f t="shared" si="22"/>
        <v>407606</v>
      </c>
      <c r="E217" s="166">
        <f t="shared" si="23"/>
        <v>1.7084932577125223</v>
      </c>
      <c r="F217" s="112"/>
    </row>
    <row r="218" spans="1:6" ht="12.75">
      <c r="A218" s="194">
        <v>3232</v>
      </c>
      <c r="B218" s="104" t="s">
        <v>11</v>
      </c>
      <c r="C218" s="155"/>
      <c r="D218" s="165">
        <v>407606</v>
      </c>
      <c r="E218" s="147"/>
      <c r="F218" s="111"/>
    </row>
    <row r="219" spans="1:6" ht="12.75">
      <c r="A219" s="194"/>
      <c r="B219" s="104"/>
      <c r="C219" s="155"/>
      <c r="D219" s="165"/>
      <c r="E219" s="166"/>
      <c r="F219" s="111"/>
    </row>
    <row r="220" spans="1:6" ht="25.5">
      <c r="A220" s="109" t="s">
        <v>221</v>
      </c>
      <c r="B220" s="78" t="s">
        <v>215</v>
      </c>
      <c r="C220" s="185">
        <f aca="true" t="shared" si="24" ref="C220:D222">C221</f>
        <v>660900</v>
      </c>
      <c r="D220" s="185">
        <f t="shared" si="24"/>
        <v>3074</v>
      </c>
      <c r="E220" s="166">
        <f t="shared" si="23"/>
        <v>0.465123316689363</v>
      </c>
      <c r="F220" s="111"/>
    </row>
    <row r="221" spans="1:6" ht="12.75">
      <c r="A221" s="174">
        <v>32</v>
      </c>
      <c r="B221" s="34" t="s">
        <v>2</v>
      </c>
      <c r="C221" s="185">
        <f t="shared" si="24"/>
        <v>660900</v>
      </c>
      <c r="D221" s="185">
        <f t="shared" si="24"/>
        <v>3074</v>
      </c>
      <c r="E221" s="166">
        <f t="shared" si="23"/>
        <v>0.465123316689363</v>
      </c>
      <c r="F221" s="111"/>
    </row>
    <row r="222" spans="1:6" s="62" customFormat="1" ht="12.75">
      <c r="A222" s="174">
        <v>323</v>
      </c>
      <c r="B222" s="34" t="s">
        <v>10</v>
      </c>
      <c r="C222" s="154">
        <v>660900</v>
      </c>
      <c r="D222" s="185">
        <f t="shared" si="24"/>
        <v>3074</v>
      </c>
      <c r="E222" s="166">
        <f t="shared" si="23"/>
        <v>0.465123316689363</v>
      </c>
      <c r="F222" s="112"/>
    </row>
    <row r="223" spans="1:6" ht="12.75">
      <c r="A223" s="194">
        <v>3232</v>
      </c>
      <c r="B223" s="104" t="s">
        <v>11</v>
      </c>
      <c r="C223" s="155"/>
      <c r="D223" s="165">
        <v>3074</v>
      </c>
      <c r="E223" s="147"/>
      <c r="F223" s="111"/>
    </row>
    <row r="224" spans="1:6" ht="12.75">
      <c r="A224" s="194"/>
      <c r="B224" s="104"/>
      <c r="C224" s="155"/>
      <c r="D224" s="165"/>
      <c r="E224" s="166"/>
      <c r="F224" s="111"/>
    </row>
    <row r="225" spans="1:6" ht="25.5">
      <c r="A225" s="109" t="s">
        <v>222</v>
      </c>
      <c r="B225" s="78" t="s">
        <v>216</v>
      </c>
      <c r="C225" s="185">
        <f aca="true" t="shared" si="25" ref="C225:D227">C226</f>
        <v>18520200</v>
      </c>
      <c r="D225" s="185">
        <f t="shared" si="25"/>
        <v>3542288</v>
      </c>
      <c r="E225" s="166">
        <f t="shared" si="23"/>
        <v>19.126618503039925</v>
      </c>
      <c r="F225" s="111"/>
    </row>
    <row r="226" spans="1:6" ht="12.75">
      <c r="A226" s="174">
        <v>32</v>
      </c>
      <c r="B226" s="34" t="s">
        <v>2</v>
      </c>
      <c r="C226" s="185">
        <f t="shared" si="25"/>
        <v>18520200</v>
      </c>
      <c r="D226" s="185">
        <f t="shared" si="25"/>
        <v>3542288</v>
      </c>
      <c r="E226" s="166">
        <f t="shared" si="23"/>
        <v>19.126618503039925</v>
      </c>
      <c r="F226" s="111"/>
    </row>
    <row r="227" spans="1:6" s="62" customFormat="1" ht="12.75">
      <c r="A227" s="174">
        <v>323</v>
      </c>
      <c r="B227" s="34" t="s">
        <v>10</v>
      </c>
      <c r="C227" s="154">
        <v>18520200</v>
      </c>
      <c r="D227" s="185">
        <f t="shared" si="25"/>
        <v>3542288</v>
      </c>
      <c r="E227" s="166">
        <f t="shared" si="23"/>
        <v>19.126618503039925</v>
      </c>
      <c r="F227" s="112"/>
    </row>
    <row r="228" spans="1:6" ht="12.75">
      <c r="A228" s="194">
        <v>3232</v>
      </c>
      <c r="B228" s="104" t="s">
        <v>11</v>
      </c>
      <c r="C228" s="155"/>
      <c r="D228" s="165">
        <v>3542288</v>
      </c>
      <c r="E228" s="147"/>
      <c r="F228" s="111"/>
    </row>
    <row r="229" spans="1:6" ht="12.75">
      <c r="A229" s="194"/>
      <c r="B229" s="104"/>
      <c r="C229" s="155"/>
      <c r="D229" s="165"/>
      <c r="E229" s="166"/>
      <c r="F229" s="111"/>
    </row>
    <row r="230" spans="1:6" ht="25.5">
      <c r="A230" s="109" t="s">
        <v>223</v>
      </c>
      <c r="B230" s="78" t="s">
        <v>217</v>
      </c>
      <c r="C230" s="185">
        <f aca="true" t="shared" si="26" ref="C230:D232">C231</f>
        <v>2282400</v>
      </c>
      <c r="D230" s="185">
        <f t="shared" si="26"/>
        <v>6576</v>
      </c>
      <c r="E230" s="166">
        <f t="shared" si="23"/>
        <v>0.288117770767613</v>
      </c>
      <c r="F230" s="111"/>
    </row>
    <row r="231" spans="1:6" ht="12.75">
      <c r="A231" s="174">
        <v>32</v>
      </c>
      <c r="B231" s="34" t="s">
        <v>2</v>
      </c>
      <c r="C231" s="185">
        <f t="shared" si="26"/>
        <v>2282400</v>
      </c>
      <c r="D231" s="185">
        <f t="shared" si="26"/>
        <v>6576</v>
      </c>
      <c r="E231" s="166">
        <f t="shared" si="23"/>
        <v>0.288117770767613</v>
      </c>
      <c r="F231" s="111"/>
    </row>
    <row r="232" spans="1:6" s="62" customFormat="1" ht="12.75">
      <c r="A232" s="174">
        <v>323</v>
      </c>
      <c r="B232" s="34" t="s">
        <v>10</v>
      </c>
      <c r="C232" s="154">
        <v>2282400</v>
      </c>
      <c r="D232" s="185">
        <f t="shared" si="26"/>
        <v>6576</v>
      </c>
      <c r="E232" s="166">
        <f t="shared" si="23"/>
        <v>0.288117770767613</v>
      </c>
      <c r="F232" s="112"/>
    </row>
    <row r="233" spans="1:6" ht="12.75">
      <c r="A233" s="194">
        <v>3232</v>
      </c>
      <c r="B233" s="104" t="s">
        <v>11</v>
      </c>
      <c r="C233" s="155"/>
      <c r="D233" s="155">
        <v>6576</v>
      </c>
      <c r="E233" s="147"/>
      <c r="F233" s="111"/>
    </row>
    <row r="234" spans="1:6" ht="12.75">
      <c r="A234" s="194"/>
      <c r="B234" s="189"/>
      <c r="C234" s="155"/>
      <c r="D234" s="165"/>
      <c r="E234" s="166"/>
      <c r="F234" s="111"/>
    </row>
    <row r="235" spans="1:6" ht="25.5">
      <c r="A235" s="109" t="s">
        <v>224</v>
      </c>
      <c r="B235" s="78" t="s">
        <v>218</v>
      </c>
      <c r="C235" s="185">
        <f aca="true" t="shared" si="27" ref="C235:D237">C236</f>
        <v>436200</v>
      </c>
      <c r="D235" s="185">
        <f t="shared" si="27"/>
        <v>2391</v>
      </c>
      <c r="E235" s="166">
        <f t="shared" si="23"/>
        <v>0.5481430536451168</v>
      </c>
      <c r="F235" s="111"/>
    </row>
    <row r="236" spans="1:6" ht="12.75">
      <c r="A236" s="174">
        <v>32</v>
      </c>
      <c r="B236" s="34" t="s">
        <v>2</v>
      </c>
      <c r="C236" s="185">
        <f t="shared" si="27"/>
        <v>436200</v>
      </c>
      <c r="D236" s="185">
        <f t="shared" si="27"/>
        <v>2391</v>
      </c>
      <c r="E236" s="166">
        <f t="shared" si="23"/>
        <v>0.5481430536451168</v>
      </c>
      <c r="F236" s="111"/>
    </row>
    <row r="237" spans="1:6" s="62" customFormat="1" ht="12.75">
      <c r="A237" s="174">
        <v>323</v>
      </c>
      <c r="B237" s="34" t="s">
        <v>10</v>
      </c>
      <c r="C237" s="154">
        <v>436200</v>
      </c>
      <c r="D237" s="185">
        <f t="shared" si="27"/>
        <v>2391</v>
      </c>
      <c r="E237" s="166">
        <f t="shared" si="23"/>
        <v>0.5481430536451168</v>
      </c>
      <c r="F237" s="112"/>
    </row>
    <row r="238" spans="1:6" ht="12.75">
      <c r="A238" s="194">
        <v>3232</v>
      </c>
      <c r="B238" s="104" t="s">
        <v>11</v>
      </c>
      <c r="C238" s="155"/>
      <c r="D238" s="155">
        <v>2391</v>
      </c>
      <c r="E238" s="147"/>
      <c r="F238" s="111"/>
    </row>
    <row r="239" spans="1:6" ht="12.75">
      <c r="A239" s="194"/>
      <c r="B239" s="189"/>
      <c r="C239" s="155"/>
      <c r="D239" s="165"/>
      <c r="E239" s="166"/>
      <c r="F239" s="111"/>
    </row>
    <row r="240" spans="1:6" ht="25.5" customHeight="1">
      <c r="A240" s="109" t="s">
        <v>225</v>
      </c>
      <c r="B240" s="78" t="s">
        <v>219</v>
      </c>
      <c r="C240" s="185">
        <f aca="true" t="shared" si="28" ref="C240:D242">C241</f>
        <v>2522100</v>
      </c>
      <c r="D240" s="185">
        <f t="shared" si="28"/>
        <v>5124</v>
      </c>
      <c r="E240" s="166">
        <f t="shared" si="23"/>
        <v>0.2031640299750208</v>
      </c>
      <c r="F240" s="111"/>
    </row>
    <row r="241" spans="1:6" ht="12.75">
      <c r="A241" s="174">
        <v>32</v>
      </c>
      <c r="B241" s="34" t="s">
        <v>2</v>
      </c>
      <c r="C241" s="185">
        <f t="shared" si="28"/>
        <v>2522100</v>
      </c>
      <c r="D241" s="185">
        <f t="shared" si="28"/>
        <v>5124</v>
      </c>
      <c r="E241" s="166">
        <f t="shared" si="23"/>
        <v>0.2031640299750208</v>
      </c>
      <c r="F241" s="111"/>
    </row>
    <row r="242" spans="1:6" s="62" customFormat="1" ht="12.75">
      <c r="A242" s="174">
        <v>323</v>
      </c>
      <c r="B242" s="34" t="s">
        <v>10</v>
      </c>
      <c r="C242" s="154">
        <v>2522100</v>
      </c>
      <c r="D242" s="185">
        <f t="shared" si="28"/>
        <v>5124</v>
      </c>
      <c r="E242" s="166">
        <f t="shared" si="23"/>
        <v>0.2031640299750208</v>
      </c>
      <c r="F242" s="112"/>
    </row>
    <row r="243" spans="1:6" ht="12.75">
      <c r="A243" s="194">
        <v>3232</v>
      </c>
      <c r="B243" s="104" t="s">
        <v>11</v>
      </c>
      <c r="C243" s="155"/>
      <c r="D243" s="155">
        <v>5124</v>
      </c>
      <c r="E243" s="147"/>
      <c r="F243" s="111"/>
    </row>
    <row r="244" spans="1:6" ht="12.75">
      <c r="A244" s="194"/>
      <c r="B244" s="104"/>
      <c r="C244" s="155"/>
      <c r="D244" s="165"/>
      <c r="E244" s="166"/>
      <c r="F244" s="111"/>
    </row>
    <row r="245" spans="1:6" ht="25.5" customHeight="1">
      <c r="A245" s="109" t="s">
        <v>226</v>
      </c>
      <c r="B245" s="78" t="s">
        <v>220</v>
      </c>
      <c r="C245" s="185">
        <f aca="true" t="shared" si="29" ref="C245:D247">C246</f>
        <v>550000</v>
      </c>
      <c r="D245" s="185">
        <f t="shared" si="29"/>
        <v>2039</v>
      </c>
      <c r="E245" s="166">
        <f t="shared" si="23"/>
        <v>0.37072727272727274</v>
      </c>
      <c r="F245" s="111"/>
    </row>
    <row r="246" spans="1:6" ht="12.75">
      <c r="A246" s="174">
        <v>32</v>
      </c>
      <c r="B246" s="34" t="s">
        <v>2</v>
      </c>
      <c r="C246" s="185">
        <f t="shared" si="29"/>
        <v>550000</v>
      </c>
      <c r="D246" s="185">
        <f t="shared" si="29"/>
        <v>2039</v>
      </c>
      <c r="E246" s="166">
        <f t="shared" si="23"/>
        <v>0.37072727272727274</v>
      </c>
      <c r="F246" s="111"/>
    </row>
    <row r="247" spans="1:6" s="62" customFormat="1" ht="12.75">
      <c r="A247" s="174">
        <v>323</v>
      </c>
      <c r="B247" s="34" t="s">
        <v>10</v>
      </c>
      <c r="C247" s="154">
        <v>550000</v>
      </c>
      <c r="D247" s="185">
        <f t="shared" si="29"/>
        <v>2039</v>
      </c>
      <c r="E247" s="166">
        <f t="shared" si="23"/>
        <v>0.37072727272727274</v>
      </c>
      <c r="F247" s="112"/>
    </row>
    <row r="248" spans="1:6" ht="12.75">
      <c r="A248" s="194">
        <v>3232</v>
      </c>
      <c r="B248" s="104" t="s">
        <v>11</v>
      </c>
      <c r="C248" s="155"/>
      <c r="D248" s="155">
        <v>2039</v>
      </c>
      <c r="E248" s="147"/>
      <c r="F248" s="111"/>
    </row>
    <row r="249" spans="1:6" ht="12" customHeight="1">
      <c r="A249" s="194"/>
      <c r="B249" s="104"/>
      <c r="C249" s="155"/>
      <c r="D249" s="165"/>
      <c r="E249" s="166"/>
      <c r="F249" s="111"/>
    </row>
    <row r="250" spans="1:6" ht="25.5">
      <c r="A250" s="109" t="s">
        <v>227</v>
      </c>
      <c r="B250" s="78" t="s">
        <v>293</v>
      </c>
      <c r="C250" s="185">
        <f aca="true" t="shared" si="30" ref="C250:D252">C251</f>
        <v>135260</v>
      </c>
      <c r="D250" s="185">
        <f t="shared" si="30"/>
        <v>1196</v>
      </c>
      <c r="E250" s="166">
        <f t="shared" si="23"/>
        <v>0.8842229779683572</v>
      </c>
      <c r="F250" s="111"/>
    </row>
    <row r="251" spans="1:6" ht="12.75">
      <c r="A251" s="174">
        <v>32</v>
      </c>
      <c r="B251" s="34" t="s">
        <v>2</v>
      </c>
      <c r="C251" s="185">
        <f t="shared" si="30"/>
        <v>135260</v>
      </c>
      <c r="D251" s="185">
        <f t="shared" si="30"/>
        <v>1196</v>
      </c>
      <c r="E251" s="166">
        <f t="shared" si="23"/>
        <v>0.8842229779683572</v>
      </c>
      <c r="F251" s="111"/>
    </row>
    <row r="252" spans="1:6" s="62" customFormat="1" ht="12.75">
      <c r="A252" s="174">
        <v>323</v>
      </c>
      <c r="B252" s="34" t="s">
        <v>10</v>
      </c>
      <c r="C252" s="154">
        <v>135260</v>
      </c>
      <c r="D252" s="185">
        <f t="shared" si="30"/>
        <v>1196</v>
      </c>
      <c r="E252" s="166">
        <f t="shared" si="23"/>
        <v>0.8842229779683572</v>
      </c>
      <c r="F252" s="112"/>
    </row>
    <row r="253" spans="1:6" ht="12.75">
      <c r="A253" s="194">
        <v>3232</v>
      </c>
      <c r="B253" s="104" t="s">
        <v>11</v>
      </c>
      <c r="C253" s="155"/>
      <c r="D253" s="155">
        <v>1196</v>
      </c>
      <c r="E253" s="147"/>
      <c r="F253" s="111"/>
    </row>
    <row r="254" spans="1:6" ht="12.75">
      <c r="A254" s="194"/>
      <c r="B254" s="104"/>
      <c r="C254" s="155"/>
      <c r="D254" s="165"/>
      <c r="E254" s="166"/>
      <c r="F254" s="111"/>
    </row>
    <row r="255" spans="1:6" s="180" customFormat="1" ht="25.5">
      <c r="A255" s="109" t="s">
        <v>118</v>
      </c>
      <c r="B255" s="78" t="s">
        <v>169</v>
      </c>
      <c r="C255" s="185">
        <f>C256</f>
        <v>45000000</v>
      </c>
      <c r="D255" s="185">
        <f>D256</f>
        <v>16853814</v>
      </c>
      <c r="E255" s="166">
        <f t="shared" si="23"/>
        <v>37.45292</v>
      </c>
      <c r="F255" s="179"/>
    </row>
    <row r="256" spans="1:6" ht="12.75">
      <c r="A256" s="174">
        <v>32</v>
      </c>
      <c r="B256" s="34" t="s">
        <v>2</v>
      </c>
      <c r="C256" s="185">
        <f>C257</f>
        <v>45000000</v>
      </c>
      <c r="D256" s="185">
        <f>D257</f>
        <v>16853814</v>
      </c>
      <c r="E256" s="166">
        <f t="shared" si="23"/>
        <v>37.45292</v>
      </c>
      <c r="F256" s="112"/>
    </row>
    <row r="257" spans="1:6" s="62" customFormat="1" ht="12.75">
      <c r="A257" s="174">
        <v>323</v>
      </c>
      <c r="B257" s="34" t="s">
        <v>10</v>
      </c>
      <c r="C257" s="185">
        <v>45000000</v>
      </c>
      <c r="D257" s="185">
        <f>SUM(D258:D259)</f>
        <v>16853814</v>
      </c>
      <c r="E257" s="166">
        <f t="shared" si="23"/>
        <v>37.45292</v>
      </c>
      <c r="F257" s="112"/>
    </row>
    <row r="258" spans="1:6" ht="12.75">
      <c r="A258" s="194">
        <v>3237</v>
      </c>
      <c r="B258" s="104" t="s">
        <v>135</v>
      </c>
      <c r="C258" s="186"/>
      <c r="D258" s="165">
        <v>149752</v>
      </c>
      <c r="E258" s="147"/>
      <c r="F258" s="111"/>
    </row>
    <row r="259" spans="1:6" ht="12.75">
      <c r="A259" s="194">
        <v>3239</v>
      </c>
      <c r="B259" s="104" t="s">
        <v>77</v>
      </c>
      <c r="C259" s="165"/>
      <c r="D259" s="165">
        <v>16704062</v>
      </c>
      <c r="E259" s="147"/>
      <c r="F259" s="111"/>
    </row>
    <row r="260" spans="1:6" ht="12.75">
      <c r="A260" s="194"/>
      <c r="B260" s="104"/>
      <c r="C260" s="186"/>
      <c r="D260" s="165"/>
      <c r="E260" s="166"/>
      <c r="F260" s="111"/>
    </row>
    <row r="261" spans="1:5" s="173" customFormat="1" ht="12.75" customHeight="1">
      <c r="A261" s="174" t="s">
        <v>119</v>
      </c>
      <c r="B261" s="173" t="s">
        <v>170</v>
      </c>
      <c r="C261" s="187">
        <f>C262</f>
        <v>3000000</v>
      </c>
      <c r="D261" s="187">
        <f>D262</f>
        <v>208404</v>
      </c>
      <c r="E261" s="166">
        <f t="shared" si="23"/>
        <v>6.9468000000000005</v>
      </c>
    </row>
    <row r="262" spans="1:6" ht="12.75">
      <c r="A262" s="174">
        <v>32</v>
      </c>
      <c r="B262" s="34" t="s">
        <v>2</v>
      </c>
      <c r="C262" s="185">
        <f>C263</f>
        <v>3000000</v>
      </c>
      <c r="D262" s="185">
        <f>D263</f>
        <v>208404</v>
      </c>
      <c r="E262" s="166">
        <f t="shared" si="23"/>
        <v>6.9468000000000005</v>
      </c>
      <c r="F262" s="112"/>
    </row>
    <row r="263" spans="1:6" s="62" customFormat="1" ht="12.75">
      <c r="A263" s="174">
        <v>323</v>
      </c>
      <c r="B263" s="34" t="s">
        <v>10</v>
      </c>
      <c r="C263" s="185">
        <v>3000000</v>
      </c>
      <c r="D263" s="185">
        <f>D264</f>
        <v>208404</v>
      </c>
      <c r="E263" s="166">
        <f t="shared" si="23"/>
        <v>6.9468000000000005</v>
      </c>
      <c r="F263" s="112"/>
    </row>
    <row r="264" spans="1:6" ht="12.75">
      <c r="A264" s="194">
        <v>3239</v>
      </c>
      <c r="B264" s="104" t="s">
        <v>77</v>
      </c>
      <c r="C264" s="165"/>
      <c r="D264" s="165">
        <v>208404</v>
      </c>
      <c r="E264" s="147"/>
      <c r="F264" s="111"/>
    </row>
    <row r="265" spans="1:6" ht="12.75">
      <c r="A265" s="194"/>
      <c r="B265" s="104"/>
      <c r="C265" s="165"/>
      <c r="D265" s="165"/>
      <c r="E265" s="166"/>
      <c r="F265" s="112"/>
    </row>
    <row r="266" spans="1:5" s="173" customFormat="1" ht="12.75">
      <c r="A266" s="174" t="s">
        <v>120</v>
      </c>
      <c r="B266" s="173" t="s">
        <v>122</v>
      </c>
      <c r="C266" s="187">
        <f>C267+C277</f>
        <v>57000000</v>
      </c>
      <c r="D266" s="187">
        <f>D267+D277</f>
        <v>30905512</v>
      </c>
      <c r="E266" s="166">
        <f t="shared" si="23"/>
        <v>54.220196491228066</v>
      </c>
    </row>
    <row r="267" spans="1:6" ht="12.75">
      <c r="A267" s="174">
        <v>32</v>
      </c>
      <c r="B267" s="34" t="s">
        <v>181</v>
      </c>
      <c r="C267" s="185">
        <f>C268+C270+C274</f>
        <v>56980000</v>
      </c>
      <c r="D267" s="185">
        <f>D268+D270+D274</f>
        <v>30898943</v>
      </c>
      <c r="E267" s="166">
        <f t="shared" si="23"/>
        <v>54.2276991926992</v>
      </c>
      <c r="F267" s="112"/>
    </row>
    <row r="268" spans="1:6" s="62" customFormat="1" ht="12.75">
      <c r="A268" s="174">
        <v>322</v>
      </c>
      <c r="B268" s="34" t="s">
        <v>69</v>
      </c>
      <c r="C268" s="185">
        <v>1100000</v>
      </c>
      <c r="D268" s="185">
        <f>D269</f>
        <v>421106</v>
      </c>
      <c r="E268" s="166">
        <f t="shared" si="23"/>
        <v>38.282363636363634</v>
      </c>
      <c r="F268" s="112"/>
    </row>
    <row r="269" spans="1:6" ht="12.75">
      <c r="A269" s="194">
        <v>3221</v>
      </c>
      <c r="B269" s="104" t="s">
        <v>70</v>
      </c>
      <c r="C269" s="165"/>
      <c r="D269" s="165">
        <v>421106</v>
      </c>
      <c r="E269" s="147"/>
      <c r="F269" s="111"/>
    </row>
    <row r="270" spans="1:6" s="62" customFormat="1" ht="12.75">
      <c r="A270" s="174">
        <v>323</v>
      </c>
      <c r="B270" s="34" t="s">
        <v>10</v>
      </c>
      <c r="C270" s="185">
        <v>55680000</v>
      </c>
      <c r="D270" s="185">
        <f>SUM(D271:D273)</f>
        <v>30464915</v>
      </c>
      <c r="E270" s="166">
        <f t="shared" si="23"/>
        <v>54.714286997126436</v>
      </c>
      <c r="F270" s="112"/>
    </row>
    <row r="271" spans="1:6" ht="12.75">
      <c r="A271" s="194">
        <v>3231</v>
      </c>
      <c r="B271" s="104" t="s">
        <v>73</v>
      </c>
      <c r="C271" s="165"/>
      <c r="D271" s="165">
        <v>13783992</v>
      </c>
      <c r="E271" s="147"/>
      <c r="F271" s="111"/>
    </row>
    <row r="272" spans="1:6" ht="12.75">
      <c r="A272" s="194">
        <v>3237</v>
      </c>
      <c r="B272" s="104" t="s">
        <v>135</v>
      </c>
      <c r="C272" s="165"/>
      <c r="D272" s="165">
        <v>16679642</v>
      </c>
      <c r="E272" s="147"/>
      <c r="F272" s="111"/>
    </row>
    <row r="273" spans="1:6" ht="12.75">
      <c r="A273" s="194">
        <v>3239</v>
      </c>
      <c r="B273" s="104" t="s">
        <v>77</v>
      </c>
      <c r="C273" s="165"/>
      <c r="D273" s="165">
        <v>1281</v>
      </c>
      <c r="E273" s="147"/>
      <c r="F273" s="111"/>
    </row>
    <row r="274" spans="1:6" s="62" customFormat="1" ht="12.75">
      <c r="A274" s="174">
        <v>329</v>
      </c>
      <c r="B274" s="34" t="s">
        <v>79</v>
      </c>
      <c r="C274" s="185">
        <v>200000</v>
      </c>
      <c r="D274" s="185">
        <f>D276+D275</f>
        <v>12922</v>
      </c>
      <c r="E274" s="166">
        <f t="shared" si="23"/>
        <v>6.461</v>
      </c>
      <c r="F274" s="112"/>
    </row>
    <row r="275" spans="1:6" ht="12.75">
      <c r="A275" s="194">
        <v>3295</v>
      </c>
      <c r="B275" s="104" t="s">
        <v>266</v>
      </c>
      <c r="C275" s="165"/>
      <c r="D275" s="165">
        <v>1641</v>
      </c>
      <c r="E275" s="147"/>
      <c r="F275" s="111"/>
    </row>
    <row r="276" spans="1:6" ht="12.75">
      <c r="A276" s="194">
        <v>3299</v>
      </c>
      <c r="B276" s="104" t="s">
        <v>79</v>
      </c>
      <c r="C276" s="165"/>
      <c r="D276" s="165">
        <v>11281</v>
      </c>
      <c r="E276" s="147"/>
      <c r="F276" s="111"/>
    </row>
    <row r="277" spans="1:6" ht="12.75">
      <c r="A277" s="174">
        <v>34</v>
      </c>
      <c r="B277" s="34" t="s">
        <v>15</v>
      </c>
      <c r="C277" s="185">
        <f>C278</f>
        <v>20000</v>
      </c>
      <c r="D277" s="185">
        <f>D278</f>
        <v>6569</v>
      </c>
      <c r="E277" s="166">
        <f>D277/C277*100</f>
        <v>32.845</v>
      </c>
      <c r="F277" s="111"/>
    </row>
    <row r="278" spans="1:6" s="62" customFormat="1" ht="12.75">
      <c r="A278" s="174">
        <v>343</v>
      </c>
      <c r="B278" s="34" t="s">
        <v>95</v>
      </c>
      <c r="C278" s="185">
        <v>20000</v>
      </c>
      <c r="D278" s="185">
        <f>SUM(D279:D279)</f>
        <v>6569</v>
      </c>
      <c r="E278" s="166">
        <f>D278/C278*100</f>
        <v>32.845</v>
      </c>
      <c r="F278" s="112"/>
    </row>
    <row r="279" spans="1:6" ht="12.75">
      <c r="A279" s="194">
        <v>3431</v>
      </c>
      <c r="B279" s="104" t="s">
        <v>136</v>
      </c>
      <c r="C279" s="165"/>
      <c r="D279" s="165">
        <v>6569</v>
      </c>
      <c r="E279" s="147"/>
      <c r="F279" s="111"/>
    </row>
    <row r="280" spans="1:6" ht="12.75">
      <c r="A280" s="194"/>
      <c r="B280" s="104"/>
      <c r="C280" s="165"/>
      <c r="D280" s="165"/>
      <c r="E280" s="166"/>
      <c r="F280" s="112"/>
    </row>
    <row r="281" spans="1:6" ht="12.75">
      <c r="A281" s="174" t="s">
        <v>121</v>
      </c>
      <c r="B281" s="108" t="s">
        <v>141</v>
      </c>
      <c r="C281" s="185">
        <f>C282</f>
        <v>4000000</v>
      </c>
      <c r="D281" s="185">
        <f>D282</f>
        <v>1515849</v>
      </c>
      <c r="E281" s="166">
        <f>D281/C281*100</f>
        <v>37.896225</v>
      </c>
      <c r="F281" s="112"/>
    </row>
    <row r="282" spans="1:6" ht="12.75">
      <c r="A282" s="174">
        <v>32</v>
      </c>
      <c r="B282" s="108" t="s">
        <v>2</v>
      </c>
      <c r="C282" s="185">
        <f>C283+C287+C293</f>
        <v>4000000</v>
      </c>
      <c r="D282" s="185">
        <f>D283+D287+D293</f>
        <v>1515849</v>
      </c>
      <c r="E282" s="166">
        <f>D282/C282*100</f>
        <v>37.896225</v>
      </c>
      <c r="F282" s="112"/>
    </row>
    <row r="283" spans="1:6" s="62" customFormat="1" ht="12.75">
      <c r="A283" s="174">
        <v>322</v>
      </c>
      <c r="B283" s="108" t="s">
        <v>69</v>
      </c>
      <c r="C283" s="185">
        <v>1200000</v>
      </c>
      <c r="D283" s="185">
        <f>SUM(D284:D286)</f>
        <v>270503</v>
      </c>
      <c r="E283" s="166">
        <f>D283/C283*100</f>
        <v>22.541916666666665</v>
      </c>
      <c r="F283" s="112"/>
    </row>
    <row r="284" spans="1:6" ht="12.75">
      <c r="A284" s="197">
        <v>3222</v>
      </c>
      <c r="B284" s="104" t="s">
        <v>71</v>
      </c>
      <c r="C284" s="165"/>
      <c r="D284" s="165">
        <v>49425</v>
      </c>
      <c r="E284" s="147"/>
      <c r="F284" s="111"/>
    </row>
    <row r="285" spans="1:6" ht="12.75">
      <c r="A285" s="197">
        <v>3223</v>
      </c>
      <c r="B285" s="104" t="s">
        <v>72</v>
      </c>
      <c r="C285" s="165"/>
      <c r="D285" s="165">
        <v>220014</v>
      </c>
      <c r="E285" s="147"/>
      <c r="F285" s="111"/>
    </row>
    <row r="286" spans="1:6" ht="12.75">
      <c r="A286" s="197">
        <v>3225</v>
      </c>
      <c r="B286" s="104" t="s">
        <v>130</v>
      </c>
      <c r="C286" s="165"/>
      <c r="D286" s="165">
        <v>1064</v>
      </c>
      <c r="E286" s="147"/>
      <c r="F286" s="111"/>
    </row>
    <row r="287" spans="1:6" s="62" customFormat="1" ht="12.75">
      <c r="A287" s="174">
        <v>323</v>
      </c>
      <c r="B287" s="108" t="s">
        <v>10</v>
      </c>
      <c r="C287" s="185">
        <v>2790000</v>
      </c>
      <c r="D287" s="185">
        <f>SUM(D288:D292)</f>
        <v>1230096</v>
      </c>
      <c r="E287" s="166">
        <f>D287/C287*100</f>
        <v>44.089462365591395</v>
      </c>
      <c r="F287" s="112"/>
    </row>
    <row r="288" spans="1:6" ht="12.75">
      <c r="A288" s="197">
        <v>3231</v>
      </c>
      <c r="B288" s="104" t="s">
        <v>137</v>
      </c>
      <c r="C288" s="165"/>
      <c r="D288" s="165">
        <v>30267</v>
      </c>
      <c r="E288" s="147"/>
      <c r="F288" s="111"/>
    </row>
    <row r="289" spans="1:6" ht="12.75">
      <c r="A289" s="197">
        <v>3232</v>
      </c>
      <c r="B289" s="104" t="s">
        <v>139</v>
      </c>
      <c r="C289" s="165"/>
      <c r="D289" s="165">
        <v>817165</v>
      </c>
      <c r="E289" s="147"/>
      <c r="F289" s="111"/>
    </row>
    <row r="290" spans="1:6" ht="12.75">
      <c r="A290" s="197">
        <v>3234</v>
      </c>
      <c r="B290" s="104" t="s">
        <v>75</v>
      </c>
      <c r="C290" s="165"/>
      <c r="D290" s="165">
        <v>23138</v>
      </c>
      <c r="E290" s="147"/>
      <c r="F290" s="111"/>
    </row>
    <row r="291" spans="1:6" ht="12.75">
      <c r="A291" s="197">
        <v>3235</v>
      </c>
      <c r="B291" s="104" t="s">
        <v>76</v>
      </c>
      <c r="C291" s="165"/>
      <c r="D291" s="165">
        <v>357911</v>
      </c>
      <c r="E291" s="147"/>
      <c r="F291" s="111"/>
    </row>
    <row r="292" spans="1:6" ht="12.75">
      <c r="A292" s="194">
        <v>3237</v>
      </c>
      <c r="B292" s="104" t="s">
        <v>135</v>
      </c>
      <c r="C292" s="165"/>
      <c r="D292" s="165">
        <v>1615</v>
      </c>
      <c r="E292" s="147"/>
      <c r="F292" s="111"/>
    </row>
    <row r="293" spans="1:6" s="62" customFormat="1" ht="12.75">
      <c r="A293" s="174">
        <v>329</v>
      </c>
      <c r="B293" s="108" t="s">
        <v>79</v>
      </c>
      <c r="C293" s="185">
        <v>10000</v>
      </c>
      <c r="D293" s="185">
        <f>D295+D294</f>
        <v>15250</v>
      </c>
      <c r="E293" s="166">
        <f>D293/C293*100</f>
        <v>152.5</v>
      </c>
      <c r="F293" s="112"/>
    </row>
    <row r="294" spans="1:6" ht="12.75">
      <c r="A294" s="194">
        <v>3295</v>
      </c>
      <c r="B294" s="104" t="s">
        <v>266</v>
      </c>
      <c r="C294" s="165"/>
      <c r="D294" s="165">
        <v>1429</v>
      </c>
      <c r="E294" s="147"/>
      <c r="F294" s="111"/>
    </row>
    <row r="295" spans="1:6" ht="12.75">
      <c r="A295" s="194">
        <v>3299</v>
      </c>
      <c r="B295" s="104" t="s">
        <v>79</v>
      </c>
      <c r="C295" s="165"/>
      <c r="D295" s="165">
        <v>13821</v>
      </c>
      <c r="E295" s="147"/>
      <c r="F295" s="111"/>
    </row>
    <row r="296" spans="1:6" ht="12.75">
      <c r="A296" s="197"/>
      <c r="B296" s="104"/>
      <c r="C296" s="165"/>
      <c r="D296" s="165"/>
      <c r="E296" s="166"/>
      <c r="F296" s="112"/>
    </row>
    <row r="297" spans="1:6" ht="12.75">
      <c r="A297" s="174" t="s">
        <v>123</v>
      </c>
      <c r="B297" s="34" t="s">
        <v>163</v>
      </c>
      <c r="C297" s="185">
        <f>C298</f>
        <v>15000000</v>
      </c>
      <c r="D297" s="185">
        <f>D298</f>
        <v>1782657</v>
      </c>
      <c r="E297" s="166">
        <f>D297/C297*100</f>
        <v>11.88438</v>
      </c>
      <c r="F297" s="112"/>
    </row>
    <row r="298" spans="1:6" ht="12.75">
      <c r="A298" s="174">
        <v>32</v>
      </c>
      <c r="B298" s="34" t="s">
        <v>2</v>
      </c>
      <c r="C298" s="185">
        <f>C299+C302</f>
        <v>15000000</v>
      </c>
      <c r="D298" s="185">
        <f>D299+D302</f>
        <v>1782657</v>
      </c>
      <c r="E298" s="166">
        <f>D298/C298*100</f>
        <v>11.88438</v>
      </c>
      <c r="F298" s="112"/>
    </row>
    <row r="299" spans="1:6" s="62" customFormat="1" ht="12.75">
      <c r="A299" s="174">
        <v>323</v>
      </c>
      <c r="B299" s="109" t="s">
        <v>10</v>
      </c>
      <c r="C299" s="185">
        <v>14900000</v>
      </c>
      <c r="D299" s="185">
        <f>SUM(D300:D301)</f>
        <v>1775377</v>
      </c>
      <c r="E299" s="166">
        <f>D299/C299*100</f>
        <v>11.91528187919463</v>
      </c>
      <c r="F299" s="112"/>
    </row>
    <row r="300" spans="1:6" ht="12.75">
      <c r="A300" s="194">
        <v>3237</v>
      </c>
      <c r="B300" s="104" t="s">
        <v>135</v>
      </c>
      <c r="C300" s="165"/>
      <c r="D300" s="165">
        <v>454359</v>
      </c>
      <c r="E300" s="147"/>
      <c r="F300" s="111"/>
    </row>
    <row r="301" spans="1:6" ht="12.75">
      <c r="A301" s="194">
        <v>3239</v>
      </c>
      <c r="B301" s="104" t="s">
        <v>77</v>
      </c>
      <c r="C301" s="165"/>
      <c r="D301" s="165">
        <v>1321018</v>
      </c>
      <c r="E301" s="147"/>
      <c r="F301" s="111"/>
    </row>
    <row r="302" spans="1:6" s="62" customFormat="1" ht="12.75">
      <c r="A302" s="174">
        <v>329</v>
      </c>
      <c r="B302" s="109" t="s">
        <v>79</v>
      </c>
      <c r="C302" s="185">
        <v>100000</v>
      </c>
      <c r="D302" s="185">
        <f>D303</f>
        <v>7280</v>
      </c>
      <c r="E302" s="166">
        <f>D302/C302*100</f>
        <v>7.28</v>
      </c>
      <c r="F302" s="112"/>
    </row>
    <row r="303" spans="1:6" ht="12.75">
      <c r="A303" s="197">
        <v>3295</v>
      </c>
      <c r="B303" s="104" t="s">
        <v>266</v>
      </c>
      <c r="C303" s="165"/>
      <c r="D303" s="165">
        <v>7280</v>
      </c>
      <c r="E303" s="147"/>
      <c r="F303" s="111"/>
    </row>
    <row r="304" spans="1:6" ht="12.75">
      <c r="A304" s="197"/>
      <c r="B304" s="104"/>
      <c r="C304" s="165"/>
      <c r="D304" s="165"/>
      <c r="E304" s="166"/>
      <c r="F304" s="111"/>
    </row>
    <row r="305" spans="1:6" ht="12.75">
      <c r="A305" s="174" t="s">
        <v>140</v>
      </c>
      <c r="B305" s="34" t="s">
        <v>164</v>
      </c>
      <c r="C305" s="185">
        <f>C306+C309</f>
        <v>10000000</v>
      </c>
      <c r="D305" s="185">
        <f>D306+D309</f>
        <v>196114</v>
      </c>
      <c r="E305" s="166">
        <f>D305/C305*100</f>
        <v>1.96114</v>
      </c>
      <c r="F305" s="120"/>
    </row>
    <row r="306" spans="1:6" ht="12.75">
      <c r="A306" s="174">
        <v>32</v>
      </c>
      <c r="B306" s="34" t="s">
        <v>2</v>
      </c>
      <c r="C306" s="185">
        <f>C307</f>
        <v>9950000</v>
      </c>
      <c r="D306" s="185">
        <f>D307</f>
        <v>0</v>
      </c>
      <c r="E306" s="166">
        <f>D306/C306*100</f>
        <v>0</v>
      </c>
      <c r="F306" s="120"/>
    </row>
    <row r="307" spans="1:6" s="62" customFormat="1" ht="12.75">
      <c r="A307" s="174">
        <v>329</v>
      </c>
      <c r="B307" s="34" t="s">
        <v>79</v>
      </c>
      <c r="C307" s="185">
        <v>9950000</v>
      </c>
      <c r="D307" s="185">
        <f>D308</f>
        <v>0</v>
      </c>
      <c r="E307" s="166">
        <f>D307/C307*100</f>
        <v>0</v>
      </c>
      <c r="F307" s="120"/>
    </row>
    <row r="308" spans="1:6" ht="12.75" hidden="1">
      <c r="A308" s="194">
        <v>3299</v>
      </c>
      <c r="B308" s="104" t="s">
        <v>79</v>
      </c>
      <c r="C308" s="165"/>
      <c r="D308" s="165"/>
      <c r="E308" s="147" t="s">
        <v>162</v>
      </c>
      <c r="F308" s="127"/>
    </row>
    <row r="309" spans="1:6" ht="12.75">
      <c r="A309" s="174">
        <v>38</v>
      </c>
      <c r="B309" s="34" t="s">
        <v>86</v>
      </c>
      <c r="C309" s="185">
        <f>C310</f>
        <v>50000</v>
      </c>
      <c r="D309" s="185">
        <f>D310</f>
        <v>196114</v>
      </c>
      <c r="E309" s="166">
        <f>D309/C309*100</f>
        <v>392.228</v>
      </c>
      <c r="F309" s="127"/>
    </row>
    <row r="310" spans="1:6" s="62" customFormat="1" ht="12.75">
      <c r="A310" s="174">
        <v>383</v>
      </c>
      <c r="B310" s="34" t="s">
        <v>179</v>
      </c>
      <c r="C310" s="185">
        <v>50000</v>
      </c>
      <c r="D310" s="185">
        <f>D311</f>
        <v>196114</v>
      </c>
      <c r="E310" s="166">
        <f>D310/C310*100</f>
        <v>392.228</v>
      </c>
      <c r="F310" s="221"/>
    </row>
    <row r="311" spans="1:6" ht="12.75">
      <c r="A311" s="194">
        <v>3831</v>
      </c>
      <c r="B311" s="104" t="s">
        <v>173</v>
      </c>
      <c r="C311" s="165"/>
      <c r="D311" s="165">
        <v>196114</v>
      </c>
      <c r="E311" s="147"/>
      <c r="F311" s="111"/>
    </row>
    <row r="312" spans="1:6" ht="12.75">
      <c r="A312" s="174"/>
      <c r="B312" s="34"/>
      <c r="C312" s="185"/>
      <c r="D312" s="185"/>
      <c r="E312" s="166"/>
      <c r="F312" s="112"/>
    </row>
    <row r="313" spans="1:6" s="178" customFormat="1" ht="12.75">
      <c r="A313" s="176">
        <v>104</v>
      </c>
      <c r="B313" s="103" t="s">
        <v>142</v>
      </c>
      <c r="C313" s="154">
        <f>C315+C320+C325+C336+C341+C346+C351+C356+C361+C366+C371+C376+C381+C386+C391+C396+C412+C417+C422+C427+C432+C437+C442+C447+C452+C457+C462+C472+C478+C486+C491+C496+C501+C506+C511+C516+C521+C526+C537+C542+C547+C552+C557+C562+C567+C407</f>
        <v>1812154546</v>
      </c>
      <c r="D313" s="154">
        <f>D315+D320+D325+D336+D341+D346+D351+D356+D361+D366+D371+D376+D381+D386+D391+D396+D412+D417+D422+D427+D432+D437+D442+D447+D452+D457+D462+D472+D478+D486+D491+D496+D501+D506+D511+D516+D521+D526+D537+D542+D547+D552+D557+D562+D567+D407</f>
        <v>438620855</v>
      </c>
      <c r="E313" s="166">
        <f>D313/C313*100</f>
        <v>24.20438455253032</v>
      </c>
      <c r="F313" s="177"/>
    </row>
    <row r="314" spans="1:6" ht="12.75">
      <c r="A314" s="175"/>
      <c r="B314" s="108"/>
      <c r="C314" s="185"/>
      <c r="D314" s="185"/>
      <c r="E314" s="166"/>
      <c r="F314" s="112"/>
    </row>
    <row r="315" spans="1:6" ht="38.25">
      <c r="A315" s="109" t="s">
        <v>211</v>
      </c>
      <c r="B315" s="34" t="s">
        <v>335</v>
      </c>
      <c r="C315" s="185">
        <f>C316</f>
        <v>108100000</v>
      </c>
      <c r="D315" s="185">
        <f>D316</f>
        <v>28175121</v>
      </c>
      <c r="E315" s="166">
        <f>D315/C315*100</f>
        <v>26.063941720629046</v>
      </c>
      <c r="F315" s="112"/>
    </row>
    <row r="316" spans="1:6" ht="12.75">
      <c r="A316" s="174">
        <v>45</v>
      </c>
      <c r="B316" s="34" t="s">
        <v>29</v>
      </c>
      <c r="C316" s="185">
        <f>C317</f>
        <v>108100000</v>
      </c>
      <c r="D316" s="185">
        <f>D317</f>
        <v>28175121</v>
      </c>
      <c r="E316" s="166">
        <f>D316/C316*100</f>
        <v>26.063941720629046</v>
      </c>
      <c r="F316" s="127"/>
    </row>
    <row r="317" spans="1:6" s="62" customFormat="1" ht="12.75">
      <c r="A317" s="174">
        <v>451</v>
      </c>
      <c r="B317" s="34" t="s">
        <v>183</v>
      </c>
      <c r="C317" s="188">
        <v>108100000</v>
      </c>
      <c r="D317" s="185">
        <f>D318</f>
        <v>28175121</v>
      </c>
      <c r="E317" s="166">
        <f aca="true" t="shared" si="31" ref="E317:E378">D317/C317*100</f>
        <v>26.063941720629046</v>
      </c>
      <c r="F317" s="221"/>
    </row>
    <row r="318" spans="1:6" ht="12.75">
      <c r="A318" s="197">
        <v>4511</v>
      </c>
      <c r="B318" s="104" t="s">
        <v>0</v>
      </c>
      <c r="C318" s="186"/>
      <c r="D318" s="165">
        <v>28175121</v>
      </c>
      <c r="E318" s="166"/>
      <c r="F318" s="111"/>
    </row>
    <row r="319" spans="1:6" ht="12.75">
      <c r="A319" s="197"/>
      <c r="B319" s="104"/>
      <c r="C319" s="186"/>
      <c r="D319" s="165"/>
      <c r="E319" s="166"/>
      <c r="F319" s="111"/>
    </row>
    <row r="320" spans="1:6" ht="38.25">
      <c r="A320" s="109" t="s">
        <v>212</v>
      </c>
      <c r="B320" s="34" t="s">
        <v>336</v>
      </c>
      <c r="C320" s="185">
        <f>C321</f>
        <v>12000000</v>
      </c>
      <c r="D320" s="185">
        <f>D321</f>
        <v>2556470</v>
      </c>
      <c r="E320" s="166">
        <f t="shared" si="31"/>
        <v>21.303916666666666</v>
      </c>
      <c r="F320" s="112"/>
    </row>
    <row r="321" spans="1:6" ht="12.75">
      <c r="A321" s="174">
        <v>45</v>
      </c>
      <c r="B321" s="34" t="s">
        <v>29</v>
      </c>
      <c r="C321" s="185">
        <f>C322</f>
        <v>12000000</v>
      </c>
      <c r="D321" s="185">
        <f>D322</f>
        <v>2556470</v>
      </c>
      <c r="E321" s="166">
        <f t="shared" si="31"/>
        <v>21.303916666666666</v>
      </c>
      <c r="F321" s="127"/>
    </row>
    <row r="322" spans="1:6" s="62" customFormat="1" ht="12.75">
      <c r="A322" s="174">
        <v>451</v>
      </c>
      <c r="B322" s="34" t="s">
        <v>183</v>
      </c>
      <c r="C322" s="188">
        <v>12000000</v>
      </c>
      <c r="D322" s="185">
        <f>D323</f>
        <v>2556470</v>
      </c>
      <c r="E322" s="166">
        <f t="shared" si="31"/>
        <v>21.303916666666666</v>
      </c>
      <c r="F322" s="221"/>
    </row>
    <row r="323" spans="1:6" ht="12.75">
      <c r="A323" s="197">
        <v>4511</v>
      </c>
      <c r="B323" s="104" t="s">
        <v>0</v>
      </c>
      <c r="C323" s="186"/>
      <c r="D323" s="165">
        <v>2556470</v>
      </c>
      <c r="E323" s="166"/>
      <c r="F323" s="111"/>
    </row>
    <row r="324" spans="1:6" ht="12.75">
      <c r="A324" s="197"/>
      <c r="B324" s="104"/>
      <c r="C324" s="165"/>
      <c r="D324" s="165"/>
      <c r="E324" s="166"/>
      <c r="F324" s="112"/>
    </row>
    <row r="325" spans="1:6" ht="12.75">
      <c r="A325" s="174" t="s">
        <v>124</v>
      </c>
      <c r="B325" s="101" t="s">
        <v>165</v>
      </c>
      <c r="C325" s="185">
        <f>C326+C329+C332</f>
        <v>183181000</v>
      </c>
      <c r="D325" s="185">
        <f>D326+D329+D332</f>
        <v>65942227</v>
      </c>
      <c r="E325" s="166">
        <f t="shared" si="31"/>
        <v>35.99839885140926</v>
      </c>
      <c r="F325" s="112"/>
    </row>
    <row r="326" spans="1:6" ht="12.75">
      <c r="A326" s="174">
        <v>36</v>
      </c>
      <c r="B326" s="101" t="s">
        <v>182</v>
      </c>
      <c r="C326" s="185">
        <f>C327</f>
        <v>5000000</v>
      </c>
      <c r="D326" s="185">
        <f>D327</f>
        <v>0</v>
      </c>
      <c r="E326" s="166">
        <f t="shared" si="31"/>
        <v>0</v>
      </c>
      <c r="F326" s="112"/>
    </row>
    <row r="327" spans="1:6" s="62" customFormat="1" ht="12.75">
      <c r="A327" s="174">
        <v>363</v>
      </c>
      <c r="B327" s="101" t="s">
        <v>278</v>
      </c>
      <c r="C327" s="185">
        <v>5000000</v>
      </c>
      <c r="D327" s="185">
        <f>D328</f>
        <v>0</v>
      </c>
      <c r="E327" s="166">
        <f t="shared" si="31"/>
        <v>0</v>
      </c>
      <c r="F327" s="112"/>
    </row>
    <row r="328" spans="1:6" ht="12.75" hidden="1">
      <c r="A328" s="194">
        <v>3632</v>
      </c>
      <c r="B328" s="104" t="s">
        <v>277</v>
      </c>
      <c r="C328" s="165"/>
      <c r="D328" s="165">
        <v>0</v>
      </c>
      <c r="E328" s="166" t="s">
        <v>162</v>
      </c>
      <c r="F328" s="111"/>
    </row>
    <row r="329" spans="1:6" ht="12.75">
      <c r="A329" s="174">
        <v>38</v>
      </c>
      <c r="B329" s="101" t="s">
        <v>86</v>
      </c>
      <c r="C329" s="185">
        <f>C330</f>
        <v>38181000</v>
      </c>
      <c r="D329" s="185">
        <f>D330</f>
        <v>7210977</v>
      </c>
      <c r="E329" s="166">
        <f t="shared" si="31"/>
        <v>18.886296849218198</v>
      </c>
      <c r="F329" s="111"/>
    </row>
    <row r="330" spans="1:6" s="62" customFormat="1" ht="12.75">
      <c r="A330" s="174">
        <v>386</v>
      </c>
      <c r="B330" s="101" t="s">
        <v>89</v>
      </c>
      <c r="C330" s="185">
        <v>38181000</v>
      </c>
      <c r="D330" s="185">
        <f>D331</f>
        <v>7210977</v>
      </c>
      <c r="E330" s="166">
        <f t="shared" si="31"/>
        <v>18.886296849218198</v>
      </c>
      <c r="F330" s="112"/>
    </row>
    <row r="331" spans="1:6" ht="12.75">
      <c r="A331" s="194">
        <v>3862</v>
      </c>
      <c r="B331" s="104" t="s">
        <v>131</v>
      </c>
      <c r="C331" s="165"/>
      <c r="D331" s="165">
        <v>7210977</v>
      </c>
      <c r="E331" s="166"/>
      <c r="F331" s="111"/>
    </row>
    <row r="332" spans="1:6" ht="12.75">
      <c r="A332" s="174">
        <v>42</v>
      </c>
      <c r="B332" s="101" t="s">
        <v>19</v>
      </c>
      <c r="C332" s="185">
        <f>C333</f>
        <v>140000000</v>
      </c>
      <c r="D332" s="185">
        <f>D333</f>
        <v>58731250</v>
      </c>
      <c r="E332" s="166">
        <f t="shared" si="31"/>
        <v>41.950892857142854</v>
      </c>
      <c r="F332" s="185"/>
    </row>
    <row r="333" spans="1:6" s="62" customFormat="1" ht="12.75">
      <c r="A333" s="174">
        <v>421</v>
      </c>
      <c r="B333" s="101" t="s">
        <v>20</v>
      </c>
      <c r="C333" s="185">
        <v>140000000</v>
      </c>
      <c r="D333" s="185">
        <f>D334</f>
        <v>58731250</v>
      </c>
      <c r="E333" s="166">
        <f t="shared" si="31"/>
        <v>41.950892857142854</v>
      </c>
      <c r="F333" s="112"/>
    </row>
    <row r="334" spans="1:6" ht="12.75">
      <c r="A334" s="194">
        <v>4214</v>
      </c>
      <c r="B334" s="104" t="s">
        <v>24</v>
      </c>
      <c r="C334" s="165"/>
      <c r="D334" s="165">
        <v>58731250</v>
      </c>
      <c r="E334" s="166"/>
      <c r="F334" s="111"/>
    </row>
    <row r="335" spans="1:6" ht="12.75">
      <c r="A335" s="194"/>
      <c r="B335" s="104"/>
      <c r="C335" s="165"/>
      <c r="D335" s="165"/>
      <c r="E335" s="166"/>
      <c r="F335" s="111"/>
    </row>
    <row r="336" spans="1:6" ht="25.5">
      <c r="A336" s="174" t="s">
        <v>228</v>
      </c>
      <c r="B336" s="34" t="s">
        <v>329</v>
      </c>
      <c r="C336" s="185">
        <f aca="true" t="shared" si="32" ref="C336:D338">C337</f>
        <v>47356000</v>
      </c>
      <c r="D336" s="185">
        <f t="shared" si="32"/>
        <v>3264890</v>
      </c>
      <c r="E336" s="166">
        <f t="shared" si="31"/>
        <v>6.894353408227046</v>
      </c>
      <c r="F336" s="111"/>
    </row>
    <row r="337" spans="1:6" ht="12.75">
      <c r="A337" s="174">
        <v>38</v>
      </c>
      <c r="B337" s="101" t="s">
        <v>86</v>
      </c>
      <c r="C337" s="185">
        <f t="shared" si="32"/>
        <v>47356000</v>
      </c>
      <c r="D337" s="185">
        <f t="shared" si="32"/>
        <v>3264890</v>
      </c>
      <c r="E337" s="166">
        <f t="shared" si="31"/>
        <v>6.894353408227046</v>
      </c>
      <c r="F337" s="111"/>
    </row>
    <row r="338" spans="1:6" s="62" customFormat="1" ht="12.75">
      <c r="A338" s="174">
        <v>386</v>
      </c>
      <c r="B338" s="101" t="s">
        <v>89</v>
      </c>
      <c r="C338" s="185">
        <v>47356000</v>
      </c>
      <c r="D338" s="185">
        <f t="shared" si="32"/>
        <v>3264890</v>
      </c>
      <c r="E338" s="166">
        <f t="shared" si="31"/>
        <v>6.894353408227046</v>
      </c>
      <c r="F338" s="112"/>
    </row>
    <row r="339" spans="1:6" ht="12.75">
      <c r="A339" s="194">
        <v>3862</v>
      </c>
      <c r="B339" s="104" t="s">
        <v>131</v>
      </c>
      <c r="C339" s="165"/>
      <c r="D339" s="165">
        <v>3264890</v>
      </c>
      <c r="E339" s="166"/>
      <c r="F339" s="111"/>
    </row>
    <row r="340" spans="1:6" ht="12.75">
      <c r="A340" s="194"/>
      <c r="B340" s="104"/>
      <c r="C340" s="165"/>
      <c r="D340" s="165"/>
      <c r="E340" s="166"/>
      <c r="F340" s="111"/>
    </row>
    <row r="341" spans="1:6" ht="12.75">
      <c r="A341" s="174" t="s">
        <v>229</v>
      </c>
      <c r="B341" s="101" t="s">
        <v>300</v>
      </c>
      <c r="C341" s="185">
        <f aca="true" t="shared" si="33" ref="C341:D343">C342</f>
        <v>3000000</v>
      </c>
      <c r="D341" s="185">
        <f t="shared" si="33"/>
        <v>548758</v>
      </c>
      <c r="E341" s="166">
        <f t="shared" si="31"/>
        <v>18.291933333333333</v>
      </c>
      <c r="F341" s="111"/>
    </row>
    <row r="342" spans="1:6" ht="12.75">
      <c r="A342" s="174">
        <v>36</v>
      </c>
      <c r="B342" s="101" t="s">
        <v>182</v>
      </c>
      <c r="C342" s="185">
        <f t="shared" si="33"/>
        <v>3000000</v>
      </c>
      <c r="D342" s="185">
        <f t="shared" si="33"/>
        <v>548758</v>
      </c>
      <c r="E342" s="166">
        <f t="shared" si="31"/>
        <v>18.291933333333333</v>
      </c>
      <c r="F342" s="111"/>
    </row>
    <row r="343" spans="1:6" s="62" customFormat="1" ht="12.75">
      <c r="A343" s="174">
        <v>363</v>
      </c>
      <c r="B343" s="101" t="s">
        <v>278</v>
      </c>
      <c r="C343" s="185">
        <v>3000000</v>
      </c>
      <c r="D343" s="185">
        <f t="shared" si="33"/>
        <v>548758</v>
      </c>
      <c r="E343" s="166">
        <f t="shared" si="31"/>
        <v>18.291933333333333</v>
      </c>
      <c r="F343" s="112"/>
    </row>
    <row r="344" spans="1:6" ht="12.75">
      <c r="A344" s="194">
        <v>3632</v>
      </c>
      <c r="B344" s="104" t="s">
        <v>277</v>
      </c>
      <c r="C344" s="165"/>
      <c r="D344" s="165">
        <v>548758</v>
      </c>
      <c r="E344" s="166"/>
      <c r="F344" s="111"/>
    </row>
    <row r="345" spans="1:6" ht="12.75">
      <c r="A345" s="194"/>
      <c r="B345" s="104"/>
      <c r="C345" s="165"/>
      <c r="D345" s="165"/>
      <c r="E345" s="166"/>
      <c r="F345" s="111"/>
    </row>
    <row r="346" spans="1:6" ht="12.75">
      <c r="A346" s="174" t="s">
        <v>230</v>
      </c>
      <c r="B346" s="101" t="s">
        <v>301</v>
      </c>
      <c r="C346" s="185">
        <f aca="true" t="shared" si="34" ref="C346:D348">C347</f>
        <v>16900000</v>
      </c>
      <c r="D346" s="185">
        <f t="shared" si="34"/>
        <v>4940043</v>
      </c>
      <c r="E346" s="166">
        <f t="shared" si="31"/>
        <v>29.231023668639054</v>
      </c>
      <c r="F346" s="111"/>
    </row>
    <row r="347" spans="1:6" ht="12.75">
      <c r="A347" s="174">
        <v>38</v>
      </c>
      <c r="B347" s="101" t="s">
        <v>86</v>
      </c>
      <c r="C347" s="185">
        <f t="shared" si="34"/>
        <v>16900000</v>
      </c>
      <c r="D347" s="185">
        <f t="shared" si="34"/>
        <v>4940043</v>
      </c>
      <c r="E347" s="166">
        <f t="shared" si="31"/>
        <v>29.231023668639054</v>
      </c>
      <c r="F347" s="111"/>
    </row>
    <row r="348" spans="1:6" s="62" customFormat="1" ht="12.75">
      <c r="A348" s="174">
        <v>386</v>
      </c>
      <c r="B348" s="101" t="s">
        <v>89</v>
      </c>
      <c r="C348" s="185">
        <v>16900000</v>
      </c>
      <c r="D348" s="185">
        <f t="shared" si="34"/>
        <v>4940043</v>
      </c>
      <c r="E348" s="166">
        <f t="shared" si="31"/>
        <v>29.231023668639054</v>
      </c>
      <c r="F348" s="112"/>
    </row>
    <row r="349" spans="1:6" ht="12.75">
      <c r="A349" s="194">
        <v>3862</v>
      </c>
      <c r="B349" s="104" t="s">
        <v>131</v>
      </c>
      <c r="C349" s="165"/>
      <c r="D349" s="165">
        <v>4940043</v>
      </c>
      <c r="E349" s="166"/>
      <c r="F349" s="111"/>
    </row>
    <row r="350" spans="1:6" ht="12.75">
      <c r="A350" s="194"/>
      <c r="B350" s="104"/>
      <c r="C350" s="165"/>
      <c r="D350" s="165"/>
      <c r="E350" s="166"/>
      <c r="F350" s="111"/>
    </row>
    <row r="351" spans="1:6" ht="12.75">
      <c r="A351" s="174" t="s">
        <v>231</v>
      </c>
      <c r="B351" s="101" t="s">
        <v>302</v>
      </c>
      <c r="C351" s="185">
        <f aca="true" t="shared" si="35" ref="C351:D353">C352</f>
        <v>24350000</v>
      </c>
      <c r="D351" s="185">
        <f t="shared" si="35"/>
        <v>306340</v>
      </c>
      <c r="E351" s="166">
        <f t="shared" si="31"/>
        <v>1.258069815195072</v>
      </c>
      <c r="F351" s="111"/>
    </row>
    <row r="352" spans="1:6" ht="12.75">
      <c r="A352" s="174">
        <v>38</v>
      </c>
      <c r="B352" s="101" t="s">
        <v>86</v>
      </c>
      <c r="C352" s="185">
        <f t="shared" si="35"/>
        <v>24350000</v>
      </c>
      <c r="D352" s="185">
        <f t="shared" si="35"/>
        <v>306340</v>
      </c>
      <c r="E352" s="166">
        <f t="shared" si="31"/>
        <v>1.258069815195072</v>
      </c>
      <c r="F352" s="111"/>
    </row>
    <row r="353" spans="1:6" s="62" customFormat="1" ht="12.75">
      <c r="A353" s="174">
        <v>386</v>
      </c>
      <c r="B353" s="101" t="s">
        <v>89</v>
      </c>
      <c r="C353" s="185">
        <v>24350000</v>
      </c>
      <c r="D353" s="185">
        <f t="shared" si="35"/>
        <v>306340</v>
      </c>
      <c r="E353" s="166">
        <f t="shared" si="31"/>
        <v>1.258069815195072</v>
      </c>
      <c r="F353" s="112"/>
    </row>
    <row r="354" spans="1:6" ht="12.75">
      <c r="A354" s="194">
        <v>3862</v>
      </c>
      <c r="B354" s="104" t="s">
        <v>131</v>
      </c>
      <c r="C354" s="165"/>
      <c r="D354" s="165">
        <v>306340</v>
      </c>
      <c r="E354" s="166"/>
      <c r="F354" s="111"/>
    </row>
    <row r="355" spans="1:6" ht="12.75">
      <c r="A355" s="194"/>
      <c r="B355" s="104"/>
      <c r="C355" s="165"/>
      <c r="D355" s="165"/>
      <c r="E355" s="166"/>
      <c r="F355" s="111"/>
    </row>
    <row r="356" spans="1:6" ht="25.5">
      <c r="A356" s="174" t="s">
        <v>232</v>
      </c>
      <c r="B356" s="34" t="s">
        <v>303</v>
      </c>
      <c r="C356" s="185">
        <f aca="true" t="shared" si="36" ref="C356:D358">C357</f>
        <v>14150000</v>
      </c>
      <c r="D356" s="185">
        <f t="shared" si="36"/>
        <v>938558</v>
      </c>
      <c r="E356" s="166">
        <f t="shared" si="31"/>
        <v>6.632918727915195</v>
      </c>
      <c r="F356" s="111"/>
    </row>
    <row r="357" spans="1:6" ht="12.75">
      <c r="A357" s="174">
        <v>38</v>
      </c>
      <c r="B357" s="101" t="s">
        <v>86</v>
      </c>
      <c r="C357" s="185">
        <f t="shared" si="36"/>
        <v>14150000</v>
      </c>
      <c r="D357" s="185">
        <f t="shared" si="36"/>
        <v>938558</v>
      </c>
      <c r="E357" s="166">
        <f t="shared" si="31"/>
        <v>6.632918727915195</v>
      </c>
      <c r="F357" s="111"/>
    </row>
    <row r="358" spans="1:6" s="62" customFormat="1" ht="12.75">
      <c r="A358" s="174">
        <v>386</v>
      </c>
      <c r="B358" s="101" t="s">
        <v>89</v>
      </c>
      <c r="C358" s="185">
        <v>14150000</v>
      </c>
      <c r="D358" s="185">
        <f t="shared" si="36"/>
        <v>938558</v>
      </c>
      <c r="E358" s="166">
        <f t="shared" si="31"/>
        <v>6.632918727915195</v>
      </c>
      <c r="F358" s="112"/>
    </row>
    <row r="359" spans="1:6" ht="12.75">
      <c r="A359" s="194">
        <v>3862</v>
      </c>
      <c r="B359" s="104" t="s">
        <v>131</v>
      </c>
      <c r="C359" s="165"/>
      <c r="D359" s="165">
        <v>938558</v>
      </c>
      <c r="E359" s="166"/>
      <c r="F359" s="111"/>
    </row>
    <row r="360" spans="1:6" ht="12.75">
      <c r="A360" s="194"/>
      <c r="B360" s="104"/>
      <c r="C360" s="165"/>
      <c r="D360" s="165"/>
      <c r="E360" s="166"/>
      <c r="F360" s="111"/>
    </row>
    <row r="361" spans="1:6" ht="25.5">
      <c r="A361" s="174" t="s">
        <v>233</v>
      </c>
      <c r="B361" s="34" t="s">
        <v>304</v>
      </c>
      <c r="C361" s="185">
        <f aca="true" t="shared" si="37" ref="C361:D363">C362</f>
        <v>9600000</v>
      </c>
      <c r="D361" s="185">
        <f t="shared" si="37"/>
        <v>1200000</v>
      </c>
      <c r="E361" s="166">
        <f t="shared" si="31"/>
        <v>12.5</v>
      </c>
      <c r="F361" s="111"/>
    </row>
    <row r="362" spans="1:6" ht="12.75">
      <c r="A362" s="174">
        <v>38</v>
      </c>
      <c r="B362" s="101" t="s">
        <v>86</v>
      </c>
      <c r="C362" s="185">
        <f t="shared" si="37"/>
        <v>9600000</v>
      </c>
      <c r="D362" s="185">
        <f t="shared" si="37"/>
        <v>1200000</v>
      </c>
      <c r="E362" s="166">
        <f t="shared" si="31"/>
        <v>12.5</v>
      </c>
      <c r="F362" s="111"/>
    </row>
    <row r="363" spans="1:6" s="62" customFormat="1" ht="12.75">
      <c r="A363" s="174">
        <v>386</v>
      </c>
      <c r="B363" s="101" t="s">
        <v>89</v>
      </c>
      <c r="C363" s="185">
        <v>9600000</v>
      </c>
      <c r="D363" s="185">
        <f t="shared" si="37"/>
        <v>1200000</v>
      </c>
      <c r="E363" s="166">
        <f t="shared" si="31"/>
        <v>12.5</v>
      </c>
      <c r="F363" s="112"/>
    </row>
    <row r="364" spans="1:6" ht="12.75">
      <c r="A364" s="194">
        <v>3862</v>
      </c>
      <c r="B364" s="104" t="s">
        <v>131</v>
      </c>
      <c r="C364" s="165"/>
      <c r="D364" s="165">
        <v>1200000</v>
      </c>
      <c r="E364" s="166"/>
      <c r="F364" s="111"/>
    </row>
    <row r="365" spans="1:6" ht="12.75">
      <c r="A365" s="194"/>
      <c r="B365" s="104"/>
      <c r="C365" s="165"/>
      <c r="D365" s="165"/>
      <c r="E365" s="166"/>
      <c r="F365" s="111"/>
    </row>
    <row r="366" spans="1:6" ht="25.5">
      <c r="A366" s="174" t="s">
        <v>234</v>
      </c>
      <c r="B366" s="34" t="s">
        <v>343</v>
      </c>
      <c r="C366" s="185">
        <f aca="true" t="shared" si="38" ref="C366:D368">C367</f>
        <v>18550000</v>
      </c>
      <c r="D366" s="185">
        <f t="shared" si="38"/>
        <v>4146656</v>
      </c>
      <c r="E366" s="166">
        <f t="shared" si="31"/>
        <v>22.353940700808625</v>
      </c>
      <c r="F366" s="111"/>
    </row>
    <row r="367" spans="1:6" ht="12.75">
      <c r="A367" s="174">
        <v>38</v>
      </c>
      <c r="B367" s="101" t="s">
        <v>86</v>
      </c>
      <c r="C367" s="185">
        <f t="shared" si="38"/>
        <v>18550000</v>
      </c>
      <c r="D367" s="185">
        <f t="shared" si="38"/>
        <v>4146656</v>
      </c>
      <c r="E367" s="166">
        <f t="shared" si="31"/>
        <v>22.353940700808625</v>
      </c>
      <c r="F367" s="111"/>
    </row>
    <row r="368" spans="1:6" s="62" customFormat="1" ht="12.75">
      <c r="A368" s="174">
        <v>386</v>
      </c>
      <c r="B368" s="101" t="s">
        <v>89</v>
      </c>
      <c r="C368" s="185">
        <v>18550000</v>
      </c>
      <c r="D368" s="185">
        <f t="shared" si="38"/>
        <v>4146656</v>
      </c>
      <c r="E368" s="166">
        <f t="shared" si="31"/>
        <v>22.353940700808625</v>
      </c>
      <c r="F368" s="112"/>
    </row>
    <row r="369" spans="1:6" ht="12.75">
      <c r="A369" s="194">
        <v>3862</v>
      </c>
      <c r="B369" s="104" t="s">
        <v>131</v>
      </c>
      <c r="C369" s="165"/>
      <c r="D369" s="165">
        <v>4146656</v>
      </c>
      <c r="E369" s="166"/>
      <c r="F369" s="111"/>
    </row>
    <row r="370" spans="1:6" ht="12.75">
      <c r="A370" s="194"/>
      <c r="B370" s="104"/>
      <c r="C370" s="165"/>
      <c r="D370" s="165"/>
      <c r="E370" s="166"/>
      <c r="F370" s="111"/>
    </row>
    <row r="371" spans="1:6" ht="25.5">
      <c r="A371" s="174" t="s">
        <v>235</v>
      </c>
      <c r="B371" s="34" t="s">
        <v>305</v>
      </c>
      <c r="C371" s="185">
        <f aca="true" t="shared" si="39" ref="C371:D373">C372</f>
        <v>9450000</v>
      </c>
      <c r="D371" s="185">
        <f t="shared" si="39"/>
        <v>873646</v>
      </c>
      <c r="E371" s="166">
        <f t="shared" si="31"/>
        <v>9.244931216931217</v>
      </c>
      <c r="F371" s="111"/>
    </row>
    <row r="372" spans="1:6" ht="12.75">
      <c r="A372" s="174">
        <v>38</v>
      </c>
      <c r="B372" s="101" t="s">
        <v>86</v>
      </c>
      <c r="C372" s="185">
        <f t="shared" si="39"/>
        <v>9450000</v>
      </c>
      <c r="D372" s="185">
        <f t="shared" si="39"/>
        <v>873646</v>
      </c>
      <c r="E372" s="166">
        <f t="shared" si="31"/>
        <v>9.244931216931217</v>
      </c>
      <c r="F372" s="111"/>
    </row>
    <row r="373" spans="1:6" s="62" customFormat="1" ht="12.75">
      <c r="A373" s="174">
        <v>386</v>
      </c>
      <c r="B373" s="101" t="s">
        <v>89</v>
      </c>
      <c r="C373" s="185">
        <v>9450000</v>
      </c>
      <c r="D373" s="185">
        <f t="shared" si="39"/>
        <v>873646</v>
      </c>
      <c r="E373" s="166">
        <f t="shared" si="31"/>
        <v>9.244931216931217</v>
      </c>
      <c r="F373" s="112"/>
    </row>
    <row r="374" spans="1:6" ht="12.75">
      <c r="A374" s="194">
        <v>3862</v>
      </c>
      <c r="B374" s="104" t="s">
        <v>131</v>
      </c>
      <c r="C374" s="165"/>
      <c r="D374" s="165">
        <v>873646</v>
      </c>
      <c r="E374" s="166"/>
      <c r="F374" s="111"/>
    </row>
    <row r="375" spans="1:6" ht="12.75">
      <c r="A375" s="194"/>
      <c r="B375" s="104"/>
      <c r="C375" s="165"/>
      <c r="D375" s="165"/>
      <c r="E375" s="166"/>
      <c r="F375" s="111"/>
    </row>
    <row r="376" spans="1:6" ht="25.5">
      <c r="A376" s="174" t="s">
        <v>236</v>
      </c>
      <c r="B376" s="34" t="s">
        <v>306</v>
      </c>
      <c r="C376" s="185">
        <f aca="true" t="shared" si="40" ref="C376:D378">C377</f>
        <v>6300000</v>
      </c>
      <c r="D376" s="185">
        <f t="shared" si="40"/>
        <v>2010441</v>
      </c>
      <c r="E376" s="166">
        <f t="shared" si="31"/>
        <v>31.911761904761903</v>
      </c>
      <c r="F376" s="111"/>
    </row>
    <row r="377" spans="1:6" ht="12.75">
      <c r="A377" s="174">
        <v>38</v>
      </c>
      <c r="B377" s="101" t="s">
        <v>86</v>
      </c>
      <c r="C377" s="185">
        <f t="shared" si="40"/>
        <v>6300000</v>
      </c>
      <c r="D377" s="185">
        <f t="shared" si="40"/>
        <v>2010441</v>
      </c>
      <c r="E377" s="166">
        <f t="shared" si="31"/>
        <v>31.911761904761903</v>
      </c>
      <c r="F377" s="111"/>
    </row>
    <row r="378" spans="1:6" s="62" customFormat="1" ht="12.75">
      <c r="A378" s="174">
        <v>386</v>
      </c>
      <c r="B378" s="101" t="s">
        <v>89</v>
      </c>
      <c r="C378" s="185">
        <v>6300000</v>
      </c>
      <c r="D378" s="185">
        <f t="shared" si="40"/>
        <v>2010441</v>
      </c>
      <c r="E378" s="166">
        <f t="shared" si="31"/>
        <v>31.911761904761903</v>
      </c>
      <c r="F378" s="112"/>
    </row>
    <row r="379" spans="1:6" ht="12.75">
      <c r="A379" s="194">
        <v>3862</v>
      </c>
      <c r="B379" s="104" t="s">
        <v>131</v>
      </c>
      <c r="C379" s="165"/>
      <c r="D379" s="165">
        <v>2010441</v>
      </c>
      <c r="E379" s="166"/>
      <c r="F379" s="111"/>
    </row>
    <row r="380" spans="1:6" ht="12.75">
      <c r="A380" s="194"/>
      <c r="B380" s="104"/>
      <c r="C380" s="165"/>
      <c r="D380" s="165"/>
      <c r="E380" s="166"/>
      <c r="F380" s="111"/>
    </row>
    <row r="381" spans="1:6" ht="25.5">
      <c r="A381" s="174" t="s">
        <v>237</v>
      </c>
      <c r="B381" s="34" t="s">
        <v>339</v>
      </c>
      <c r="C381" s="185">
        <f aca="true" t="shared" si="41" ref="C381:D383">C382</f>
        <v>8000000</v>
      </c>
      <c r="D381" s="185">
        <f t="shared" si="41"/>
        <v>2845969</v>
      </c>
      <c r="E381" s="166">
        <f aca="true" t="shared" si="42" ref="E381:E434">D381/C381*100</f>
        <v>35.5746125</v>
      </c>
      <c r="F381" s="111"/>
    </row>
    <row r="382" spans="1:6" ht="12.75">
      <c r="A382" s="174">
        <v>38</v>
      </c>
      <c r="B382" s="101" t="s">
        <v>86</v>
      </c>
      <c r="C382" s="185">
        <f t="shared" si="41"/>
        <v>8000000</v>
      </c>
      <c r="D382" s="185">
        <f t="shared" si="41"/>
        <v>2845969</v>
      </c>
      <c r="E382" s="166">
        <f t="shared" si="42"/>
        <v>35.5746125</v>
      </c>
      <c r="F382" s="111"/>
    </row>
    <row r="383" spans="1:6" s="62" customFormat="1" ht="12.75">
      <c r="A383" s="174">
        <v>386</v>
      </c>
      <c r="B383" s="101" t="s">
        <v>89</v>
      </c>
      <c r="C383" s="185">
        <v>8000000</v>
      </c>
      <c r="D383" s="185">
        <f t="shared" si="41"/>
        <v>2845969</v>
      </c>
      <c r="E383" s="166">
        <f t="shared" si="42"/>
        <v>35.5746125</v>
      </c>
      <c r="F383" s="112"/>
    </row>
    <row r="384" spans="1:6" ht="12.75">
      <c r="A384" s="194">
        <v>3862</v>
      </c>
      <c r="B384" s="104" t="s">
        <v>131</v>
      </c>
      <c r="C384" s="165"/>
      <c r="D384" s="165">
        <v>2845969</v>
      </c>
      <c r="E384" s="166"/>
      <c r="F384" s="111"/>
    </row>
    <row r="385" spans="1:6" ht="12.75">
      <c r="A385" s="194"/>
      <c r="B385" s="104"/>
      <c r="C385" s="165"/>
      <c r="D385" s="165"/>
      <c r="E385" s="166"/>
      <c r="F385" s="127"/>
    </row>
    <row r="386" spans="1:6" ht="12.75">
      <c r="A386" s="174" t="s">
        <v>261</v>
      </c>
      <c r="B386" s="101" t="s">
        <v>307</v>
      </c>
      <c r="C386" s="185">
        <f aca="true" t="shared" si="43" ref="C386:D388">C387</f>
        <v>7100000</v>
      </c>
      <c r="D386" s="185">
        <f t="shared" si="43"/>
        <v>2140289</v>
      </c>
      <c r="E386" s="166">
        <f t="shared" si="42"/>
        <v>30.144915492957747</v>
      </c>
      <c r="F386" s="111"/>
    </row>
    <row r="387" spans="1:6" ht="12.75">
      <c r="A387" s="174">
        <v>38</v>
      </c>
      <c r="B387" s="101" t="s">
        <v>86</v>
      </c>
      <c r="C387" s="185">
        <f t="shared" si="43"/>
        <v>7100000</v>
      </c>
      <c r="D387" s="185">
        <f t="shared" si="43"/>
        <v>2140289</v>
      </c>
      <c r="E387" s="166">
        <f t="shared" si="42"/>
        <v>30.144915492957747</v>
      </c>
      <c r="F387" s="111"/>
    </row>
    <row r="388" spans="1:6" s="62" customFormat="1" ht="12.75">
      <c r="A388" s="174">
        <v>386</v>
      </c>
      <c r="B388" s="101" t="s">
        <v>89</v>
      </c>
      <c r="C388" s="185">
        <v>7100000</v>
      </c>
      <c r="D388" s="185">
        <f t="shared" si="43"/>
        <v>2140289</v>
      </c>
      <c r="E388" s="166">
        <f t="shared" si="42"/>
        <v>30.144915492957747</v>
      </c>
      <c r="F388" s="112"/>
    </row>
    <row r="389" spans="1:6" ht="12.75">
      <c r="A389" s="194">
        <v>3862</v>
      </c>
      <c r="B389" s="104" t="s">
        <v>131</v>
      </c>
      <c r="C389" s="165"/>
      <c r="D389" s="165">
        <v>2140289</v>
      </c>
      <c r="E389" s="166"/>
      <c r="F389" s="111"/>
    </row>
    <row r="390" spans="1:6" ht="12.75">
      <c r="A390" s="194"/>
      <c r="B390" s="104"/>
      <c r="C390" s="165"/>
      <c r="D390" s="165"/>
      <c r="E390" s="166"/>
      <c r="F390" s="111"/>
    </row>
    <row r="391" spans="1:6" ht="12.75">
      <c r="A391" s="174" t="s">
        <v>342</v>
      </c>
      <c r="B391" s="101" t="s">
        <v>308</v>
      </c>
      <c r="C391" s="185">
        <f aca="true" t="shared" si="44" ref="C391:D393">C392</f>
        <v>3800000</v>
      </c>
      <c r="D391" s="185">
        <f t="shared" si="44"/>
        <v>771347</v>
      </c>
      <c r="E391" s="166">
        <f t="shared" si="42"/>
        <v>20.298605263157896</v>
      </c>
      <c r="F391" s="127"/>
    </row>
    <row r="392" spans="1:6" ht="12.75">
      <c r="A392" s="174">
        <v>38</v>
      </c>
      <c r="B392" s="101" t="s">
        <v>86</v>
      </c>
      <c r="C392" s="185">
        <f t="shared" si="44"/>
        <v>3800000</v>
      </c>
      <c r="D392" s="185">
        <f t="shared" si="44"/>
        <v>771347</v>
      </c>
      <c r="E392" s="166">
        <f t="shared" si="42"/>
        <v>20.298605263157896</v>
      </c>
      <c r="F392" s="111"/>
    </row>
    <row r="393" spans="1:6" s="62" customFormat="1" ht="12.75">
      <c r="A393" s="174">
        <v>386</v>
      </c>
      <c r="B393" s="101" t="s">
        <v>89</v>
      </c>
      <c r="C393" s="185">
        <v>3800000</v>
      </c>
      <c r="D393" s="185">
        <f t="shared" si="44"/>
        <v>771347</v>
      </c>
      <c r="E393" s="166">
        <f t="shared" si="42"/>
        <v>20.298605263157896</v>
      </c>
      <c r="F393" s="112"/>
    </row>
    <row r="394" spans="1:6" ht="12.75">
      <c r="A394" s="194">
        <v>3862</v>
      </c>
      <c r="B394" s="104" t="s">
        <v>131</v>
      </c>
      <c r="C394" s="165"/>
      <c r="D394" s="165">
        <v>771347</v>
      </c>
      <c r="E394" s="166"/>
      <c r="F394" s="111"/>
    </row>
    <row r="395" spans="1:6" ht="12.75">
      <c r="A395" s="194"/>
      <c r="B395" s="104"/>
      <c r="C395" s="165"/>
      <c r="D395" s="185"/>
      <c r="E395" s="166"/>
      <c r="F395" s="112"/>
    </row>
    <row r="396" spans="1:6" ht="25.5">
      <c r="A396" s="109" t="s">
        <v>125</v>
      </c>
      <c r="B396" s="78" t="s">
        <v>166</v>
      </c>
      <c r="C396" s="185">
        <f>C397+C400+C403</f>
        <v>612258000</v>
      </c>
      <c r="D396" s="185">
        <f>D397+D400+D403</f>
        <v>142661131</v>
      </c>
      <c r="E396" s="166">
        <f t="shared" si="42"/>
        <v>23.300819425797624</v>
      </c>
      <c r="F396" s="112"/>
    </row>
    <row r="397" spans="1:6" ht="12.75">
      <c r="A397" s="174">
        <v>36</v>
      </c>
      <c r="B397" s="101" t="s">
        <v>182</v>
      </c>
      <c r="C397" s="185">
        <f>C398</f>
        <v>2000000</v>
      </c>
      <c r="D397" s="185">
        <f>D398</f>
        <v>0</v>
      </c>
      <c r="E397" s="166">
        <f t="shared" si="42"/>
        <v>0</v>
      </c>
      <c r="F397" s="111"/>
    </row>
    <row r="398" spans="1:6" s="62" customFormat="1" ht="12.75">
      <c r="A398" s="174">
        <v>363</v>
      </c>
      <c r="B398" s="101" t="s">
        <v>278</v>
      </c>
      <c r="C398" s="185">
        <v>2000000</v>
      </c>
      <c r="D398" s="185">
        <f>D399</f>
        <v>0</v>
      </c>
      <c r="E398" s="166">
        <f t="shared" si="42"/>
        <v>0</v>
      </c>
      <c r="F398" s="112"/>
    </row>
    <row r="399" spans="1:6" ht="12.75" hidden="1">
      <c r="A399" s="194">
        <v>3632</v>
      </c>
      <c r="B399" s="104" t="s">
        <v>277</v>
      </c>
      <c r="C399" s="165"/>
      <c r="D399" s="165">
        <v>0</v>
      </c>
      <c r="E399" s="166" t="s">
        <v>162</v>
      </c>
      <c r="F399" s="111"/>
    </row>
    <row r="400" spans="1:6" ht="12.75">
      <c r="A400" s="174">
        <v>38</v>
      </c>
      <c r="B400" s="101" t="s">
        <v>86</v>
      </c>
      <c r="C400" s="185">
        <f>C401</f>
        <v>5258000</v>
      </c>
      <c r="D400" s="185">
        <f>D401</f>
        <v>2529955</v>
      </c>
      <c r="E400" s="166">
        <f t="shared" si="42"/>
        <v>48.11629897299353</v>
      </c>
      <c r="F400" s="111"/>
    </row>
    <row r="401" spans="1:6" s="62" customFormat="1" ht="12.75">
      <c r="A401" s="174">
        <v>386</v>
      </c>
      <c r="B401" s="101" t="s">
        <v>184</v>
      </c>
      <c r="C401" s="185">
        <v>5258000</v>
      </c>
      <c r="D401" s="185">
        <f>D402</f>
        <v>2529955</v>
      </c>
      <c r="E401" s="166">
        <f t="shared" si="42"/>
        <v>48.11629897299353</v>
      </c>
      <c r="F401" s="112"/>
    </row>
    <row r="402" spans="1:6" ht="12.75">
      <c r="A402" s="194">
        <v>3862</v>
      </c>
      <c r="B402" s="104" t="s">
        <v>133</v>
      </c>
      <c r="C402" s="165"/>
      <c r="D402" s="165">
        <v>2529955</v>
      </c>
      <c r="E402" s="166"/>
      <c r="F402" s="111"/>
    </row>
    <row r="403" spans="1:6" ht="12.75">
      <c r="A403" s="174">
        <v>42</v>
      </c>
      <c r="B403" s="101" t="s">
        <v>19</v>
      </c>
      <c r="C403" s="185">
        <f>C404</f>
        <v>605000000</v>
      </c>
      <c r="D403" s="185">
        <f>D404</f>
        <v>140131176</v>
      </c>
      <c r="E403" s="166">
        <f t="shared" si="42"/>
        <v>23.16217785123967</v>
      </c>
      <c r="F403" s="111"/>
    </row>
    <row r="404" spans="1:6" s="62" customFormat="1" ht="12.75">
      <c r="A404" s="174">
        <v>421</v>
      </c>
      <c r="B404" s="101" t="s">
        <v>262</v>
      </c>
      <c r="C404" s="185">
        <v>605000000</v>
      </c>
      <c r="D404" s="185">
        <f>D405</f>
        <v>140131176</v>
      </c>
      <c r="E404" s="166">
        <f t="shared" si="42"/>
        <v>23.16217785123967</v>
      </c>
      <c r="F404" s="112"/>
    </row>
    <row r="405" spans="1:6" ht="12.75">
      <c r="A405" s="194">
        <v>4214</v>
      </c>
      <c r="B405" s="104" t="s">
        <v>24</v>
      </c>
      <c r="C405" s="165"/>
      <c r="D405" s="165">
        <v>140131176</v>
      </c>
      <c r="E405" s="166"/>
      <c r="F405" s="111"/>
    </row>
    <row r="406" spans="1:6" ht="12.75">
      <c r="A406" s="194"/>
      <c r="B406" s="104"/>
      <c r="C406" s="165"/>
      <c r="D406" s="165"/>
      <c r="E406" s="166"/>
      <c r="F406" s="111"/>
    </row>
    <row r="407" spans="1:6" ht="12.75" customHeight="1">
      <c r="A407" s="109" t="s">
        <v>238</v>
      </c>
      <c r="B407" s="78" t="s">
        <v>340</v>
      </c>
      <c r="C407" s="185">
        <f aca="true" t="shared" si="45" ref="C407:D409">C408</f>
        <v>5220000</v>
      </c>
      <c r="D407" s="185">
        <f t="shared" si="45"/>
        <v>389906</v>
      </c>
      <c r="E407" s="166">
        <f t="shared" si="42"/>
        <v>7.469463601532567</v>
      </c>
      <c r="F407" s="111"/>
    </row>
    <row r="408" spans="1:6" ht="12.75">
      <c r="A408" s="174">
        <v>38</v>
      </c>
      <c r="B408" s="104" t="s">
        <v>86</v>
      </c>
      <c r="C408" s="185">
        <f t="shared" si="45"/>
        <v>5220000</v>
      </c>
      <c r="D408" s="185">
        <f t="shared" si="45"/>
        <v>389906</v>
      </c>
      <c r="E408" s="166">
        <f t="shared" si="42"/>
        <v>7.469463601532567</v>
      </c>
      <c r="F408" s="111"/>
    </row>
    <row r="409" spans="1:6" s="62" customFormat="1" ht="12.75">
      <c r="A409" s="174">
        <v>386</v>
      </c>
      <c r="B409" s="108" t="s">
        <v>184</v>
      </c>
      <c r="C409" s="185">
        <v>5220000</v>
      </c>
      <c r="D409" s="185">
        <f t="shared" si="45"/>
        <v>389906</v>
      </c>
      <c r="E409" s="166">
        <f t="shared" si="42"/>
        <v>7.469463601532567</v>
      </c>
      <c r="F409" s="112"/>
    </row>
    <row r="410" spans="1:6" ht="12.75">
      <c r="A410" s="194">
        <v>3862</v>
      </c>
      <c r="B410" s="104" t="s">
        <v>131</v>
      </c>
      <c r="C410" s="165"/>
      <c r="D410" s="165">
        <v>389906</v>
      </c>
      <c r="E410" s="166"/>
      <c r="F410" s="111"/>
    </row>
    <row r="411" spans="1:6" ht="12.75">
      <c r="A411" s="194"/>
      <c r="B411" s="104"/>
      <c r="C411" s="165"/>
      <c r="D411" s="165"/>
      <c r="E411" s="166"/>
      <c r="F411" s="111"/>
    </row>
    <row r="412" spans="1:6" ht="25.5">
      <c r="A412" s="109" t="s">
        <v>239</v>
      </c>
      <c r="B412" s="78" t="s">
        <v>309</v>
      </c>
      <c r="C412" s="185">
        <f aca="true" t="shared" si="46" ref="C412:D414">C413</f>
        <v>2000000</v>
      </c>
      <c r="D412" s="185">
        <f t="shared" si="46"/>
        <v>353804</v>
      </c>
      <c r="E412" s="166">
        <f t="shared" si="42"/>
        <v>17.6902</v>
      </c>
      <c r="F412" s="112"/>
    </row>
    <row r="413" spans="1:6" ht="12.75">
      <c r="A413" s="174">
        <v>36</v>
      </c>
      <c r="B413" s="101" t="s">
        <v>182</v>
      </c>
      <c r="C413" s="185">
        <f t="shared" si="46"/>
        <v>2000000</v>
      </c>
      <c r="D413" s="185">
        <f t="shared" si="46"/>
        <v>353804</v>
      </c>
      <c r="E413" s="166">
        <f t="shared" si="42"/>
        <v>17.6902</v>
      </c>
      <c r="F413" s="111"/>
    </row>
    <row r="414" spans="1:6" s="62" customFormat="1" ht="12.75">
      <c r="A414" s="174">
        <v>363</v>
      </c>
      <c r="B414" s="101" t="s">
        <v>278</v>
      </c>
      <c r="C414" s="185">
        <v>2000000</v>
      </c>
      <c r="D414" s="185">
        <f t="shared" si="46"/>
        <v>353804</v>
      </c>
      <c r="E414" s="166">
        <f t="shared" si="42"/>
        <v>17.6902</v>
      </c>
      <c r="F414" s="112"/>
    </row>
    <row r="415" spans="1:6" ht="12.75">
      <c r="A415" s="194">
        <v>3632</v>
      </c>
      <c r="B415" s="104" t="s">
        <v>277</v>
      </c>
      <c r="C415" s="165"/>
      <c r="D415" s="165">
        <v>353804</v>
      </c>
      <c r="E415" s="166"/>
      <c r="F415" s="111"/>
    </row>
    <row r="416" spans="1:6" ht="12.75">
      <c r="A416" s="194"/>
      <c r="B416" s="104"/>
      <c r="C416" s="165"/>
      <c r="D416" s="165"/>
      <c r="E416" s="166"/>
      <c r="F416" s="111"/>
    </row>
    <row r="417" spans="1:6" ht="25.5">
      <c r="A417" s="109" t="s">
        <v>240</v>
      </c>
      <c r="B417" s="78" t="s">
        <v>315</v>
      </c>
      <c r="C417" s="185">
        <f aca="true" t="shared" si="47" ref="C417:D419">C418</f>
        <v>3870000</v>
      </c>
      <c r="D417" s="185">
        <f t="shared" si="47"/>
        <v>350000</v>
      </c>
      <c r="E417" s="166">
        <f t="shared" si="42"/>
        <v>9.043927648578812</v>
      </c>
      <c r="F417" s="112"/>
    </row>
    <row r="418" spans="1:6" ht="12.75">
      <c r="A418" s="174">
        <v>38</v>
      </c>
      <c r="B418" s="101" t="s">
        <v>86</v>
      </c>
      <c r="C418" s="185">
        <f t="shared" si="47"/>
        <v>3870000</v>
      </c>
      <c r="D418" s="185">
        <f t="shared" si="47"/>
        <v>350000</v>
      </c>
      <c r="E418" s="166">
        <f t="shared" si="42"/>
        <v>9.043927648578812</v>
      </c>
      <c r="F418" s="111"/>
    </row>
    <row r="419" spans="1:6" s="62" customFormat="1" ht="12.75">
      <c r="A419" s="174">
        <v>386</v>
      </c>
      <c r="B419" s="101" t="s">
        <v>184</v>
      </c>
      <c r="C419" s="185">
        <v>3870000</v>
      </c>
      <c r="D419" s="185">
        <f t="shared" si="47"/>
        <v>350000</v>
      </c>
      <c r="E419" s="166">
        <f t="shared" si="42"/>
        <v>9.043927648578812</v>
      </c>
      <c r="F419" s="112"/>
    </row>
    <row r="420" spans="1:6" ht="12.75">
      <c r="A420" s="194">
        <v>3862</v>
      </c>
      <c r="B420" s="104" t="s">
        <v>133</v>
      </c>
      <c r="C420" s="165"/>
      <c r="D420" s="165">
        <v>350000</v>
      </c>
      <c r="E420" s="166"/>
      <c r="F420" s="111"/>
    </row>
    <row r="421" spans="1:6" ht="12.75">
      <c r="A421" s="194"/>
      <c r="B421" s="104"/>
      <c r="C421" s="165"/>
      <c r="D421" s="165"/>
      <c r="E421" s="166"/>
      <c r="F421" s="111"/>
    </row>
    <row r="422" spans="1:6" ht="25.5" customHeight="1">
      <c r="A422" s="109" t="s">
        <v>241</v>
      </c>
      <c r="B422" s="78" t="s">
        <v>310</v>
      </c>
      <c r="C422" s="185">
        <f aca="true" t="shared" si="48" ref="C422:D424">C423</f>
        <v>103270000</v>
      </c>
      <c r="D422" s="185">
        <f t="shared" si="48"/>
        <v>13027294</v>
      </c>
      <c r="E422" s="166">
        <f t="shared" si="42"/>
        <v>12.614790355379105</v>
      </c>
      <c r="F422" s="112"/>
    </row>
    <row r="423" spans="1:6" ht="12.75">
      <c r="A423" s="174">
        <v>38</v>
      </c>
      <c r="B423" s="101" t="s">
        <v>86</v>
      </c>
      <c r="C423" s="185">
        <f t="shared" si="48"/>
        <v>103270000</v>
      </c>
      <c r="D423" s="185">
        <f t="shared" si="48"/>
        <v>13027294</v>
      </c>
      <c r="E423" s="166">
        <f t="shared" si="42"/>
        <v>12.614790355379105</v>
      </c>
      <c r="F423" s="111"/>
    </row>
    <row r="424" spans="1:6" s="62" customFormat="1" ht="12.75">
      <c r="A424" s="174">
        <v>386</v>
      </c>
      <c r="B424" s="101" t="s">
        <v>184</v>
      </c>
      <c r="C424" s="185">
        <v>103270000</v>
      </c>
      <c r="D424" s="185">
        <f t="shared" si="48"/>
        <v>13027294</v>
      </c>
      <c r="E424" s="166">
        <f t="shared" si="42"/>
        <v>12.614790355379105</v>
      </c>
      <c r="F424" s="112"/>
    </row>
    <row r="425" spans="1:6" ht="12.75">
      <c r="A425" s="194">
        <v>3862</v>
      </c>
      <c r="B425" s="104" t="s">
        <v>133</v>
      </c>
      <c r="C425" s="165"/>
      <c r="D425" s="165">
        <v>13027294</v>
      </c>
      <c r="E425" s="166"/>
      <c r="F425" s="111"/>
    </row>
    <row r="426" spans="1:6" ht="12.75">
      <c r="A426" s="194"/>
      <c r="B426" s="104"/>
      <c r="C426" s="165"/>
      <c r="D426" s="165"/>
      <c r="E426" s="166"/>
      <c r="F426" s="111"/>
    </row>
    <row r="427" spans="1:6" ht="25.5">
      <c r="A427" s="109" t="s">
        <v>242</v>
      </c>
      <c r="B427" s="78" t="s">
        <v>311</v>
      </c>
      <c r="C427" s="185">
        <f aca="true" t="shared" si="49" ref="C427:D429">C428</f>
        <v>4500000</v>
      </c>
      <c r="D427" s="185">
        <f t="shared" si="49"/>
        <v>497625</v>
      </c>
      <c r="E427" s="166">
        <f t="shared" si="42"/>
        <v>11.058333333333334</v>
      </c>
      <c r="F427" s="112"/>
    </row>
    <row r="428" spans="1:6" ht="12.75">
      <c r="A428" s="174">
        <v>38</v>
      </c>
      <c r="B428" s="101" t="s">
        <v>86</v>
      </c>
      <c r="C428" s="185">
        <f t="shared" si="49"/>
        <v>4500000</v>
      </c>
      <c r="D428" s="185">
        <f t="shared" si="49"/>
        <v>497625</v>
      </c>
      <c r="E428" s="166">
        <f t="shared" si="42"/>
        <v>11.058333333333334</v>
      </c>
      <c r="F428" s="111"/>
    </row>
    <row r="429" spans="1:6" s="62" customFormat="1" ht="12.75">
      <c r="A429" s="174">
        <v>386</v>
      </c>
      <c r="B429" s="101" t="s">
        <v>184</v>
      </c>
      <c r="C429" s="185">
        <v>4500000</v>
      </c>
      <c r="D429" s="185">
        <f t="shared" si="49"/>
        <v>497625</v>
      </c>
      <c r="E429" s="166">
        <f t="shared" si="42"/>
        <v>11.058333333333334</v>
      </c>
      <c r="F429" s="112"/>
    </row>
    <row r="430" spans="1:6" ht="12.75">
      <c r="A430" s="194">
        <v>3862</v>
      </c>
      <c r="B430" s="104" t="s">
        <v>133</v>
      </c>
      <c r="C430" s="165"/>
      <c r="D430" s="165">
        <v>497625</v>
      </c>
      <c r="E430" s="166"/>
      <c r="F430" s="111"/>
    </row>
    <row r="431" spans="1:6" ht="12.75">
      <c r="A431" s="194"/>
      <c r="B431" s="104"/>
      <c r="C431" s="165"/>
      <c r="D431" s="165"/>
      <c r="E431" s="166"/>
      <c r="F431" s="111"/>
    </row>
    <row r="432" spans="1:6" ht="25.5">
      <c r="A432" s="109" t="s">
        <v>243</v>
      </c>
      <c r="B432" s="78" t="s">
        <v>312</v>
      </c>
      <c r="C432" s="185">
        <f aca="true" t="shared" si="50" ref="C432:D434">C433</f>
        <v>4900000</v>
      </c>
      <c r="D432" s="185">
        <f t="shared" si="50"/>
        <v>0</v>
      </c>
      <c r="E432" s="166">
        <f t="shared" si="42"/>
        <v>0</v>
      </c>
      <c r="F432" s="112"/>
    </row>
    <row r="433" spans="1:6" ht="12.75">
      <c r="A433" s="174">
        <v>38</v>
      </c>
      <c r="B433" s="101" t="s">
        <v>86</v>
      </c>
      <c r="C433" s="185">
        <f t="shared" si="50"/>
        <v>4900000</v>
      </c>
      <c r="D433" s="185">
        <f t="shared" si="50"/>
        <v>0</v>
      </c>
      <c r="E433" s="166">
        <f t="shared" si="42"/>
        <v>0</v>
      </c>
      <c r="F433" s="111"/>
    </row>
    <row r="434" spans="1:6" s="62" customFormat="1" ht="12.75">
      <c r="A434" s="174">
        <v>386</v>
      </c>
      <c r="B434" s="101" t="s">
        <v>184</v>
      </c>
      <c r="C434" s="185">
        <v>4900000</v>
      </c>
      <c r="D434" s="185">
        <f t="shared" si="50"/>
        <v>0</v>
      </c>
      <c r="E434" s="166">
        <f t="shared" si="42"/>
        <v>0</v>
      </c>
      <c r="F434" s="112"/>
    </row>
    <row r="435" spans="1:6" ht="12.75" hidden="1">
      <c r="A435" s="194">
        <v>3862</v>
      </c>
      <c r="B435" s="104" t="s">
        <v>133</v>
      </c>
      <c r="C435" s="165"/>
      <c r="D435" s="165">
        <v>0</v>
      </c>
      <c r="E435" s="166" t="s">
        <v>162</v>
      </c>
      <c r="F435" s="111"/>
    </row>
    <row r="436" spans="1:6" ht="12.75">
      <c r="A436" s="194"/>
      <c r="B436" s="104"/>
      <c r="C436" s="165"/>
      <c r="D436" s="165"/>
      <c r="E436" s="166"/>
      <c r="F436" s="111"/>
    </row>
    <row r="437" spans="1:6" ht="25.5">
      <c r="A437" s="109" t="s">
        <v>244</v>
      </c>
      <c r="B437" s="78" t="s">
        <v>313</v>
      </c>
      <c r="C437" s="185">
        <f aca="true" t="shared" si="51" ref="C437:D439">C438</f>
        <v>4900000</v>
      </c>
      <c r="D437" s="185">
        <f t="shared" si="51"/>
        <v>4900000</v>
      </c>
      <c r="E437" s="166">
        <f aca="true" t="shared" si="52" ref="E437:E478">D437/C437*100</f>
        <v>100</v>
      </c>
      <c r="F437" s="112"/>
    </row>
    <row r="438" spans="1:6" ht="12.75">
      <c r="A438" s="174">
        <v>38</v>
      </c>
      <c r="B438" s="101" t="s">
        <v>86</v>
      </c>
      <c r="C438" s="185">
        <f t="shared" si="51"/>
        <v>4900000</v>
      </c>
      <c r="D438" s="185">
        <f t="shared" si="51"/>
        <v>4900000</v>
      </c>
      <c r="E438" s="166">
        <f t="shared" si="52"/>
        <v>100</v>
      </c>
      <c r="F438" s="111"/>
    </row>
    <row r="439" spans="1:6" s="62" customFormat="1" ht="12.75">
      <c r="A439" s="174">
        <v>386</v>
      </c>
      <c r="B439" s="101" t="s">
        <v>184</v>
      </c>
      <c r="C439" s="185">
        <v>4900000</v>
      </c>
      <c r="D439" s="185">
        <f t="shared" si="51"/>
        <v>4900000</v>
      </c>
      <c r="E439" s="166">
        <f t="shared" si="52"/>
        <v>100</v>
      </c>
      <c r="F439" s="112"/>
    </row>
    <row r="440" spans="1:6" ht="12.75">
      <c r="A440" s="194">
        <v>3862</v>
      </c>
      <c r="B440" s="104" t="s">
        <v>133</v>
      </c>
      <c r="C440" s="165"/>
      <c r="D440" s="165">
        <v>4900000</v>
      </c>
      <c r="E440" s="166"/>
      <c r="F440" s="111"/>
    </row>
    <row r="441" spans="1:6" ht="12.75">
      <c r="A441" s="194"/>
      <c r="B441" s="104"/>
      <c r="C441" s="165"/>
      <c r="D441" s="165"/>
      <c r="E441" s="166"/>
      <c r="F441" s="111"/>
    </row>
    <row r="442" spans="1:6" ht="25.5">
      <c r="A442" s="109" t="s">
        <v>245</v>
      </c>
      <c r="B442" s="78" t="s">
        <v>314</v>
      </c>
      <c r="C442" s="185">
        <f aca="true" t="shared" si="53" ref="C442:D444">C443</f>
        <v>7200000</v>
      </c>
      <c r="D442" s="185">
        <f t="shared" si="53"/>
        <v>660302</v>
      </c>
      <c r="E442" s="166">
        <f t="shared" si="52"/>
        <v>9.170861111111112</v>
      </c>
      <c r="F442" s="112"/>
    </row>
    <row r="443" spans="1:6" ht="12.75">
      <c r="A443" s="174">
        <v>38</v>
      </c>
      <c r="B443" s="101" t="s">
        <v>86</v>
      </c>
      <c r="C443" s="185">
        <f t="shared" si="53"/>
        <v>7200000</v>
      </c>
      <c r="D443" s="185">
        <f t="shared" si="53"/>
        <v>660302</v>
      </c>
      <c r="E443" s="166">
        <f t="shared" si="52"/>
        <v>9.170861111111112</v>
      </c>
      <c r="F443" s="111"/>
    </row>
    <row r="444" spans="1:6" s="62" customFormat="1" ht="12.75">
      <c r="A444" s="174">
        <v>386</v>
      </c>
      <c r="B444" s="101" t="s">
        <v>184</v>
      </c>
      <c r="C444" s="185">
        <v>7200000</v>
      </c>
      <c r="D444" s="185">
        <f t="shared" si="53"/>
        <v>660302</v>
      </c>
      <c r="E444" s="166">
        <f t="shared" si="52"/>
        <v>9.170861111111112</v>
      </c>
      <c r="F444" s="112"/>
    </row>
    <row r="445" spans="1:6" ht="12.75">
      <c r="A445" s="194">
        <v>3862</v>
      </c>
      <c r="B445" s="104" t="s">
        <v>133</v>
      </c>
      <c r="C445" s="165"/>
      <c r="D445" s="165">
        <v>660302</v>
      </c>
      <c r="E445" s="166"/>
      <c r="F445" s="111"/>
    </row>
    <row r="446" spans="1:6" ht="12.75">
      <c r="A446" s="194"/>
      <c r="B446" s="104"/>
      <c r="C446" s="165"/>
      <c r="D446" s="165"/>
      <c r="E446" s="166"/>
      <c r="F446" s="111"/>
    </row>
    <row r="447" spans="1:6" ht="25.5">
      <c r="A447" s="109" t="s">
        <v>246</v>
      </c>
      <c r="B447" s="78" t="s">
        <v>316</v>
      </c>
      <c r="C447" s="185">
        <f aca="true" t="shared" si="54" ref="C447:D449">C448</f>
        <v>5000000</v>
      </c>
      <c r="D447" s="185">
        <f t="shared" si="54"/>
        <v>399243</v>
      </c>
      <c r="E447" s="166">
        <f t="shared" si="52"/>
        <v>7.98486</v>
      </c>
      <c r="F447" s="112"/>
    </row>
    <row r="448" spans="1:6" ht="12.75">
      <c r="A448" s="174">
        <v>38</v>
      </c>
      <c r="B448" s="101" t="s">
        <v>86</v>
      </c>
      <c r="C448" s="185">
        <f t="shared" si="54"/>
        <v>5000000</v>
      </c>
      <c r="D448" s="185">
        <f t="shared" si="54"/>
        <v>399243</v>
      </c>
      <c r="E448" s="166">
        <f t="shared" si="52"/>
        <v>7.98486</v>
      </c>
      <c r="F448" s="111"/>
    </row>
    <row r="449" spans="1:6" s="62" customFormat="1" ht="12.75">
      <c r="A449" s="174">
        <v>386</v>
      </c>
      <c r="B449" s="101" t="s">
        <v>184</v>
      </c>
      <c r="C449" s="185">
        <v>5000000</v>
      </c>
      <c r="D449" s="185">
        <f t="shared" si="54"/>
        <v>399243</v>
      </c>
      <c r="E449" s="166">
        <f t="shared" si="52"/>
        <v>7.98486</v>
      </c>
      <c r="F449" s="112"/>
    </row>
    <row r="450" spans="1:6" ht="12.75">
      <c r="A450" s="194">
        <v>3862</v>
      </c>
      <c r="B450" s="104" t="s">
        <v>133</v>
      </c>
      <c r="C450" s="165"/>
      <c r="D450" s="165">
        <v>399243</v>
      </c>
      <c r="E450" s="166"/>
      <c r="F450" s="111"/>
    </row>
    <row r="451" spans="1:6" ht="12.75">
      <c r="A451" s="194"/>
      <c r="B451" s="104"/>
      <c r="C451" s="165"/>
      <c r="D451" s="165"/>
      <c r="E451" s="166"/>
      <c r="F451" s="111"/>
    </row>
    <row r="452" spans="1:6" ht="25.5">
      <c r="A452" s="109" t="s">
        <v>247</v>
      </c>
      <c r="B452" s="78" t="s">
        <v>317</v>
      </c>
      <c r="C452" s="185">
        <f aca="true" t="shared" si="55" ref="C452:D454">C453</f>
        <v>500000</v>
      </c>
      <c r="D452" s="185">
        <f t="shared" si="55"/>
        <v>0</v>
      </c>
      <c r="E452" s="166">
        <f t="shared" si="52"/>
        <v>0</v>
      </c>
      <c r="F452" s="112"/>
    </row>
    <row r="453" spans="1:6" ht="12.75">
      <c r="A453" s="174">
        <v>38</v>
      </c>
      <c r="B453" s="101" t="s">
        <v>86</v>
      </c>
      <c r="C453" s="185">
        <f t="shared" si="55"/>
        <v>500000</v>
      </c>
      <c r="D453" s="185">
        <f t="shared" si="55"/>
        <v>0</v>
      </c>
      <c r="E453" s="166">
        <f t="shared" si="52"/>
        <v>0</v>
      </c>
      <c r="F453" s="111"/>
    </row>
    <row r="454" spans="1:6" s="62" customFormat="1" ht="12.75">
      <c r="A454" s="174">
        <v>386</v>
      </c>
      <c r="B454" s="101" t="s">
        <v>184</v>
      </c>
      <c r="C454" s="185">
        <v>500000</v>
      </c>
      <c r="D454" s="185">
        <f t="shared" si="55"/>
        <v>0</v>
      </c>
      <c r="E454" s="166">
        <f t="shared" si="52"/>
        <v>0</v>
      </c>
      <c r="F454" s="112"/>
    </row>
    <row r="455" spans="1:6" ht="12.75" hidden="1">
      <c r="A455" s="194">
        <v>3862</v>
      </c>
      <c r="B455" s="104" t="s">
        <v>133</v>
      </c>
      <c r="C455" s="165"/>
      <c r="D455" s="165">
        <v>0</v>
      </c>
      <c r="E455" s="166" t="s">
        <v>162</v>
      </c>
      <c r="F455" s="111"/>
    </row>
    <row r="456" spans="1:6" ht="12.75">
      <c r="A456" s="194"/>
      <c r="B456" s="104"/>
      <c r="C456" s="165"/>
      <c r="D456" s="165"/>
      <c r="E456" s="166"/>
      <c r="F456" s="111"/>
    </row>
    <row r="457" spans="1:6" ht="25.5" customHeight="1">
      <c r="A457" s="109" t="s">
        <v>248</v>
      </c>
      <c r="B457" s="78" t="s">
        <v>318</v>
      </c>
      <c r="C457" s="185">
        <f aca="true" t="shared" si="56" ref="C457:D459">C458</f>
        <v>1500000</v>
      </c>
      <c r="D457" s="185">
        <f t="shared" si="56"/>
        <v>0</v>
      </c>
      <c r="E457" s="166">
        <f t="shared" si="52"/>
        <v>0</v>
      </c>
      <c r="F457" s="112"/>
    </row>
    <row r="458" spans="1:6" ht="12.75">
      <c r="A458" s="174">
        <v>38</v>
      </c>
      <c r="B458" s="101" t="s">
        <v>86</v>
      </c>
      <c r="C458" s="185">
        <f t="shared" si="56"/>
        <v>1500000</v>
      </c>
      <c r="D458" s="185">
        <f t="shared" si="56"/>
        <v>0</v>
      </c>
      <c r="E458" s="166">
        <f t="shared" si="52"/>
        <v>0</v>
      </c>
      <c r="F458" s="111"/>
    </row>
    <row r="459" spans="1:6" s="62" customFormat="1" ht="12.75">
      <c r="A459" s="174">
        <v>386</v>
      </c>
      <c r="B459" s="101" t="s">
        <v>184</v>
      </c>
      <c r="C459" s="185">
        <v>1500000</v>
      </c>
      <c r="D459" s="185">
        <f t="shared" si="56"/>
        <v>0</v>
      </c>
      <c r="E459" s="166">
        <f t="shared" si="52"/>
        <v>0</v>
      </c>
      <c r="F459" s="112"/>
    </row>
    <row r="460" spans="1:6" ht="12.75" hidden="1">
      <c r="A460" s="194">
        <v>3862</v>
      </c>
      <c r="B460" s="104" t="s">
        <v>133</v>
      </c>
      <c r="C460" s="165"/>
      <c r="D460" s="165">
        <v>0</v>
      </c>
      <c r="E460" s="166" t="s">
        <v>162</v>
      </c>
      <c r="F460" s="111"/>
    </row>
    <row r="461" spans="1:6" ht="12.75">
      <c r="A461" s="194"/>
      <c r="B461" s="104"/>
      <c r="C461" s="165"/>
      <c r="D461" s="165"/>
      <c r="E461" s="166"/>
      <c r="F461" s="112"/>
    </row>
    <row r="462" spans="1:6" ht="12.75">
      <c r="A462" s="174" t="s">
        <v>126</v>
      </c>
      <c r="B462" s="34" t="s">
        <v>127</v>
      </c>
      <c r="C462" s="185">
        <f>C463+C467</f>
        <v>193000000</v>
      </c>
      <c r="D462" s="185">
        <f>D463+D467</f>
        <v>63907035</v>
      </c>
      <c r="E462" s="166">
        <f t="shared" si="52"/>
        <v>33.11245336787565</v>
      </c>
      <c r="F462" s="112"/>
    </row>
    <row r="463" spans="1:6" ht="12.75" hidden="1">
      <c r="A463" s="174">
        <v>3</v>
      </c>
      <c r="B463" s="34" t="s">
        <v>60</v>
      </c>
      <c r="C463" s="185">
        <f aca="true" t="shared" si="57" ref="C463:D465">C464</f>
        <v>13100000</v>
      </c>
      <c r="D463" s="185">
        <f t="shared" si="57"/>
        <v>5876549</v>
      </c>
      <c r="E463" s="166">
        <f t="shared" si="52"/>
        <v>44.85915267175572</v>
      </c>
      <c r="F463" s="111"/>
    </row>
    <row r="464" spans="1:6" ht="12.75">
      <c r="A464" s="174">
        <v>38</v>
      </c>
      <c r="B464" s="34" t="s">
        <v>184</v>
      </c>
      <c r="C464" s="185">
        <f t="shared" si="57"/>
        <v>13100000</v>
      </c>
      <c r="D464" s="185">
        <f t="shared" si="57"/>
        <v>5876549</v>
      </c>
      <c r="E464" s="166">
        <f t="shared" si="52"/>
        <v>44.85915267175572</v>
      </c>
      <c r="F464" s="111"/>
    </row>
    <row r="465" spans="1:6" s="62" customFormat="1" ht="12.75">
      <c r="A465" s="174">
        <v>386</v>
      </c>
      <c r="B465" s="34" t="s">
        <v>131</v>
      </c>
      <c r="C465" s="185">
        <v>13100000</v>
      </c>
      <c r="D465" s="185">
        <f t="shared" si="57"/>
        <v>5876549</v>
      </c>
      <c r="E465" s="166">
        <f t="shared" si="52"/>
        <v>44.85915267175572</v>
      </c>
      <c r="F465" s="112"/>
    </row>
    <row r="466" spans="1:6" ht="12.75">
      <c r="A466" s="194">
        <v>3862</v>
      </c>
      <c r="B466" s="104" t="s">
        <v>131</v>
      </c>
      <c r="C466" s="165"/>
      <c r="D466" s="165">
        <v>5876549</v>
      </c>
      <c r="E466" s="166"/>
      <c r="F466" s="111"/>
    </row>
    <row r="467" spans="1:6" ht="12.75" hidden="1">
      <c r="A467" s="174">
        <v>4</v>
      </c>
      <c r="B467" s="34" t="s">
        <v>90</v>
      </c>
      <c r="C467" s="185">
        <f>C468</f>
        <v>179900000</v>
      </c>
      <c r="D467" s="185">
        <f>D468</f>
        <v>58030486</v>
      </c>
      <c r="E467" s="166">
        <f t="shared" si="52"/>
        <v>32.25707948860478</v>
      </c>
      <c r="F467" s="111"/>
    </row>
    <row r="468" spans="1:6" ht="12.75">
      <c r="A468" s="174">
        <v>42</v>
      </c>
      <c r="B468" s="34" t="s">
        <v>19</v>
      </c>
      <c r="C468" s="185">
        <f>C469</f>
        <v>179900000</v>
      </c>
      <c r="D468" s="185">
        <f>D469</f>
        <v>58030486</v>
      </c>
      <c r="E468" s="166">
        <f t="shared" si="52"/>
        <v>32.25707948860478</v>
      </c>
      <c r="F468" s="111"/>
    </row>
    <row r="469" spans="1:6" s="62" customFormat="1" ht="12.75">
      <c r="A469" s="174">
        <v>421</v>
      </c>
      <c r="B469" s="34" t="s">
        <v>20</v>
      </c>
      <c r="C469" s="185">
        <v>179900000</v>
      </c>
      <c r="D469" s="185">
        <f>D470</f>
        <v>58030486</v>
      </c>
      <c r="E469" s="166">
        <f t="shared" si="52"/>
        <v>32.25707948860478</v>
      </c>
      <c r="F469" s="112"/>
    </row>
    <row r="470" spans="1:6" ht="12.75">
      <c r="A470" s="197">
        <v>4214</v>
      </c>
      <c r="B470" s="104" t="s">
        <v>24</v>
      </c>
      <c r="C470" s="165"/>
      <c r="D470" s="165">
        <v>58030486</v>
      </c>
      <c r="E470" s="166"/>
      <c r="F470" s="111"/>
    </row>
    <row r="471" spans="1:6" ht="12.75">
      <c r="A471" s="194"/>
      <c r="B471" s="104"/>
      <c r="C471" s="186"/>
      <c r="D471" s="165"/>
      <c r="E471" s="166"/>
      <c r="F471" s="112"/>
    </row>
    <row r="472" spans="1:6" ht="25.5">
      <c r="A472" s="174" t="s">
        <v>128</v>
      </c>
      <c r="B472" s="34" t="s">
        <v>129</v>
      </c>
      <c r="C472" s="185">
        <f aca="true" t="shared" si="58" ref="C472:D475">C473</f>
        <v>10400000</v>
      </c>
      <c r="D472" s="185">
        <f t="shared" si="58"/>
        <v>4656002</v>
      </c>
      <c r="E472" s="166">
        <f t="shared" si="52"/>
        <v>44.76925</v>
      </c>
      <c r="F472" s="112"/>
    </row>
    <row r="473" spans="1:6" ht="12.75" hidden="1">
      <c r="A473" s="174">
        <v>4</v>
      </c>
      <c r="B473" s="34" t="s">
        <v>90</v>
      </c>
      <c r="C473" s="185">
        <f t="shared" si="58"/>
        <v>10400000</v>
      </c>
      <c r="D473" s="185">
        <f t="shared" si="58"/>
        <v>4656002</v>
      </c>
      <c r="E473" s="166">
        <f t="shared" si="52"/>
        <v>44.76925</v>
      </c>
      <c r="F473" s="111"/>
    </row>
    <row r="474" spans="1:6" ht="12.75">
      <c r="A474" s="174">
        <v>41</v>
      </c>
      <c r="B474" s="34" t="s">
        <v>18</v>
      </c>
      <c r="C474" s="185">
        <f t="shared" si="58"/>
        <v>10400000</v>
      </c>
      <c r="D474" s="185">
        <f t="shared" si="58"/>
        <v>4656002</v>
      </c>
      <c r="E474" s="166">
        <f t="shared" si="52"/>
        <v>44.76925</v>
      </c>
      <c r="F474" s="111"/>
    </row>
    <row r="475" spans="1:6" s="62" customFormat="1" ht="12.75">
      <c r="A475" s="174">
        <v>411</v>
      </c>
      <c r="B475" s="34" t="s">
        <v>91</v>
      </c>
      <c r="C475" s="185">
        <v>10400000</v>
      </c>
      <c r="D475" s="185">
        <f t="shared" si="58"/>
        <v>4656002</v>
      </c>
      <c r="E475" s="166">
        <f t="shared" si="52"/>
        <v>44.76925</v>
      </c>
      <c r="F475" s="112"/>
    </row>
    <row r="476" spans="1:6" ht="12.75">
      <c r="A476" s="194">
        <v>4111</v>
      </c>
      <c r="B476" s="104" t="s">
        <v>56</v>
      </c>
      <c r="C476" s="165"/>
      <c r="D476" s="165">
        <v>4656002</v>
      </c>
      <c r="E476" s="166"/>
      <c r="F476" s="112"/>
    </row>
    <row r="477" spans="1:6" ht="12.75">
      <c r="A477" s="194"/>
      <c r="B477" s="100"/>
      <c r="C477" s="165"/>
      <c r="D477" s="165"/>
      <c r="E477" s="166"/>
      <c r="F477" s="127"/>
    </row>
    <row r="478" spans="1:6" ht="25.5">
      <c r="A478" s="174" t="s">
        <v>249</v>
      </c>
      <c r="B478" s="34" t="s">
        <v>320</v>
      </c>
      <c r="C478" s="185">
        <f>C479+C482</f>
        <v>35920000</v>
      </c>
      <c r="D478" s="185">
        <f>D479+D482</f>
        <v>2794431</v>
      </c>
      <c r="E478" s="166">
        <f t="shared" si="52"/>
        <v>7.779596325167038</v>
      </c>
      <c r="F478" s="111"/>
    </row>
    <row r="479" spans="1:6" ht="12.75">
      <c r="A479" s="174">
        <v>41</v>
      </c>
      <c r="B479" s="34" t="s">
        <v>18</v>
      </c>
      <c r="C479" s="185">
        <f>C480</f>
        <v>200000</v>
      </c>
      <c r="D479" s="185">
        <f>D480</f>
        <v>186820</v>
      </c>
      <c r="E479" s="166">
        <f aca="true" t="shared" si="59" ref="E479:E534">D479/C479*100</f>
        <v>93.41000000000001</v>
      </c>
      <c r="F479" s="127"/>
    </row>
    <row r="480" spans="1:6" s="62" customFormat="1" ht="12.75">
      <c r="A480" s="174">
        <v>411</v>
      </c>
      <c r="B480" s="34" t="s">
        <v>91</v>
      </c>
      <c r="C480" s="185">
        <v>200000</v>
      </c>
      <c r="D480" s="185">
        <f>D481</f>
        <v>186820</v>
      </c>
      <c r="E480" s="166">
        <f t="shared" si="59"/>
        <v>93.41000000000001</v>
      </c>
      <c r="F480" s="221"/>
    </row>
    <row r="481" spans="1:6" ht="12.75">
      <c r="A481" s="194">
        <v>4111</v>
      </c>
      <c r="B481" s="104" t="s">
        <v>171</v>
      </c>
      <c r="C481" s="165"/>
      <c r="D481" s="165">
        <v>186820</v>
      </c>
      <c r="E481" s="166"/>
      <c r="F481" s="111"/>
    </row>
    <row r="482" spans="1:6" ht="12.75">
      <c r="A482" s="174">
        <v>42</v>
      </c>
      <c r="B482" s="34" t="s">
        <v>19</v>
      </c>
      <c r="C482" s="185">
        <f>C483</f>
        <v>35720000</v>
      </c>
      <c r="D482" s="185">
        <f>D483</f>
        <v>2607611</v>
      </c>
      <c r="E482" s="166">
        <f t="shared" si="59"/>
        <v>7.300142777155655</v>
      </c>
      <c r="F482" s="111"/>
    </row>
    <row r="483" spans="1:6" s="62" customFormat="1" ht="12.75">
      <c r="A483" s="174">
        <v>421</v>
      </c>
      <c r="B483" s="34" t="s">
        <v>20</v>
      </c>
      <c r="C483" s="185">
        <v>35720000</v>
      </c>
      <c r="D483" s="185">
        <f>D484</f>
        <v>2607611</v>
      </c>
      <c r="E483" s="166">
        <f t="shared" si="59"/>
        <v>7.300142777155655</v>
      </c>
      <c r="F483" s="112"/>
    </row>
    <row r="484" spans="1:6" ht="12.75">
      <c r="A484" s="194">
        <v>4214</v>
      </c>
      <c r="B484" s="104" t="s">
        <v>24</v>
      </c>
      <c r="C484" s="165"/>
      <c r="D484" s="165">
        <v>2607611</v>
      </c>
      <c r="E484" s="166"/>
      <c r="F484" s="111"/>
    </row>
    <row r="485" spans="1:6" ht="12.75">
      <c r="A485" s="194"/>
      <c r="B485" s="104"/>
      <c r="C485" s="165"/>
      <c r="D485" s="165"/>
      <c r="E485" s="166"/>
      <c r="F485" s="111"/>
    </row>
    <row r="486" spans="1:6" ht="12.75">
      <c r="A486" s="174" t="s">
        <v>250</v>
      </c>
      <c r="B486" s="34" t="s">
        <v>319</v>
      </c>
      <c r="C486" s="185">
        <f aca="true" t="shared" si="60" ref="C486:D488">C487</f>
        <v>2400000</v>
      </c>
      <c r="D486" s="185">
        <f t="shared" si="60"/>
        <v>2314939</v>
      </c>
      <c r="E486" s="166">
        <f t="shared" si="59"/>
        <v>96.45579166666667</v>
      </c>
      <c r="F486" s="112"/>
    </row>
    <row r="487" spans="1:6" ht="12.75">
      <c r="A487" s="174">
        <v>42</v>
      </c>
      <c r="B487" s="34" t="s">
        <v>19</v>
      </c>
      <c r="C487" s="185">
        <f t="shared" si="60"/>
        <v>2400000</v>
      </c>
      <c r="D487" s="185">
        <f t="shared" si="60"/>
        <v>2314939</v>
      </c>
      <c r="E487" s="166">
        <f t="shared" si="59"/>
        <v>96.45579166666667</v>
      </c>
      <c r="F487" s="111"/>
    </row>
    <row r="488" spans="1:6" s="62" customFormat="1" ht="12.75">
      <c r="A488" s="174">
        <v>421</v>
      </c>
      <c r="B488" s="34" t="s">
        <v>20</v>
      </c>
      <c r="C488" s="185">
        <v>2400000</v>
      </c>
      <c r="D488" s="185">
        <f t="shared" si="60"/>
        <v>2314939</v>
      </c>
      <c r="E488" s="166">
        <f t="shared" si="59"/>
        <v>96.45579166666667</v>
      </c>
      <c r="F488" s="112"/>
    </row>
    <row r="489" spans="1:6" ht="12.75">
      <c r="A489" s="194">
        <v>4214</v>
      </c>
      <c r="B489" s="34" t="s">
        <v>24</v>
      </c>
      <c r="C489" s="165"/>
      <c r="D489" s="165">
        <v>2314939</v>
      </c>
      <c r="E489" s="166"/>
      <c r="F489" s="111"/>
    </row>
    <row r="490" spans="1:6" ht="12.75">
      <c r="A490" s="194"/>
      <c r="B490" s="34"/>
      <c r="C490" s="165"/>
      <c r="D490" s="165"/>
      <c r="E490" s="166"/>
      <c r="F490" s="111"/>
    </row>
    <row r="491" spans="1:6" ht="12.75">
      <c r="A491" s="174" t="s">
        <v>251</v>
      </c>
      <c r="B491" s="34" t="s">
        <v>321</v>
      </c>
      <c r="C491" s="185">
        <f>C492</f>
        <v>2500000</v>
      </c>
      <c r="D491" s="185">
        <f>D492</f>
        <v>1369320</v>
      </c>
      <c r="E491" s="166">
        <f t="shared" si="59"/>
        <v>54.7728</v>
      </c>
      <c r="F491" s="112"/>
    </row>
    <row r="492" spans="1:6" ht="12.75">
      <c r="A492" s="174">
        <v>42</v>
      </c>
      <c r="B492" s="34" t="s">
        <v>19</v>
      </c>
      <c r="C492" s="185">
        <f>C493</f>
        <v>2500000</v>
      </c>
      <c r="D492" s="185">
        <f>D493</f>
        <v>1369320</v>
      </c>
      <c r="E492" s="166">
        <f t="shared" si="59"/>
        <v>54.7728</v>
      </c>
      <c r="F492" s="111"/>
    </row>
    <row r="493" spans="1:6" s="62" customFormat="1" ht="12.75">
      <c r="A493" s="174">
        <v>421</v>
      </c>
      <c r="B493" s="34" t="s">
        <v>20</v>
      </c>
      <c r="C493" s="185">
        <v>2500000</v>
      </c>
      <c r="D493" s="185">
        <f>D494</f>
        <v>1369320</v>
      </c>
      <c r="E493" s="166">
        <f t="shared" si="59"/>
        <v>54.7728</v>
      </c>
      <c r="F493" s="112"/>
    </row>
    <row r="494" spans="1:6" ht="12.75">
      <c r="A494" s="194">
        <v>4214</v>
      </c>
      <c r="B494" s="104" t="s">
        <v>24</v>
      </c>
      <c r="C494" s="165"/>
      <c r="D494" s="165">
        <v>1369320</v>
      </c>
      <c r="E494" s="166"/>
      <c r="F494" s="111"/>
    </row>
    <row r="495" spans="1:6" ht="12.75">
      <c r="A495" s="194"/>
      <c r="B495" s="104"/>
      <c r="C495" s="165"/>
      <c r="D495" s="165"/>
      <c r="E495" s="166"/>
      <c r="F495" s="111"/>
    </row>
    <row r="496" spans="1:6" ht="12.75">
      <c r="A496" s="174" t="s">
        <v>252</v>
      </c>
      <c r="B496" s="34" t="s">
        <v>322</v>
      </c>
      <c r="C496" s="185">
        <f>C497</f>
        <v>2600000</v>
      </c>
      <c r="D496" s="185">
        <f>D497</f>
        <v>0</v>
      </c>
      <c r="E496" s="166">
        <f t="shared" si="59"/>
        <v>0</v>
      </c>
      <c r="F496" s="112"/>
    </row>
    <row r="497" spans="1:6" ht="12.75">
      <c r="A497" s="174">
        <v>42</v>
      </c>
      <c r="B497" s="34" t="s">
        <v>19</v>
      </c>
      <c r="C497" s="185">
        <f>C498</f>
        <v>2600000</v>
      </c>
      <c r="D497" s="185">
        <f>D498</f>
        <v>0</v>
      </c>
      <c r="E497" s="166">
        <f t="shared" si="59"/>
        <v>0</v>
      </c>
      <c r="F497" s="111"/>
    </row>
    <row r="498" spans="1:6" s="62" customFormat="1" ht="12.75">
      <c r="A498" s="174">
        <v>421</v>
      </c>
      <c r="B498" s="34" t="s">
        <v>20</v>
      </c>
      <c r="C498" s="185">
        <v>2600000</v>
      </c>
      <c r="D498" s="185">
        <f>D499</f>
        <v>0</v>
      </c>
      <c r="E498" s="166">
        <f t="shared" si="59"/>
        <v>0</v>
      </c>
      <c r="F498" s="112"/>
    </row>
    <row r="499" spans="1:6" ht="12.75" hidden="1">
      <c r="A499" s="194">
        <v>4214</v>
      </c>
      <c r="B499" s="104" t="s">
        <v>24</v>
      </c>
      <c r="C499" s="165"/>
      <c r="D499" s="165">
        <v>0</v>
      </c>
      <c r="E499" s="166" t="s">
        <v>162</v>
      </c>
      <c r="F499" s="111"/>
    </row>
    <row r="500" spans="1:6" ht="12.75">
      <c r="A500" s="194"/>
      <c r="B500" s="104"/>
      <c r="C500" s="165"/>
      <c r="D500" s="165"/>
      <c r="E500" s="166"/>
      <c r="F500" s="111"/>
    </row>
    <row r="501" spans="1:6" ht="25.5">
      <c r="A501" s="174" t="s">
        <v>253</v>
      </c>
      <c r="B501" s="34" t="s">
        <v>323</v>
      </c>
      <c r="C501" s="185">
        <f aca="true" t="shared" si="61" ref="C501:D503">C502</f>
        <v>1100000</v>
      </c>
      <c r="D501" s="185">
        <f t="shared" si="61"/>
        <v>0</v>
      </c>
      <c r="E501" s="166">
        <f t="shared" si="59"/>
        <v>0</v>
      </c>
      <c r="F501" s="112"/>
    </row>
    <row r="502" spans="1:6" ht="12.75">
      <c r="A502" s="174">
        <v>36</v>
      </c>
      <c r="B502" s="34" t="s">
        <v>182</v>
      </c>
      <c r="C502" s="185">
        <f t="shared" si="61"/>
        <v>1100000</v>
      </c>
      <c r="D502" s="185">
        <f t="shared" si="61"/>
        <v>0</v>
      </c>
      <c r="E502" s="166">
        <f t="shared" si="59"/>
        <v>0</v>
      </c>
      <c r="F502" s="111"/>
    </row>
    <row r="503" spans="1:6" s="62" customFormat="1" ht="12.75">
      <c r="A503" s="174">
        <v>363</v>
      </c>
      <c r="B503" s="34" t="s">
        <v>278</v>
      </c>
      <c r="C503" s="185">
        <v>1100000</v>
      </c>
      <c r="D503" s="185">
        <f t="shared" si="61"/>
        <v>0</v>
      </c>
      <c r="E503" s="166">
        <f t="shared" si="59"/>
        <v>0</v>
      </c>
      <c r="F503" s="112"/>
    </row>
    <row r="504" spans="1:6" ht="12.75" hidden="1">
      <c r="A504" s="194">
        <v>3632</v>
      </c>
      <c r="B504" s="104" t="s">
        <v>277</v>
      </c>
      <c r="C504" s="165"/>
      <c r="D504" s="165">
        <v>0</v>
      </c>
      <c r="E504" s="166" t="s">
        <v>162</v>
      </c>
      <c r="F504" s="111"/>
    </row>
    <row r="505" spans="1:6" ht="12.75">
      <c r="A505" s="194"/>
      <c r="B505" s="104"/>
      <c r="C505" s="165"/>
      <c r="D505" s="165"/>
      <c r="E505" s="166"/>
      <c r="F505" s="111"/>
    </row>
    <row r="506" spans="1:6" ht="25.5">
      <c r="A506" s="174" t="s">
        <v>254</v>
      </c>
      <c r="B506" s="34" t="s">
        <v>324</v>
      </c>
      <c r="C506" s="185">
        <f aca="true" t="shared" si="62" ref="C506:D508">C507</f>
        <v>1200000</v>
      </c>
      <c r="D506" s="185">
        <f t="shared" si="62"/>
        <v>0</v>
      </c>
      <c r="E506" s="166">
        <f t="shared" si="59"/>
        <v>0</v>
      </c>
      <c r="F506" s="112"/>
    </row>
    <row r="507" spans="1:6" ht="12.75">
      <c r="A507" s="174">
        <v>36</v>
      </c>
      <c r="B507" s="34" t="s">
        <v>182</v>
      </c>
      <c r="C507" s="185">
        <f t="shared" si="62"/>
        <v>1200000</v>
      </c>
      <c r="D507" s="185">
        <f t="shared" si="62"/>
        <v>0</v>
      </c>
      <c r="E507" s="166">
        <f t="shared" si="59"/>
        <v>0</v>
      </c>
      <c r="F507" s="111"/>
    </row>
    <row r="508" spans="1:6" s="62" customFormat="1" ht="12.75">
      <c r="A508" s="174">
        <v>363</v>
      </c>
      <c r="B508" s="34" t="s">
        <v>278</v>
      </c>
      <c r="C508" s="185">
        <v>1200000</v>
      </c>
      <c r="D508" s="185">
        <f t="shared" si="62"/>
        <v>0</v>
      </c>
      <c r="E508" s="166">
        <f t="shared" si="59"/>
        <v>0</v>
      </c>
      <c r="F508" s="112"/>
    </row>
    <row r="509" spans="1:6" ht="12.75" hidden="1">
      <c r="A509" s="194">
        <v>3632</v>
      </c>
      <c r="B509" s="104" t="s">
        <v>277</v>
      </c>
      <c r="C509" s="165"/>
      <c r="D509" s="165">
        <v>0</v>
      </c>
      <c r="E509" s="166" t="s">
        <v>162</v>
      </c>
      <c r="F509" s="111"/>
    </row>
    <row r="510" spans="1:6" ht="12.75">
      <c r="A510" s="194"/>
      <c r="B510" s="104"/>
      <c r="C510" s="165"/>
      <c r="D510" s="165"/>
      <c r="E510" s="166"/>
      <c r="F510" s="111"/>
    </row>
    <row r="511" spans="1:6" ht="25.5">
      <c r="A511" s="174" t="s">
        <v>255</v>
      </c>
      <c r="B511" s="34" t="s">
        <v>325</v>
      </c>
      <c r="C511" s="185">
        <f aca="true" t="shared" si="63" ref="C511:D513">C512</f>
        <v>4200000</v>
      </c>
      <c r="D511" s="185">
        <f t="shared" si="63"/>
        <v>1879</v>
      </c>
      <c r="E511" s="166">
        <f t="shared" si="59"/>
        <v>0.044738095238095237</v>
      </c>
      <c r="F511" s="112"/>
    </row>
    <row r="512" spans="1:6" ht="12.75">
      <c r="A512" s="174">
        <v>36</v>
      </c>
      <c r="B512" s="34" t="s">
        <v>182</v>
      </c>
      <c r="C512" s="185">
        <f t="shared" si="63"/>
        <v>4200000</v>
      </c>
      <c r="D512" s="185">
        <f t="shared" si="63"/>
        <v>1879</v>
      </c>
      <c r="E512" s="166">
        <f t="shared" si="59"/>
        <v>0.044738095238095237</v>
      </c>
      <c r="F512" s="111"/>
    </row>
    <row r="513" spans="1:6" s="62" customFormat="1" ht="12.75">
      <c r="A513" s="174">
        <v>363</v>
      </c>
      <c r="B513" s="34" t="s">
        <v>278</v>
      </c>
      <c r="C513" s="185">
        <v>4200000</v>
      </c>
      <c r="D513" s="185">
        <f t="shared" si="63"/>
        <v>1879</v>
      </c>
      <c r="E513" s="166">
        <f t="shared" si="59"/>
        <v>0.044738095238095237</v>
      </c>
      <c r="F513" s="112"/>
    </row>
    <row r="514" spans="1:6" ht="12.75">
      <c r="A514" s="194">
        <v>3632</v>
      </c>
      <c r="B514" s="104" t="s">
        <v>277</v>
      </c>
      <c r="C514" s="165"/>
      <c r="D514" s="165">
        <v>1879</v>
      </c>
      <c r="E514" s="166"/>
      <c r="F514" s="111"/>
    </row>
    <row r="515" spans="1:6" ht="12.75">
      <c r="A515" s="194"/>
      <c r="B515" s="104"/>
      <c r="C515" s="165"/>
      <c r="D515" s="165"/>
      <c r="E515" s="166"/>
      <c r="F515" s="111"/>
    </row>
    <row r="516" spans="1:6" ht="25.5">
      <c r="A516" s="174" t="s">
        <v>256</v>
      </c>
      <c r="B516" s="34" t="s">
        <v>326</v>
      </c>
      <c r="C516" s="185">
        <f aca="true" t="shared" si="64" ref="C516:D518">C517</f>
        <v>9200000</v>
      </c>
      <c r="D516" s="185">
        <f t="shared" si="64"/>
        <v>3843</v>
      </c>
      <c r="E516" s="166">
        <f t="shared" si="59"/>
        <v>0.04177173913043478</v>
      </c>
      <c r="F516" s="112"/>
    </row>
    <row r="517" spans="1:6" ht="12.75">
      <c r="A517" s="174">
        <v>36</v>
      </c>
      <c r="B517" s="34" t="s">
        <v>182</v>
      </c>
      <c r="C517" s="185">
        <f t="shared" si="64"/>
        <v>9200000</v>
      </c>
      <c r="D517" s="185">
        <f t="shared" si="64"/>
        <v>3843</v>
      </c>
      <c r="E517" s="166">
        <f t="shared" si="59"/>
        <v>0.04177173913043478</v>
      </c>
      <c r="F517" s="111"/>
    </row>
    <row r="518" spans="1:6" s="62" customFormat="1" ht="12.75">
      <c r="A518" s="174">
        <v>363</v>
      </c>
      <c r="B518" s="34" t="s">
        <v>278</v>
      </c>
      <c r="C518" s="185">
        <v>9200000</v>
      </c>
      <c r="D518" s="185">
        <f t="shared" si="64"/>
        <v>3843</v>
      </c>
      <c r="E518" s="166">
        <f t="shared" si="59"/>
        <v>0.04177173913043478</v>
      </c>
      <c r="F518" s="112"/>
    </row>
    <row r="519" spans="1:6" ht="12.75">
      <c r="A519" s="194">
        <v>3632</v>
      </c>
      <c r="B519" s="104" t="s">
        <v>277</v>
      </c>
      <c r="C519" s="165"/>
      <c r="D519" s="165">
        <v>3843</v>
      </c>
      <c r="E519" s="166"/>
      <c r="F519" s="111"/>
    </row>
    <row r="520" spans="1:6" ht="12.75">
      <c r="A520" s="194"/>
      <c r="B520" s="104"/>
      <c r="C520" s="165"/>
      <c r="D520" s="165"/>
      <c r="E520" s="166"/>
      <c r="F520" s="111"/>
    </row>
    <row r="521" spans="1:6" ht="25.5">
      <c r="A521" s="174" t="s">
        <v>257</v>
      </c>
      <c r="B521" s="34" t="s">
        <v>327</v>
      </c>
      <c r="C521" s="185">
        <f aca="true" t="shared" si="65" ref="C521:D523">C522</f>
        <v>3500000</v>
      </c>
      <c r="D521" s="185">
        <f t="shared" si="65"/>
        <v>2562</v>
      </c>
      <c r="E521" s="166">
        <f t="shared" si="59"/>
        <v>0.0732</v>
      </c>
      <c r="F521" s="112"/>
    </row>
    <row r="522" spans="1:6" ht="12.75">
      <c r="A522" s="174">
        <v>36</v>
      </c>
      <c r="B522" s="34" t="s">
        <v>182</v>
      </c>
      <c r="C522" s="185">
        <f t="shared" si="65"/>
        <v>3500000</v>
      </c>
      <c r="D522" s="185">
        <f t="shared" si="65"/>
        <v>2562</v>
      </c>
      <c r="E522" s="166">
        <f t="shared" si="59"/>
        <v>0.0732</v>
      </c>
      <c r="F522" s="111"/>
    </row>
    <row r="523" spans="1:6" s="62" customFormat="1" ht="12.75">
      <c r="A523" s="174">
        <v>363</v>
      </c>
      <c r="B523" s="34" t="s">
        <v>278</v>
      </c>
      <c r="C523" s="185">
        <v>3500000</v>
      </c>
      <c r="D523" s="185">
        <f t="shared" si="65"/>
        <v>2562</v>
      </c>
      <c r="E523" s="166">
        <f t="shared" si="59"/>
        <v>0.0732</v>
      </c>
      <c r="F523" s="112"/>
    </row>
    <row r="524" spans="1:6" ht="12.75">
      <c r="A524" s="194">
        <v>3632</v>
      </c>
      <c r="B524" s="104" t="s">
        <v>277</v>
      </c>
      <c r="C524" s="165"/>
      <c r="D524" s="165">
        <v>2562</v>
      </c>
      <c r="E524" s="166"/>
      <c r="F524" s="111"/>
    </row>
    <row r="525" spans="1:6" ht="12.75">
      <c r="A525" s="194"/>
      <c r="B525" s="104"/>
      <c r="C525" s="165"/>
      <c r="D525" s="165"/>
      <c r="E525" s="166"/>
      <c r="F525" s="111"/>
    </row>
    <row r="526" spans="1:6" ht="12.75">
      <c r="A526" s="174" t="s">
        <v>258</v>
      </c>
      <c r="B526" s="34" t="s">
        <v>328</v>
      </c>
      <c r="C526" s="185">
        <f>C527+C530+C533</f>
        <v>20085000</v>
      </c>
      <c r="D526" s="185">
        <f>D527+D530+D533</f>
        <v>741329</v>
      </c>
      <c r="E526" s="166">
        <f t="shared" si="59"/>
        <v>3.6909584266865822</v>
      </c>
      <c r="F526" s="112"/>
    </row>
    <row r="527" spans="1:6" ht="12.75">
      <c r="A527" s="174">
        <v>36</v>
      </c>
      <c r="B527" s="34" t="s">
        <v>182</v>
      </c>
      <c r="C527" s="185">
        <f>C528</f>
        <v>17185000</v>
      </c>
      <c r="D527" s="185">
        <f>D528</f>
        <v>7003</v>
      </c>
      <c r="E527" s="166">
        <f t="shared" si="59"/>
        <v>0.040750654640675</v>
      </c>
      <c r="F527" s="111"/>
    </row>
    <row r="528" spans="1:6" s="62" customFormat="1" ht="12.75">
      <c r="A528" s="174">
        <v>363</v>
      </c>
      <c r="B528" s="34" t="s">
        <v>278</v>
      </c>
      <c r="C528" s="185">
        <v>17185000</v>
      </c>
      <c r="D528" s="185">
        <f>D529</f>
        <v>7003</v>
      </c>
      <c r="E528" s="166">
        <f t="shared" si="59"/>
        <v>0.040750654640675</v>
      </c>
      <c r="F528" s="112"/>
    </row>
    <row r="529" spans="1:6" ht="12.75">
      <c r="A529" s="194">
        <v>3632</v>
      </c>
      <c r="B529" s="104" t="s">
        <v>277</v>
      </c>
      <c r="C529" s="165"/>
      <c r="D529" s="165">
        <v>7003</v>
      </c>
      <c r="E529" s="166"/>
      <c r="F529" s="111"/>
    </row>
    <row r="530" spans="1:6" ht="12.75">
      <c r="A530" s="174">
        <v>42</v>
      </c>
      <c r="B530" s="34" t="s">
        <v>338</v>
      </c>
      <c r="C530" s="158">
        <f>C531</f>
        <v>800000</v>
      </c>
      <c r="D530" s="158">
        <f>D531</f>
        <v>526500</v>
      </c>
      <c r="E530" s="166">
        <f t="shared" si="59"/>
        <v>65.8125</v>
      </c>
      <c r="F530" s="111"/>
    </row>
    <row r="531" spans="1:6" s="62" customFormat="1" ht="12.75">
      <c r="A531" s="174">
        <v>421</v>
      </c>
      <c r="B531" s="126" t="s">
        <v>20</v>
      </c>
      <c r="C531" s="185">
        <v>800000</v>
      </c>
      <c r="D531" s="158">
        <f>D532</f>
        <v>526500</v>
      </c>
      <c r="E531" s="166">
        <f t="shared" si="59"/>
        <v>65.8125</v>
      </c>
      <c r="F531" s="112"/>
    </row>
    <row r="532" spans="1:6" ht="12.75">
      <c r="A532" s="194">
        <v>4214</v>
      </c>
      <c r="B532" s="104" t="s">
        <v>24</v>
      </c>
      <c r="C532" s="165"/>
      <c r="D532" s="165">
        <v>526500</v>
      </c>
      <c r="E532" s="166"/>
      <c r="F532" s="111"/>
    </row>
    <row r="533" spans="1:6" ht="12.75">
      <c r="A533" s="174">
        <v>45</v>
      </c>
      <c r="B533" s="34" t="s">
        <v>29</v>
      </c>
      <c r="C533" s="158">
        <f>C534</f>
        <v>2100000</v>
      </c>
      <c r="D533" s="158">
        <f>D534</f>
        <v>207826</v>
      </c>
      <c r="E533" s="166">
        <f t="shared" si="59"/>
        <v>9.896476190476191</v>
      </c>
      <c r="F533" s="111"/>
    </row>
    <row r="534" spans="1:6" s="62" customFormat="1" ht="12.75">
      <c r="A534" s="174">
        <v>451</v>
      </c>
      <c r="B534" s="34" t="s">
        <v>0</v>
      </c>
      <c r="C534" s="185">
        <v>2100000</v>
      </c>
      <c r="D534" s="158">
        <f>D535</f>
        <v>207826</v>
      </c>
      <c r="E534" s="166">
        <f t="shared" si="59"/>
        <v>9.896476190476191</v>
      </c>
      <c r="F534" s="112"/>
    </row>
    <row r="535" spans="1:6" ht="12.75">
      <c r="A535" s="194">
        <v>4511</v>
      </c>
      <c r="B535" s="104" t="s">
        <v>0</v>
      </c>
      <c r="C535" s="165"/>
      <c r="D535" s="165">
        <v>207826</v>
      </c>
      <c r="E535" s="166"/>
      <c r="F535" s="111"/>
    </row>
    <row r="536" spans="1:6" ht="12.75">
      <c r="A536" s="194"/>
      <c r="B536" s="104"/>
      <c r="C536" s="165"/>
      <c r="D536" s="165"/>
      <c r="E536" s="166"/>
      <c r="F536" s="111"/>
    </row>
    <row r="537" spans="1:6" ht="12.75">
      <c r="A537" s="174" t="s">
        <v>159</v>
      </c>
      <c r="B537" s="126" t="s">
        <v>160</v>
      </c>
      <c r="C537" s="185">
        <f>C538</f>
        <v>146500000</v>
      </c>
      <c r="D537" s="185">
        <f>D538</f>
        <v>70674539</v>
      </c>
      <c r="E537" s="166">
        <f aca="true" t="shared" si="66" ref="E537:E569">D537/C537*100</f>
        <v>48.24200614334471</v>
      </c>
      <c r="F537" s="112"/>
    </row>
    <row r="538" spans="1:5" ht="12.75">
      <c r="A538" s="174">
        <v>42</v>
      </c>
      <c r="B538" s="126" t="s">
        <v>185</v>
      </c>
      <c r="C538" s="185">
        <f>C539</f>
        <v>146500000</v>
      </c>
      <c r="D538" s="185">
        <f>D539</f>
        <v>70674539</v>
      </c>
      <c r="E538" s="166">
        <f t="shared" si="66"/>
        <v>48.24200614334471</v>
      </c>
    </row>
    <row r="539" spans="1:6" s="62" customFormat="1" ht="12.75">
      <c r="A539" s="174">
        <v>421</v>
      </c>
      <c r="B539" s="126" t="s">
        <v>20</v>
      </c>
      <c r="C539" s="185">
        <v>146500000</v>
      </c>
      <c r="D539" s="185">
        <f>D540</f>
        <v>70674539</v>
      </c>
      <c r="E539" s="166">
        <f t="shared" si="66"/>
        <v>48.24200614334471</v>
      </c>
      <c r="F539" s="112"/>
    </row>
    <row r="540" spans="1:6" ht="12.75">
      <c r="A540" s="194">
        <v>4214</v>
      </c>
      <c r="B540" s="104" t="s">
        <v>24</v>
      </c>
      <c r="C540" s="165"/>
      <c r="D540" s="165">
        <v>70674539</v>
      </c>
      <c r="E540" s="166"/>
      <c r="F540" s="112"/>
    </row>
    <row r="541" spans="1:6" ht="12.75">
      <c r="A541" s="197"/>
      <c r="B541" s="105"/>
      <c r="C541" s="165"/>
      <c r="D541" s="165"/>
      <c r="E541" s="166"/>
      <c r="F541" s="112"/>
    </row>
    <row r="542" spans="1:6" ht="12.75">
      <c r="A542" s="174" t="s">
        <v>259</v>
      </c>
      <c r="B542" s="126" t="s">
        <v>330</v>
      </c>
      <c r="C542" s="188">
        <f aca="true" t="shared" si="67" ref="C542:D544">C543</f>
        <v>52320448</v>
      </c>
      <c r="D542" s="188">
        <f t="shared" si="67"/>
        <v>2919095</v>
      </c>
      <c r="E542" s="166">
        <f t="shared" si="66"/>
        <v>5.579262241791202</v>
      </c>
      <c r="F542" s="112"/>
    </row>
    <row r="543" spans="1:6" ht="12.75">
      <c r="A543" s="174">
        <v>38</v>
      </c>
      <c r="B543" s="126" t="s">
        <v>86</v>
      </c>
      <c r="C543" s="188">
        <f t="shared" si="67"/>
        <v>52320448</v>
      </c>
      <c r="D543" s="188">
        <f t="shared" si="67"/>
        <v>2919095</v>
      </c>
      <c r="E543" s="166">
        <f t="shared" si="66"/>
        <v>5.579262241791202</v>
      </c>
      <c r="F543" s="111"/>
    </row>
    <row r="544" spans="1:6" s="62" customFormat="1" ht="12.75">
      <c r="A544" s="174">
        <v>386</v>
      </c>
      <c r="B544" s="126" t="s">
        <v>184</v>
      </c>
      <c r="C544" s="185">
        <v>52320448</v>
      </c>
      <c r="D544" s="188">
        <f t="shared" si="67"/>
        <v>2919095</v>
      </c>
      <c r="E544" s="166">
        <f t="shared" si="66"/>
        <v>5.579262241791202</v>
      </c>
      <c r="F544" s="112"/>
    </row>
    <row r="545" spans="1:6" ht="12.75">
      <c r="A545" s="194">
        <v>3862</v>
      </c>
      <c r="B545" s="104" t="s">
        <v>131</v>
      </c>
      <c r="C545" s="165"/>
      <c r="D545" s="165">
        <v>2919095</v>
      </c>
      <c r="E545" s="166"/>
      <c r="F545" s="111"/>
    </row>
    <row r="546" spans="1:6" ht="12.75">
      <c r="A546" s="194"/>
      <c r="B546" s="104"/>
      <c r="C546" s="165"/>
      <c r="D546" s="165"/>
      <c r="E546" s="166"/>
      <c r="F546" s="111"/>
    </row>
    <row r="547" spans="1:6" ht="12.75">
      <c r="A547" s="174" t="s">
        <v>295</v>
      </c>
      <c r="B547" s="126" t="s">
        <v>331</v>
      </c>
      <c r="C547" s="188">
        <f aca="true" t="shared" si="68" ref="C547:D549">C548</f>
        <v>20717779</v>
      </c>
      <c r="D547" s="188">
        <f t="shared" si="68"/>
        <v>1063382</v>
      </c>
      <c r="E547" s="166">
        <f t="shared" si="66"/>
        <v>5.132702689800871</v>
      </c>
      <c r="F547" s="112"/>
    </row>
    <row r="548" spans="1:6" ht="12.75">
      <c r="A548" s="174">
        <v>38</v>
      </c>
      <c r="B548" s="126" t="s">
        <v>86</v>
      </c>
      <c r="C548" s="188">
        <f t="shared" si="68"/>
        <v>20717779</v>
      </c>
      <c r="D548" s="188">
        <f t="shared" si="68"/>
        <v>1063382</v>
      </c>
      <c r="E548" s="166">
        <f t="shared" si="66"/>
        <v>5.132702689800871</v>
      </c>
      <c r="F548" s="111"/>
    </row>
    <row r="549" spans="1:6" s="62" customFormat="1" ht="12.75">
      <c r="A549" s="174">
        <v>386</v>
      </c>
      <c r="B549" s="126" t="s">
        <v>184</v>
      </c>
      <c r="C549" s="185">
        <v>20717779</v>
      </c>
      <c r="D549" s="188">
        <f t="shared" si="68"/>
        <v>1063382</v>
      </c>
      <c r="E549" s="166">
        <f t="shared" si="66"/>
        <v>5.132702689800871</v>
      </c>
      <c r="F549" s="112"/>
    </row>
    <row r="550" spans="1:6" ht="12.75">
      <c r="A550" s="194">
        <v>3862</v>
      </c>
      <c r="B550" s="104" t="s">
        <v>131</v>
      </c>
      <c r="C550" s="165"/>
      <c r="D550" s="165">
        <v>1063382</v>
      </c>
      <c r="E550" s="167"/>
      <c r="F550" s="111"/>
    </row>
    <row r="551" spans="1:6" ht="12.75">
      <c r="A551" s="194"/>
      <c r="B551" s="104"/>
      <c r="C551" s="165"/>
      <c r="D551" s="165"/>
      <c r="E551" s="166"/>
      <c r="F551" s="111"/>
    </row>
    <row r="552" spans="1:6" ht="12.75">
      <c r="A552" s="174" t="s">
        <v>296</v>
      </c>
      <c r="B552" s="126" t="s">
        <v>332</v>
      </c>
      <c r="C552" s="188">
        <f aca="true" t="shared" si="69" ref="C552:D554">C553</f>
        <v>46930319</v>
      </c>
      <c r="D552" s="188">
        <f t="shared" si="69"/>
        <v>3470529</v>
      </c>
      <c r="E552" s="166">
        <f t="shared" si="66"/>
        <v>7.395067994317277</v>
      </c>
      <c r="F552" s="112"/>
    </row>
    <row r="553" spans="1:6" ht="12.75">
      <c r="A553" s="174">
        <v>38</v>
      </c>
      <c r="B553" s="126" t="s">
        <v>86</v>
      </c>
      <c r="C553" s="188">
        <f t="shared" si="69"/>
        <v>46930319</v>
      </c>
      <c r="D553" s="188">
        <f t="shared" si="69"/>
        <v>3470529</v>
      </c>
      <c r="E553" s="166">
        <f t="shared" si="66"/>
        <v>7.395067994317277</v>
      </c>
      <c r="F553" s="111"/>
    </row>
    <row r="554" spans="1:6" s="62" customFormat="1" ht="12.75">
      <c r="A554" s="174">
        <v>386</v>
      </c>
      <c r="B554" s="126" t="s">
        <v>184</v>
      </c>
      <c r="C554" s="185">
        <v>46930319</v>
      </c>
      <c r="D554" s="188">
        <f t="shared" si="69"/>
        <v>3470529</v>
      </c>
      <c r="E554" s="166">
        <f t="shared" si="66"/>
        <v>7.395067994317277</v>
      </c>
      <c r="F554" s="112"/>
    </row>
    <row r="555" spans="1:6" ht="12.75">
      <c r="A555" s="194">
        <v>3862</v>
      </c>
      <c r="B555" s="104" t="s">
        <v>131</v>
      </c>
      <c r="C555" s="165"/>
      <c r="D555" s="165">
        <v>3470529</v>
      </c>
      <c r="E555" s="166"/>
      <c r="F555" s="111"/>
    </row>
    <row r="556" spans="1:6" ht="12.75">
      <c r="A556" s="194"/>
      <c r="B556" s="104"/>
      <c r="C556" s="165"/>
      <c r="D556" s="165"/>
      <c r="E556" s="166"/>
      <c r="F556" s="111"/>
    </row>
    <row r="557" spans="1:6" ht="12.75">
      <c r="A557" s="174" t="s">
        <v>297</v>
      </c>
      <c r="B557" s="126" t="s">
        <v>333</v>
      </c>
      <c r="C557" s="188">
        <f>C558</f>
        <v>21900000</v>
      </c>
      <c r="D557" s="188">
        <f>D558</f>
        <v>0</v>
      </c>
      <c r="E557" s="166">
        <f t="shared" si="66"/>
        <v>0</v>
      </c>
      <c r="F557" s="112"/>
    </row>
    <row r="558" spans="1:6" ht="12.75">
      <c r="A558" s="174">
        <v>38</v>
      </c>
      <c r="B558" s="126" t="s">
        <v>86</v>
      </c>
      <c r="C558" s="188">
        <f>C559</f>
        <v>21900000</v>
      </c>
      <c r="D558" s="188">
        <f>D559</f>
        <v>0</v>
      </c>
      <c r="E558" s="166">
        <f t="shared" si="66"/>
        <v>0</v>
      </c>
      <c r="F558" s="111"/>
    </row>
    <row r="559" spans="1:6" s="62" customFormat="1" ht="12.75">
      <c r="A559" s="174">
        <v>386</v>
      </c>
      <c r="B559" s="126" t="s">
        <v>184</v>
      </c>
      <c r="C559" s="185">
        <v>21900000</v>
      </c>
      <c r="D559" s="188">
        <f>D560</f>
        <v>0</v>
      </c>
      <c r="E559" s="166">
        <f t="shared" si="66"/>
        <v>0</v>
      </c>
      <c r="F559" s="112"/>
    </row>
    <row r="560" spans="1:6" ht="12.75" hidden="1">
      <c r="A560" s="194">
        <v>3862</v>
      </c>
      <c r="B560" s="104" t="s">
        <v>131</v>
      </c>
      <c r="C560" s="165"/>
      <c r="D560" s="165">
        <v>0</v>
      </c>
      <c r="E560" s="166" t="s">
        <v>162</v>
      </c>
      <c r="F560" s="111"/>
    </row>
    <row r="561" spans="1:6" ht="12.75">
      <c r="A561" s="194"/>
      <c r="B561" s="104"/>
      <c r="C561" s="165"/>
      <c r="D561" s="165"/>
      <c r="E561" s="166"/>
      <c r="F561" s="111"/>
    </row>
    <row r="562" spans="1:6" ht="23.25" customHeight="1">
      <c r="A562" s="174" t="s">
        <v>344</v>
      </c>
      <c r="B562" s="34" t="s">
        <v>334</v>
      </c>
      <c r="C562" s="188">
        <f aca="true" t="shared" si="70" ref="C562:D564">C563</f>
        <v>4540000</v>
      </c>
      <c r="D562" s="188">
        <f t="shared" si="70"/>
        <v>128081</v>
      </c>
      <c r="E562" s="166">
        <f t="shared" si="66"/>
        <v>2.821167400881057</v>
      </c>
      <c r="F562" s="111"/>
    </row>
    <row r="563" spans="1:6" ht="12.75">
      <c r="A563" s="174">
        <v>38</v>
      </c>
      <c r="B563" s="126" t="s">
        <v>86</v>
      </c>
      <c r="C563" s="188">
        <f t="shared" si="70"/>
        <v>4540000</v>
      </c>
      <c r="D563" s="188">
        <f t="shared" si="70"/>
        <v>128081</v>
      </c>
      <c r="E563" s="166">
        <f t="shared" si="66"/>
        <v>2.821167400881057</v>
      </c>
      <c r="F563" s="111"/>
    </row>
    <row r="564" spans="1:6" s="62" customFormat="1" ht="12.75">
      <c r="A564" s="174">
        <v>386</v>
      </c>
      <c r="B564" s="126" t="s">
        <v>89</v>
      </c>
      <c r="C564" s="185">
        <v>4540000</v>
      </c>
      <c r="D564" s="188">
        <f t="shared" si="70"/>
        <v>128081</v>
      </c>
      <c r="E564" s="166">
        <f t="shared" si="66"/>
        <v>2.821167400881057</v>
      </c>
      <c r="F564" s="112"/>
    </row>
    <row r="565" spans="1:6" ht="12.75">
      <c r="A565" s="194">
        <v>3862</v>
      </c>
      <c r="B565" s="104" t="s">
        <v>131</v>
      </c>
      <c r="C565" s="165"/>
      <c r="D565" s="165">
        <v>128081</v>
      </c>
      <c r="E565" s="166"/>
      <c r="F565" s="111"/>
    </row>
    <row r="566" spans="1:6" ht="12.75">
      <c r="A566" s="194"/>
      <c r="B566" s="104"/>
      <c r="C566" s="165"/>
      <c r="D566" s="165"/>
      <c r="E566" s="166"/>
      <c r="F566" s="111"/>
    </row>
    <row r="567" spans="1:6" ht="12.75">
      <c r="A567" s="174" t="s">
        <v>345</v>
      </c>
      <c r="B567" s="126" t="s">
        <v>260</v>
      </c>
      <c r="C567" s="188">
        <f aca="true" t="shared" si="71" ref="C567:D569">C568</f>
        <v>6186000</v>
      </c>
      <c r="D567" s="188">
        <f t="shared" si="71"/>
        <v>673829</v>
      </c>
      <c r="E567" s="166">
        <f t="shared" si="66"/>
        <v>10.892806336889752</v>
      </c>
      <c r="F567" s="112"/>
    </row>
    <row r="568" spans="1:6" ht="12.75">
      <c r="A568" s="174">
        <v>42</v>
      </c>
      <c r="B568" s="126" t="s">
        <v>19</v>
      </c>
      <c r="C568" s="188">
        <f t="shared" si="71"/>
        <v>6186000</v>
      </c>
      <c r="D568" s="188">
        <f t="shared" si="71"/>
        <v>673829</v>
      </c>
      <c r="E568" s="166">
        <f t="shared" si="66"/>
        <v>10.892806336889752</v>
      </c>
      <c r="F568" s="127"/>
    </row>
    <row r="569" spans="1:5" s="62" customFormat="1" ht="12.75">
      <c r="A569" s="174">
        <v>421</v>
      </c>
      <c r="B569" s="126" t="s">
        <v>20</v>
      </c>
      <c r="C569" s="185">
        <v>6186000</v>
      </c>
      <c r="D569" s="188">
        <f t="shared" si="71"/>
        <v>673829</v>
      </c>
      <c r="E569" s="166">
        <f t="shared" si="66"/>
        <v>10.892806336889752</v>
      </c>
    </row>
    <row r="570" spans="1:5" ht="12.75">
      <c r="A570" s="194">
        <v>4214</v>
      </c>
      <c r="B570" s="104" t="s">
        <v>24</v>
      </c>
      <c r="C570" s="165"/>
      <c r="D570" s="165">
        <v>673829</v>
      </c>
      <c r="E570" s="166"/>
    </row>
    <row r="571" spans="1:3" ht="12">
      <c r="A571" s="200"/>
      <c r="B571" s="64"/>
      <c r="C571" s="134"/>
    </row>
    <row r="573" spans="1:2" ht="12">
      <c r="A573" s="87"/>
      <c r="B573" s="67"/>
    </row>
    <row r="574" spans="1:2" ht="12">
      <c r="A574" s="200"/>
      <c r="B574" s="64"/>
    </row>
    <row r="575" spans="1:3" ht="12">
      <c r="A575" s="93"/>
      <c r="B575" s="68"/>
      <c r="C575" s="131"/>
    </row>
    <row r="577" spans="1:3" ht="12">
      <c r="A577" s="201"/>
      <c r="B577" s="66"/>
      <c r="C577" s="132"/>
    </row>
    <row r="579" spans="1:3" ht="12">
      <c r="A579" s="88"/>
      <c r="B579" s="67"/>
      <c r="C579" s="132"/>
    </row>
    <row r="581" spans="1:2" ht="12">
      <c r="A581" s="88"/>
      <c r="B581" s="67"/>
    </row>
    <row r="583" spans="1:3" ht="12">
      <c r="A583" s="93"/>
      <c r="B583" s="68"/>
      <c r="C583" s="131"/>
    </row>
    <row r="585" spans="1:3" ht="12">
      <c r="A585" s="201"/>
      <c r="B585" s="66"/>
      <c r="C585" s="132"/>
    </row>
    <row r="587" spans="1:3" ht="12">
      <c r="A587" s="88"/>
      <c r="B587" s="67"/>
      <c r="C587" s="132"/>
    </row>
    <row r="589" spans="1:2" ht="12">
      <c r="A589" s="88"/>
      <c r="B589" s="67"/>
    </row>
    <row r="591" spans="1:3" ht="12">
      <c r="A591" s="93"/>
      <c r="B591" s="68"/>
      <c r="C591" s="131"/>
    </row>
    <row r="592" ht="12">
      <c r="C592" s="131"/>
    </row>
    <row r="593" spans="1:2" ht="12">
      <c r="A593" s="201"/>
      <c r="B593" s="66"/>
    </row>
    <row r="594" spans="1:3" ht="12">
      <c r="A594" s="201"/>
      <c r="B594" s="66"/>
      <c r="C594" s="132"/>
    </row>
    <row r="596" spans="1:3" ht="12">
      <c r="A596" s="88"/>
      <c r="B596" s="67"/>
      <c r="C596" s="132"/>
    </row>
    <row r="598" spans="1:3" ht="12">
      <c r="A598" s="88"/>
      <c r="B598" s="67"/>
      <c r="C598" s="132"/>
    </row>
    <row r="600" spans="1:3" ht="12">
      <c r="A600" s="88"/>
      <c r="B600" s="67"/>
      <c r="C600" s="132"/>
    </row>
    <row r="602" spans="1:2" ht="12">
      <c r="A602" s="88"/>
      <c r="B602" s="67"/>
    </row>
    <row r="605" spans="1:2" ht="12">
      <c r="A605" s="203"/>
      <c r="B605" s="67"/>
    </row>
    <row r="607" spans="1:3" ht="12">
      <c r="A607" s="203"/>
      <c r="B607" s="67"/>
      <c r="C607" s="171"/>
    </row>
    <row r="608" ht="12">
      <c r="C608" s="131"/>
    </row>
    <row r="609" spans="1:2" ht="12">
      <c r="A609" s="203"/>
      <c r="B609" s="68"/>
    </row>
    <row r="610" spans="1:3" ht="12">
      <c r="A610" s="201"/>
      <c r="B610" s="66"/>
      <c r="C610" s="132"/>
    </row>
    <row r="612" spans="1:3" ht="12">
      <c r="A612" s="88"/>
      <c r="B612" s="67"/>
      <c r="C612" s="132"/>
    </row>
    <row r="614" spans="1:3" ht="12">
      <c r="A614" s="88"/>
      <c r="B614" s="67"/>
      <c r="C614" s="132"/>
    </row>
    <row r="616" spans="1:2" ht="12">
      <c r="A616" s="88"/>
      <c r="B616" s="67"/>
    </row>
    <row r="619" spans="1:2" ht="12">
      <c r="A619" s="203"/>
      <c r="B619" s="67"/>
    </row>
    <row r="621" spans="1:2" ht="12">
      <c r="A621" s="203"/>
      <c r="B621" s="67"/>
    </row>
    <row r="622" ht="12">
      <c r="C622" s="131"/>
    </row>
    <row r="623" spans="1:2" ht="12">
      <c r="A623" s="93"/>
      <c r="B623" s="68"/>
    </row>
    <row r="624" spans="1:3" ht="12">
      <c r="A624" s="201"/>
      <c r="B624" s="66"/>
      <c r="C624" s="132"/>
    </row>
    <row r="626" spans="1:3" ht="12">
      <c r="A626" s="88"/>
      <c r="B626" s="67"/>
      <c r="C626" s="132"/>
    </row>
    <row r="628" spans="1:3" ht="12">
      <c r="A628" s="88"/>
      <c r="B628" s="67"/>
      <c r="C628" s="132"/>
    </row>
    <row r="630" spans="1:2" ht="12">
      <c r="A630" s="88"/>
      <c r="B630" s="67"/>
    </row>
    <row r="632" spans="1:3" ht="12">
      <c r="A632" s="203"/>
      <c r="B632" s="67"/>
      <c r="C632" s="171"/>
    </row>
    <row r="633" ht="12">
      <c r="C633" s="131"/>
    </row>
    <row r="634" spans="1:2" ht="12">
      <c r="A634" s="203"/>
      <c r="B634" s="68"/>
    </row>
    <row r="635" spans="1:3" ht="12">
      <c r="A635" s="201"/>
      <c r="B635" s="66"/>
      <c r="C635" s="132"/>
    </row>
    <row r="637" spans="1:3" ht="12">
      <c r="A637" s="88"/>
      <c r="B637" s="67"/>
      <c r="C637" s="132"/>
    </row>
    <row r="639" spans="1:3" ht="12">
      <c r="A639" s="88"/>
      <c r="B639" s="67"/>
      <c r="C639" s="132"/>
    </row>
    <row r="641" spans="1:2" ht="12">
      <c r="A641" s="88"/>
      <c r="B641" s="67"/>
    </row>
    <row r="644" spans="1:2" ht="12">
      <c r="A644" s="203"/>
      <c r="B644" s="67"/>
    </row>
    <row r="646" spans="1:3" ht="12">
      <c r="A646" s="203"/>
      <c r="B646" s="67"/>
      <c r="C646" s="171"/>
    </row>
    <row r="647" ht="12">
      <c r="C647" s="131"/>
    </row>
    <row r="648" spans="1:2" ht="12">
      <c r="A648" s="203"/>
      <c r="B648" s="69"/>
    </row>
    <row r="649" spans="1:3" ht="12">
      <c r="A649" s="89"/>
      <c r="B649" s="66"/>
      <c r="C649" s="132"/>
    </row>
    <row r="651" spans="1:3" ht="12">
      <c r="A651" s="88"/>
      <c r="B651" s="67"/>
      <c r="C651" s="132"/>
    </row>
    <row r="653" spans="1:3" ht="12">
      <c r="A653" s="88"/>
      <c r="B653" s="67"/>
      <c r="C653" s="132"/>
    </row>
    <row r="655" spans="1:2" ht="12">
      <c r="A655" s="88"/>
      <c r="B655" s="67"/>
    </row>
    <row r="658" spans="1:2" ht="12">
      <c r="A658" s="203"/>
      <c r="B658" s="67"/>
    </row>
    <row r="660" spans="1:3" ht="12">
      <c r="A660" s="203"/>
      <c r="B660" s="67"/>
      <c r="C660" s="171"/>
    </row>
    <row r="661" ht="12">
      <c r="C661" s="131"/>
    </row>
    <row r="662" spans="1:2" ht="12">
      <c r="A662" s="203"/>
      <c r="B662" s="68"/>
    </row>
    <row r="663" spans="1:3" ht="12">
      <c r="A663" s="201"/>
      <c r="B663" s="66"/>
      <c r="C663" s="132"/>
    </row>
    <row r="665" spans="1:3" ht="12">
      <c r="A665" s="88"/>
      <c r="B665" s="67"/>
      <c r="C665" s="171"/>
    </row>
    <row r="666" ht="12">
      <c r="C666" s="131"/>
    </row>
    <row r="667" spans="1:2" ht="12">
      <c r="A667" s="203"/>
      <c r="B667" s="68"/>
    </row>
    <row r="668" spans="1:3" ht="12">
      <c r="A668" s="201"/>
      <c r="B668" s="66"/>
      <c r="C668" s="132"/>
    </row>
    <row r="670" spans="1:3" ht="12">
      <c r="A670" s="88"/>
      <c r="B670" s="67"/>
      <c r="C670" s="132"/>
    </row>
    <row r="672" spans="1:3" ht="12">
      <c r="A672" s="88"/>
      <c r="B672" s="67"/>
      <c r="C672" s="132"/>
    </row>
    <row r="674" spans="1:2" ht="12">
      <c r="A674" s="88"/>
      <c r="B674" s="67"/>
    </row>
    <row r="677" spans="1:2" ht="12">
      <c r="A677" s="203"/>
      <c r="B677" s="67"/>
    </row>
    <row r="679" spans="1:2" ht="12">
      <c r="A679" s="203"/>
      <c r="B679" s="67"/>
    </row>
    <row r="680" ht="12">
      <c r="C680" s="131"/>
    </row>
    <row r="681" spans="1:2" ht="12">
      <c r="A681" s="93"/>
      <c r="B681" s="68"/>
    </row>
    <row r="682" spans="1:3" ht="12">
      <c r="A682" s="201"/>
      <c r="B682" s="66"/>
      <c r="C682" s="132"/>
    </row>
    <row r="684" spans="1:3" ht="12">
      <c r="A684" s="88"/>
      <c r="B684" s="67"/>
      <c r="C684" s="132"/>
    </row>
    <row r="686" spans="1:2" ht="12">
      <c r="A686" s="88"/>
      <c r="B686" s="67"/>
    </row>
    <row r="687" ht="12">
      <c r="C687" s="131"/>
    </row>
    <row r="688" spans="1:2" ht="12">
      <c r="A688" s="93"/>
      <c r="B688" s="68"/>
    </row>
    <row r="689" spans="1:3" ht="12">
      <c r="A689" s="201"/>
      <c r="B689" s="66"/>
      <c r="C689" s="132"/>
    </row>
    <row r="691" spans="1:3" ht="12">
      <c r="A691" s="88"/>
      <c r="B691" s="67"/>
      <c r="C691" s="132"/>
    </row>
    <row r="693" spans="1:2" ht="12">
      <c r="A693" s="88"/>
      <c r="B693" s="67"/>
    </row>
    <row r="694" ht="12">
      <c r="C694" s="131"/>
    </row>
    <row r="695" spans="1:3" ht="12">
      <c r="A695" s="93"/>
      <c r="B695" s="68"/>
      <c r="C695" s="131"/>
    </row>
    <row r="696" spans="1:2" ht="12">
      <c r="A696" s="201"/>
      <c r="B696" s="66"/>
    </row>
    <row r="697" spans="1:3" ht="12">
      <c r="A697" s="89"/>
      <c r="B697" s="66"/>
      <c r="C697" s="132"/>
    </row>
    <row r="699" spans="1:3" ht="12">
      <c r="A699" s="88"/>
      <c r="B699" s="67"/>
      <c r="C699" s="132"/>
    </row>
    <row r="701" spans="1:2" ht="12">
      <c r="A701" s="88"/>
      <c r="B701" s="67"/>
    </row>
    <row r="702" ht="12">
      <c r="C702" s="131"/>
    </row>
    <row r="703" spans="1:3" ht="12">
      <c r="A703" s="93"/>
      <c r="B703" s="68"/>
      <c r="C703" s="131"/>
    </row>
    <row r="704" spans="1:3" ht="12">
      <c r="A704" s="201"/>
      <c r="B704" s="66"/>
      <c r="C704" s="131"/>
    </row>
    <row r="705" spans="1:3" ht="12">
      <c r="A705" s="201"/>
      <c r="B705" s="66"/>
      <c r="C705" s="131"/>
    </row>
    <row r="706" spans="1:3" ht="12">
      <c r="A706" s="201"/>
      <c r="B706" s="66"/>
      <c r="C706" s="131"/>
    </row>
    <row r="707" spans="1:3" ht="12">
      <c r="A707" s="201"/>
      <c r="B707" s="66"/>
      <c r="C707" s="131"/>
    </row>
    <row r="708" spans="1:3" ht="12">
      <c r="A708" s="201"/>
      <c r="B708" s="66"/>
      <c r="C708" s="131"/>
    </row>
    <row r="709" spans="1:2" ht="12">
      <c r="A709" s="201"/>
      <c r="B709" s="66"/>
    </row>
    <row r="710" spans="1:3" ht="12">
      <c r="A710" s="201"/>
      <c r="B710" s="66"/>
      <c r="C710" s="132"/>
    </row>
    <row r="712" spans="1:3" ht="12">
      <c r="A712" s="88"/>
      <c r="B712" s="67"/>
      <c r="C712" s="132"/>
    </row>
    <row r="714" spans="1:2" ht="12">
      <c r="A714" s="88"/>
      <c r="B714" s="67"/>
    </row>
    <row r="715" ht="12">
      <c r="C715" s="131"/>
    </row>
    <row r="716" spans="1:3" ht="12">
      <c r="A716" s="93"/>
      <c r="B716" s="68"/>
      <c r="C716" s="131"/>
    </row>
    <row r="717" spans="1:2" ht="12">
      <c r="A717" s="201"/>
      <c r="B717" s="66"/>
    </row>
    <row r="718" spans="1:3" ht="12">
      <c r="A718" s="201"/>
      <c r="B718" s="66"/>
      <c r="C718" s="132"/>
    </row>
    <row r="720" spans="1:3" ht="12">
      <c r="A720" s="88"/>
      <c r="B720" s="67"/>
      <c r="C720" s="132"/>
    </row>
    <row r="722" spans="1:2" ht="12">
      <c r="A722" s="88"/>
      <c r="B722" s="67"/>
    </row>
    <row r="723" ht="12">
      <c r="C723" s="131"/>
    </row>
    <row r="724" spans="1:3" ht="12">
      <c r="A724" s="93"/>
      <c r="B724" s="68"/>
      <c r="C724" s="131"/>
    </row>
    <row r="725" spans="1:2" ht="12">
      <c r="A725" s="201"/>
      <c r="B725" s="66"/>
    </row>
    <row r="726" spans="1:3" ht="12">
      <c r="A726" s="201"/>
      <c r="B726" s="66"/>
      <c r="C726" s="132"/>
    </row>
    <row r="728" spans="1:3" ht="12">
      <c r="A728" s="88"/>
      <c r="B728" s="67"/>
      <c r="C728" s="132"/>
    </row>
    <row r="730" spans="1:2" ht="12">
      <c r="A730" s="88"/>
      <c r="B730" s="67"/>
    </row>
    <row r="731" ht="12">
      <c r="C731" s="131"/>
    </row>
    <row r="732" spans="1:2" ht="12">
      <c r="A732" s="93"/>
      <c r="B732" s="68"/>
    </row>
    <row r="733" spans="1:3" ht="12">
      <c r="A733" s="201"/>
      <c r="B733" s="66"/>
      <c r="C733" s="132"/>
    </row>
    <row r="735" spans="1:3" ht="12">
      <c r="A735" s="88"/>
      <c r="B735" s="67"/>
      <c r="C735" s="132"/>
    </row>
    <row r="737" spans="1:2" ht="12">
      <c r="A737" s="88"/>
      <c r="B737" s="67"/>
    </row>
    <row r="738" ht="12">
      <c r="C738" s="131"/>
    </row>
    <row r="739" spans="1:3" ht="12">
      <c r="A739" s="93"/>
      <c r="B739" s="68"/>
      <c r="C739" s="131"/>
    </row>
    <row r="740" spans="1:2" ht="12">
      <c r="A740" s="201"/>
      <c r="B740" s="66"/>
    </row>
    <row r="741" spans="1:3" ht="12">
      <c r="A741" s="201"/>
      <c r="B741" s="66"/>
      <c r="C741" s="132"/>
    </row>
    <row r="743" spans="1:3" ht="12">
      <c r="A743" s="88"/>
      <c r="B743" s="67"/>
      <c r="C743" s="132"/>
    </row>
    <row r="745" spans="1:2" ht="12">
      <c r="A745" s="88"/>
      <c r="B745" s="67"/>
    </row>
    <row r="746" ht="12">
      <c r="C746" s="131"/>
    </row>
    <row r="747" spans="1:2" ht="12">
      <c r="A747" s="93"/>
      <c r="B747" s="68"/>
    </row>
    <row r="748" spans="1:3" ht="12">
      <c r="A748" s="201"/>
      <c r="B748" s="66"/>
      <c r="C748" s="132"/>
    </row>
    <row r="750" spans="1:3" ht="12">
      <c r="A750" s="88"/>
      <c r="B750" s="67"/>
      <c r="C750" s="132"/>
    </row>
    <row r="752" spans="1:2" ht="12">
      <c r="A752" s="88"/>
      <c r="B752" s="67"/>
    </row>
    <row r="753" ht="12">
      <c r="C753" s="131"/>
    </row>
    <row r="754" spans="1:3" ht="12">
      <c r="A754" s="93"/>
      <c r="B754" s="68"/>
      <c r="C754" s="131"/>
    </row>
    <row r="755" spans="1:2" ht="12">
      <c r="A755" s="201"/>
      <c r="B755" s="66"/>
    </row>
    <row r="756" spans="1:3" ht="12">
      <c r="A756" s="201"/>
      <c r="B756" s="66"/>
      <c r="C756" s="132"/>
    </row>
    <row r="758" spans="1:3" ht="12">
      <c r="A758" s="88"/>
      <c r="B758" s="67"/>
      <c r="C758" s="132"/>
    </row>
    <row r="760" spans="1:2" ht="12">
      <c r="A760" s="88"/>
      <c r="B760" s="67"/>
    </row>
    <row r="761" ht="12">
      <c r="C761" s="131"/>
    </row>
    <row r="762" spans="1:2" ht="12">
      <c r="A762" s="93"/>
      <c r="B762" s="68"/>
    </row>
    <row r="763" spans="1:3" ht="12">
      <c r="A763" s="201"/>
      <c r="B763" s="66"/>
      <c r="C763" s="132"/>
    </row>
    <row r="765" spans="1:3" ht="12">
      <c r="A765" s="88"/>
      <c r="B765" s="67"/>
      <c r="C765" s="132"/>
    </row>
    <row r="767" spans="1:2" ht="12">
      <c r="A767" s="88"/>
      <c r="B767" s="67"/>
    </row>
    <row r="768" ht="12">
      <c r="C768" s="131"/>
    </row>
    <row r="769" spans="1:2" ht="12">
      <c r="A769" s="93"/>
      <c r="B769" s="68"/>
    </row>
    <row r="770" spans="1:3" ht="12">
      <c r="A770" s="201"/>
      <c r="B770" s="66"/>
      <c r="C770" s="132"/>
    </row>
    <row r="772" spans="1:3" ht="12">
      <c r="A772" s="88"/>
      <c r="B772" s="67"/>
      <c r="C772" s="132"/>
    </row>
    <row r="774" spans="1:2" ht="12">
      <c r="A774" s="88"/>
      <c r="B774" s="67"/>
    </row>
    <row r="775" ht="12">
      <c r="C775" s="131"/>
    </row>
    <row r="776" spans="1:2" ht="12">
      <c r="A776" s="93"/>
      <c r="B776" s="68"/>
    </row>
    <row r="777" spans="1:3" ht="12">
      <c r="A777" s="201"/>
      <c r="B777" s="66"/>
      <c r="C777" s="132"/>
    </row>
    <row r="779" spans="1:3" ht="12">
      <c r="A779" s="88"/>
      <c r="B779" s="67"/>
      <c r="C779" s="132"/>
    </row>
    <row r="781" spans="1:2" ht="12">
      <c r="A781" s="88"/>
      <c r="B781" s="67"/>
    </row>
    <row r="782" ht="12">
      <c r="C782" s="131"/>
    </row>
    <row r="783" spans="1:2" ht="12">
      <c r="A783" s="93"/>
      <c r="B783" s="68"/>
    </row>
    <row r="784" spans="1:3" ht="12">
      <c r="A784" s="201"/>
      <c r="B784" s="66"/>
      <c r="C784" s="132"/>
    </row>
    <row r="785" ht="12">
      <c r="C785" s="132"/>
    </row>
    <row r="786" spans="1:3" ht="12">
      <c r="A786" s="88"/>
      <c r="B786" s="67"/>
      <c r="C786" s="132"/>
    </row>
    <row r="788" spans="1:2" ht="12">
      <c r="A788" s="88"/>
      <c r="B788" s="67"/>
    </row>
    <row r="789" ht="12">
      <c r="C789" s="131"/>
    </row>
    <row r="790" spans="1:2" ht="12">
      <c r="A790" s="93"/>
      <c r="B790" s="68"/>
    </row>
    <row r="791" spans="1:3" ht="12">
      <c r="A791" s="201"/>
      <c r="B791" s="66"/>
      <c r="C791" s="132"/>
    </row>
    <row r="793" spans="1:3" ht="12">
      <c r="A793" s="88"/>
      <c r="B793" s="67"/>
      <c r="C793" s="132"/>
    </row>
    <row r="795" spans="1:2" ht="12">
      <c r="A795" s="88"/>
      <c r="B795" s="67"/>
    </row>
    <row r="796" ht="12">
      <c r="C796" s="131"/>
    </row>
    <row r="797" spans="1:2" ht="12">
      <c r="A797" s="93"/>
      <c r="B797" s="68"/>
    </row>
    <row r="798" spans="1:3" ht="12">
      <c r="A798" s="201"/>
      <c r="B798" s="66"/>
      <c r="C798" s="132"/>
    </row>
    <row r="800" spans="1:3" ht="12">
      <c r="A800" s="88"/>
      <c r="B800" s="67"/>
      <c r="C800" s="132"/>
    </row>
    <row r="802" spans="1:2" ht="12">
      <c r="A802" s="88"/>
      <c r="B802" s="67"/>
    </row>
    <row r="803" ht="12">
      <c r="C803" s="131"/>
    </row>
    <row r="804" spans="1:2" ht="12">
      <c r="A804" s="93"/>
      <c r="B804" s="68"/>
    </row>
    <row r="805" spans="1:3" ht="12">
      <c r="A805" s="201"/>
      <c r="B805" s="66"/>
      <c r="C805" s="132"/>
    </row>
    <row r="807" spans="1:3" ht="12">
      <c r="A807" s="88"/>
      <c r="B807" s="67"/>
      <c r="C807" s="132"/>
    </row>
    <row r="809" spans="1:2" ht="12">
      <c r="A809" s="88"/>
      <c r="B809" s="67"/>
    </row>
    <row r="810" ht="12">
      <c r="C810" s="131"/>
    </row>
    <row r="811" spans="1:3" ht="12">
      <c r="A811" s="93"/>
      <c r="B811" s="68"/>
      <c r="C811" s="131"/>
    </row>
    <row r="812" spans="1:3" ht="12">
      <c r="A812" s="201"/>
      <c r="B812" s="66"/>
      <c r="C812" s="132"/>
    </row>
    <row r="813" spans="1:2" ht="12">
      <c r="A813" s="201"/>
      <c r="B813" s="66"/>
    </row>
    <row r="814" spans="1:3" ht="12">
      <c r="A814" s="88"/>
      <c r="B814" s="67"/>
      <c r="C814" s="132"/>
    </row>
    <row r="816" spans="1:2" ht="12">
      <c r="A816" s="88"/>
      <c r="B816" s="67"/>
    </row>
    <row r="817" ht="12">
      <c r="C817" s="131"/>
    </row>
    <row r="818" spans="1:3" ht="12">
      <c r="A818" s="93"/>
      <c r="B818" s="68"/>
      <c r="C818" s="131"/>
    </row>
    <row r="819" spans="1:2" ht="12">
      <c r="A819" s="201"/>
      <c r="B819" s="66"/>
    </row>
    <row r="820" spans="1:3" ht="12">
      <c r="A820" s="201"/>
      <c r="B820" s="66"/>
      <c r="C820" s="132"/>
    </row>
    <row r="822" spans="1:3" ht="12">
      <c r="A822" s="88"/>
      <c r="B822" s="67"/>
      <c r="C822" s="132"/>
    </row>
    <row r="824" spans="1:2" ht="12">
      <c r="A824" s="88"/>
      <c r="B824" s="67"/>
    </row>
    <row r="825" ht="12">
      <c r="C825" s="131"/>
    </row>
    <row r="826" spans="1:2" ht="12">
      <c r="A826" s="93"/>
      <c r="B826" s="68"/>
    </row>
    <row r="827" spans="1:3" ht="12">
      <c r="A827" s="201"/>
      <c r="B827" s="66"/>
      <c r="C827" s="132"/>
    </row>
    <row r="829" spans="1:3" ht="12">
      <c r="A829" s="88"/>
      <c r="B829" s="67"/>
      <c r="C829" s="132"/>
    </row>
    <row r="831" spans="1:2" ht="12">
      <c r="A831" s="88"/>
      <c r="B831" s="67"/>
    </row>
    <row r="832" ht="12">
      <c r="C832" s="131"/>
    </row>
    <row r="833" spans="1:2" ht="12">
      <c r="A833" s="93"/>
      <c r="B833" s="68"/>
    </row>
    <row r="834" spans="1:3" ht="12">
      <c r="A834" s="201"/>
      <c r="B834" s="66"/>
      <c r="C834" s="132"/>
    </row>
    <row r="836" spans="1:3" ht="12">
      <c r="A836" s="88"/>
      <c r="B836" s="67"/>
      <c r="C836" s="132"/>
    </row>
    <row r="838" spans="1:2" ht="12">
      <c r="A838" s="88"/>
      <c r="B838" s="67"/>
    </row>
    <row r="839" ht="12">
      <c r="C839" s="131"/>
    </row>
    <row r="840" spans="1:2" ht="12">
      <c r="A840" s="93"/>
      <c r="B840" s="68"/>
    </row>
    <row r="841" spans="1:3" ht="12">
      <c r="A841" s="201"/>
      <c r="B841" s="66"/>
      <c r="C841" s="132"/>
    </row>
    <row r="842" ht="12">
      <c r="C842" s="132"/>
    </row>
    <row r="843" spans="1:3" ht="12">
      <c r="A843" s="88"/>
      <c r="B843" s="67"/>
      <c r="C843" s="132"/>
    </row>
    <row r="845" spans="1:2" ht="12">
      <c r="A845" s="88"/>
      <c r="B845" s="67"/>
    </row>
    <row r="846" ht="12">
      <c r="C846" s="131"/>
    </row>
    <row r="847" spans="1:2" ht="12">
      <c r="A847" s="93"/>
      <c r="B847" s="68"/>
    </row>
    <row r="848" spans="1:3" ht="12">
      <c r="A848" s="201"/>
      <c r="B848" s="66"/>
      <c r="C848" s="132"/>
    </row>
    <row r="850" spans="1:3" ht="12">
      <c r="A850" s="88"/>
      <c r="B850" s="67"/>
      <c r="C850" s="132"/>
    </row>
    <row r="852" spans="1:2" ht="12">
      <c r="A852" s="88"/>
      <c r="B852" s="67"/>
    </row>
    <row r="853" ht="12">
      <c r="C853" s="131"/>
    </row>
    <row r="854" spans="1:2" ht="12">
      <c r="A854" s="93"/>
      <c r="B854" s="68"/>
    </row>
    <row r="855" spans="1:3" ht="12">
      <c r="A855" s="201"/>
      <c r="B855" s="66"/>
      <c r="C855" s="132"/>
    </row>
    <row r="857" spans="1:3" ht="12">
      <c r="A857" s="88"/>
      <c r="B857" s="67"/>
      <c r="C857" s="132"/>
    </row>
    <row r="859" spans="1:2" ht="12">
      <c r="A859" s="88"/>
      <c r="B859" s="67"/>
    </row>
    <row r="860" ht="12">
      <c r="C860" s="131"/>
    </row>
    <row r="861" spans="1:2" ht="12">
      <c r="A861" s="93"/>
      <c r="B861" s="68"/>
    </row>
    <row r="862" spans="1:3" ht="12">
      <c r="A862" s="201"/>
      <c r="B862" s="66"/>
      <c r="C862" s="132"/>
    </row>
    <row r="864" spans="1:3" ht="12">
      <c r="A864" s="88"/>
      <c r="B864" s="67"/>
      <c r="C864" s="132"/>
    </row>
    <row r="866" spans="1:2" ht="12">
      <c r="A866" s="88"/>
      <c r="B866" s="67"/>
    </row>
    <row r="867" ht="12">
      <c r="C867" s="131"/>
    </row>
    <row r="868" spans="1:2" ht="12">
      <c r="A868" s="93"/>
      <c r="B868" s="68"/>
    </row>
    <row r="869" spans="1:3" ht="12">
      <c r="A869" s="201"/>
      <c r="B869" s="66"/>
      <c r="C869" s="132"/>
    </row>
    <row r="871" spans="1:3" ht="12">
      <c r="A871" s="88"/>
      <c r="B871" s="67"/>
      <c r="C871" s="132"/>
    </row>
    <row r="873" spans="1:2" ht="12">
      <c r="A873" s="88"/>
      <c r="B873" s="67"/>
    </row>
    <row r="874" ht="12">
      <c r="C874" s="131"/>
    </row>
    <row r="875" spans="1:2" ht="12">
      <c r="A875" s="93"/>
      <c r="B875" s="68"/>
    </row>
    <row r="876" spans="1:3" ht="12">
      <c r="A876" s="201"/>
      <c r="B876" s="66"/>
      <c r="C876" s="132"/>
    </row>
    <row r="878" spans="1:3" ht="12">
      <c r="A878" s="88"/>
      <c r="B878" s="67"/>
      <c r="C878" s="132"/>
    </row>
    <row r="879" ht="12">
      <c r="C879" s="132"/>
    </row>
    <row r="880" spans="1:3" ht="12">
      <c r="A880" s="88"/>
      <c r="B880" s="67"/>
      <c r="C880" s="132"/>
    </row>
    <row r="881" spans="1:3" ht="12">
      <c r="A881" s="88"/>
      <c r="B881" s="67"/>
      <c r="C881" s="131"/>
    </row>
    <row r="882" spans="1:2" ht="12">
      <c r="A882" s="90"/>
      <c r="B882" s="69"/>
    </row>
    <row r="883" spans="1:3" ht="12">
      <c r="A883" s="201"/>
      <c r="B883" s="66"/>
      <c r="C883" s="132"/>
    </row>
    <row r="885" spans="1:3" ht="12">
      <c r="A885" s="88"/>
      <c r="B885" s="71"/>
      <c r="C885" s="132"/>
    </row>
    <row r="887" spans="1:2" ht="12">
      <c r="A887" s="88"/>
      <c r="B887" s="71"/>
    </row>
    <row r="888" ht="12">
      <c r="C888" s="131"/>
    </row>
    <row r="889" spans="1:2" ht="12">
      <c r="A889" s="93"/>
      <c r="B889" s="68"/>
    </row>
    <row r="890" spans="1:3" ht="12">
      <c r="A890" s="201"/>
      <c r="B890" s="66"/>
      <c r="C890" s="132"/>
    </row>
    <row r="892" spans="1:3" ht="12">
      <c r="A892" s="88"/>
      <c r="B892" s="67"/>
      <c r="C892" s="132"/>
    </row>
    <row r="894" spans="1:2" ht="12">
      <c r="A894" s="88"/>
      <c r="B894" s="67"/>
    </row>
    <row r="895" ht="12">
      <c r="C895" s="131"/>
    </row>
    <row r="896" spans="1:2" ht="12">
      <c r="A896" s="93"/>
      <c r="B896" s="68"/>
    </row>
    <row r="897" spans="1:3" ht="12">
      <c r="A897" s="201"/>
      <c r="B897" s="66"/>
      <c r="C897" s="132"/>
    </row>
    <row r="899" spans="1:3" ht="12">
      <c r="A899" s="88"/>
      <c r="B899" s="67"/>
      <c r="C899" s="132"/>
    </row>
    <row r="901" spans="1:2" ht="12">
      <c r="A901" s="88"/>
      <c r="B901" s="67"/>
    </row>
    <row r="902" ht="12">
      <c r="C902" s="131"/>
    </row>
    <row r="903" spans="1:2" ht="12">
      <c r="A903" s="93"/>
      <c r="B903" s="68"/>
    </row>
    <row r="904" spans="1:3" ht="12">
      <c r="A904" s="201"/>
      <c r="B904" s="66"/>
      <c r="C904" s="132"/>
    </row>
    <row r="906" spans="1:3" ht="12">
      <c r="A906" s="88"/>
      <c r="B906" s="67"/>
      <c r="C906" s="132"/>
    </row>
    <row r="908" spans="1:2" ht="12">
      <c r="A908" s="88"/>
      <c r="B908" s="67"/>
    </row>
    <row r="909" ht="12">
      <c r="C909" s="131"/>
    </row>
    <row r="910" spans="1:2" ht="12">
      <c r="A910" s="93"/>
      <c r="B910" s="68"/>
    </row>
    <row r="911" spans="1:3" ht="12">
      <c r="A911" s="201"/>
      <c r="B911" s="66"/>
      <c r="C911" s="132"/>
    </row>
    <row r="913" spans="1:3" ht="12">
      <c r="A913" s="88"/>
      <c r="B913" s="67"/>
      <c r="C913" s="132"/>
    </row>
    <row r="915" spans="1:3" ht="12">
      <c r="A915" s="88"/>
      <c r="B915" s="67"/>
      <c r="C915" s="132"/>
    </row>
    <row r="917" spans="1:3" ht="12">
      <c r="A917" s="88"/>
      <c r="B917" s="67"/>
      <c r="C917" s="132"/>
    </row>
    <row r="919" spans="1:2" ht="12">
      <c r="A919" s="88"/>
      <c r="B919" s="67"/>
    </row>
    <row r="922" spans="1:2" ht="12">
      <c r="A922" s="203"/>
      <c r="B922" s="67"/>
    </row>
    <row r="924" spans="1:3" ht="12">
      <c r="A924" s="203"/>
      <c r="B924" s="67"/>
      <c r="C924" s="171"/>
    </row>
    <row r="925" ht="12">
      <c r="C925" s="131"/>
    </row>
    <row r="926" spans="1:2" ht="12">
      <c r="A926" s="203"/>
      <c r="B926" s="68"/>
    </row>
    <row r="927" spans="1:3" ht="12">
      <c r="A927" s="201"/>
      <c r="B927" s="66"/>
      <c r="C927" s="132"/>
    </row>
    <row r="929" spans="1:3" ht="12">
      <c r="A929" s="88"/>
      <c r="B929" s="67"/>
      <c r="C929" s="171"/>
    </row>
    <row r="930" ht="12">
      <c r="C930" s="131"/>
    </row>
    <row r="931" spans="1:2" ht="12">
      <c r="A931" s="203"/>
      <c r="B931" s="68"/>
    </row>
    <row r="932" spans="1:3" ht="12">
      <c r="A932" s="201"/>
      <c r="B932" s="66"/>
      <c r="C932" s="132"/>
    </row>
    <row r="934" spans="1:3" ht="12">
      <c r="A934" s="88"/>
      <c r="B934" s="67"/>
      <c r="C934" s="132"/>
    </row>
    <row r="936" spans="1:3" ht="12">
      <c r="A936" s="88"/>
      <c r="B936" s="67"/>
      <c r="C936" s="132"/>
    </row>
    <row r="938" spans="1:2" ht="12">
      <c r="A938" s="88"/>
      <c r="B938" s="67"/>
    </row>
    <row r="941" spans="1:2" ht="12">
      <c r="A941" s="203"/>
      <c r="B941" s="67"/>
    </row>
    <row r="943" spans="1:3" ht="12">
      <c r="A943" s="91"/>
      <c r="B943" s="71"/>
      <c r="C943" s="171"/>
    </row>
    <row r="944" ht="12">
      <c r="C944" s="131"/>
    </row>
    <row r="945" spans="1:3" ht="12">
      <c r="A945" s="91"/>
      <c r="B945" s="69"/>
      <c r="C945" s="131"/>
    </row>
    <row r="946" spans="1:3" ht="12">
      <c r="A946" s="89"/>
      <c r="B946" s="66"/>
      <c r="C946" s="132"/>
    </row>
    <row r="947" spans="1:3" ht="12">
      <c r="A947" s="201"/>
      <c r="B947" s="66"/>
      <c r="C947" s="131"/>
    </row>
    <row r="948" spans="1:2" ht="12">
      <c r="A948" s="88"/>
      <c r="B948" s="67"/>
    </row>
    <row r="949" spans="1:3" ht="12">
      <c r="A949" s="201"/>
      <c r="B949" s="66"/>
      <c r="C949" s="131"/>
    </row>
    <row r="950" spans="1:3" ht="12">
      <c r="A950" s="91"/>
      <c r="B950" s="69"/>
      <c r="C950" s="131"/>
    </row>
    <row r="951" spans="1:3" ht="12">
      <c r="A951" s="89"/>
      <c r="B951" s="70"/>
      <c r="C951" s="132"/>
    </row>
    <row r="952" spans="1:2" ht="12">
      <c r="A952" s="89"/>
      <c r="B952" s="70"/>
    </row>
    <row r="953" spans="1:2" ht="12">
      <c r="A953" s="88"/>
      <c r="B953" s="67"/>
    </row>
    <row r="955" ht="12">
      <c r="A955" s="89"/>
    </row>
    <row r="956" ht="12">
      <c r="A956" s="90"/>
    </row>
    <row r="957" spans="1:3" ht="12">
      <c r="A957" s="72"/>
      <c r="B957" s="73"/>
      <c r="C957" s="134"/>
    </row>
    <row r="958" ht="12">
      <c r="B958" s="63"/>
    </row>
    <row r="959" spans="1:2" ht="12">
      <c r="A959" s="88"/>
      <c r="B959" s="71"/>
    </row>
    <row r="960" ht="12">
      <c r="A960" s="89"/>
    </row>
    <row r="961" ht="12">
      <c r="A961" s="90"/>
    </row>
    <row r="962" spans="1:3" ht="12">
      <c r="A962" s="74"/>
      <c r="B962" s="63"/>
      <c r="C962" s="134"/>
    </row>
    <row r="963" spans="1:2" ht="12">
      <c r="A963" s="74"/>
      <c r="B963" s="63"/>
    </row>
    <row r="964" spans="1:2" ht="12">
      <c r="A964" s="88"/>
      <c r="B964" s="71"/>
    </row>
    <row r="965" ht="12">
      <c r="A965" s="89"/>
    </row>
    <row r="966" ht="12">
      <c r="A966" s="90"/>
    </row>
    <row r="967" spans="1:3" ht="12">
      <c r="A967" s="74"/>
      <c r="B967" s="63"/>
      <c r="C967" s="134"/>
    </row>
    <row r="968" spans="1:2" ht="12">
      <c r="A968" s="74"/>
      <c r="B968" s="63"/>
    </row>
    <row r="969" spans="1:2" ht="12">
      <c r="A969" s="88"/>
      <c r="B969" s="71"/>
    </row>
    <row r="970" ht="12">
      <c r="A970" s="89"/>
    </row>
    <row r="971" ht="12">
      <c r="A971" s="90"/>
    </row>
    <row r="972" spans="1:3" ht="12">
      <c r="A972" s="74"/>
      <c r="B972" s="63"/>
      <c r="C972" s="134"/>
    </row>
    <row r="973" ht="12">
      <c r="A973" s="90"/>
    </row>
    <row r="974" spans="1:2" ht="12">
      <c r="A974" s="88"/>
      <c r="B974" s="71"/>
    </row>
    <row r="975" ht="12">
      <c r="A975" s="90"/>
    </row>
    <row r="976" ht="12">
      <c r="A976" s="90"/>
    </row>
    <row r="977" spans="1:2" ht="12">
      <c r="A977" s="74"/>
      <c r="B977" s="63"/>
    </row>
    <row r="978" ht="12">
      <c r="A978" s="90"/>
    </row>
    <row r="979" ht="12">
      <c r="A979" s="90"/>
    </row>
    <row r="980" spans="1:2" ht="12">
      <c r="A980" s="74"/>
      <c r="B980" s="63"/>
    </row>
    <row r="981" ht="12">
      <c r="A981" s="90"/>
    </row>
    <row r="982" ht="12">
      <c r="A982" s="90"/>
    </row>
    <row r="983" spans="1:2" ht="12">
      <c r="A983" s="74"/>
      <c r="B983" s="63"/>
    </row>
    <row r="984" spans="1:2" ht="12">
      <c r="A984" s="74"/>
      <c r="B984" s="63"/>
    </row>
    <row r="985" spans="1:2" ht="12">
      <c r="A985" s="74"/>
      <c r="B985" s="63"/>
    </row>
    <row r="986" ht="12">
      <c r="A986" s="90"/>
    </row>
    <row r="987" ht="12">
      <c r="A987" s="90"/>
    </row>
    <row r="988" spans="1:2" ht="12">
      <c r="A988" s="74"/>
      <c r="B988" s="65"/>
    </row>
    <row r="989" ht="12">
      <c r="A989" s="90"/>
    </row>
    <row r="990" ht="12">
      <c r="A990" s="90"/>
    </row>
    <row r="991" spans="1:2" ht="12">
      <c r="A991" s="74"/>
      <c r="B991" s="63"/>
    </row>
    <row r="992" ht="12">
      <c r="A992" s="90"/>
    </row>
    <row r="993" ht="12">
      <c r="A993" s="90"/>
    </row>
    <row r="994" spans="1:2" ht="12">
      <c r="A994" s="74"/>
      <c r="B994" s="63"/>
    </row>
    <row r="995" ht="12">
      <c r="A995" s="90"/>
    </row>
    <row r="996" ht="12">
      <c r="A996" s="90"/>
    </row>
    <row r="997" spans="1:2" ht="12">
      <c r="A997" s="74"/>
      <c r="B997" s="63"/>
    </row>
    <row r="998" ht="12">
      <c r="A998" s="90"/>
    </row>
    <row r="999" ht="12">
      <c r="A999" s="90"/>
    </row>
    <row r="1000" spans="1:2" ht="12">
      <c r="A1000" s="74"/>
      <c r="B1000" s="63"/>
    </row>
    <row r="1001" ht="12">
      <c r="A1001" s="90"/>
    </row>
    <row r="1002" ht="12">
      <c r="A1002" s="90"/>
    </row>
    <row r="1003" spans="1:2" ht="12">
      <c r="A1003" s="74"/>
      <c r="B1003" s="63"/>
    </row>
    <row r="1004" ht="12">
      <c r="A1004" s="90"/>
    </row>
    <row r="1005" ht="12">
      <c r="A1005" s="90"/>
    </row>
    <row r="1006" spans="1:2" ht="12">
      <c r="A1006" s="74"/>
      <c r="B1006" s="63"/>
    </row>
    <row r="1007" ht="12">
      <c r="A1007" s="90"/>
    </row>
    <row r="1008" ht="12">
      <c r="A1008" s="90"/>
    </row>
    <row r="1009" spans="1:2" ht="12">
      <c r="A1009" s="74"/>
      <c r="B1009" s="63"/>
    </row>
    <row r="1010" ht="12">
      <c r="A1010" s="90"/>
    </row>
    <row r="1011" ht="12">
      <c r="A1011" s="90"/>
    </row>
    <row r="1012" spans="1:2" ht="12">
      <c r="A1012" s="74"/>
      <c r="B1012" s="63"/>
    </row>
    <row r="1013" ht="12">
      <c r="A1013" s="90"/>
    </row>
    <row r="1014" ht="12">
      <c r="A1014" s="90"/>
    </row>
    <row r="1015" spans="1:2" ht="12">
      <c r="A1015" s="74"/>
      <c r="B1015" s="63"/>
    </row>
    <row r="1016" ht="12">
      <c r="B1016" s="63"/>
    </row>
    <row r="1017" ht="12">
      <c r="A1017" s="90"/>
    </row>
    <row r="1018" spans="1:2" ht="12">
      <c r="A1018" s="74"/>
      <c r="B1018" s="63"/>
    </row>
    <row r="1019" spans="1:2" ht="12">
      <c r="A1019" s="74"/>
      <c r="B1019" s="63"/>
    </row>
    <row r="1020" ht="12">
      <c r="A1020" s="90"/>
    </row>
    <row r="1021" spans="1:3" ht="12">
      <c r="A1021" s="74"/>
      <c r="B1021" s="63"/>
      <c r="C1021" s="134"/>
    </row>
    <row r="1022" spans="1:2" ht="12">
      <c r="A1022" s="74"/>
      <c r="B1022" s="63"/>
    </row>
    <row r="1023" spans="1:2" ht="12">
      <c r="A1023" s="88"/>
      <c r="B1023" s="71"/>
    </row>
    <row r="1024" spans="1:2" ht="12">
      <c r="A1024" s="74"/>
      <c r="B1024" s="63"/>
    </row>
    <row r="1025" ht="12">
      <c r="A1025" s="90"/>
    </row>
    <row r="1026" spans="1:2" ht="12">
      <c r="A1026" s="90"/>
      <c r="B1026" s="71"/>
    </row>
    <row r="1027" spans="1:2" ht="12">
      <c r="A1027" s="90"/>
      <c r="B1027" s="71"/>
    </row>
    <row r="1028" ht="12">
      <c r="A1028" s="90"/>
    </row>
    <row r="1029" spans="1:2" ht="12">
      <c r="A1029" s="74"/>
      <c r="B1029" s="63"/>
    </row>
    <row r="1030" spans="1:2" ht="12">
      <c r="A1030" s="90"/>
      <c r="B1030" s="71"/>
    </row>
    <row r="1031" ht="12">
      <c r="A1031" s="90"/>
    </row>
    <row r="1032" spans="1:2" ht="12">
      <c r="A1032" s="74"/>
      <c r="B1032" s="63"/>
    </row>
    <row r="1033" spans="1:2" ht="12">
      <c r="A1033" s="90"/>
      <c r="B1033" s="71"/>
    </row>
    <row r="1034" ht="12">
      <c r="A1034" s="90"/>
    </row>
    <row r="1035" spans="1:2" ht="12">
      <c r="A1035" s="74"/>
      <c r="B1035" s="63"/>
    </row>
    <row r="1036" spans="1:2" ht="12">
      <c r="A1036" s="90"/>
      <c r="B1036" s="71"/>
    </row>
    <row r="1037" ht="12">
      <c r="A1037" s="90"/>
    </row>
    <row r="1038" spans="1:2" ht="12">
      <c r="A1038" s="74"/>
      <c r="B1038" s="63"/>
    </row>
    <row r="1039" ht="12">
      <c r="A1039" s="90"/>
    </row>
    <row r="1040" ht="12">
      <c r="A1040" s="90"/>
    </row>
    <row r="1041" spans="1:2" ht="12">
      <c r="A1041" s="74"/>
      <c r="B1041" s="63"/>
    </row>
    <row r="1042" ht="12">
      <c r="A1042" s="90"/>
    </row>
    <row r="1043" ht="12">
      <c r="A1043" s="90"/>
    </row>
    <row r="1044" spans="1:2" ht="12">
      <c r="A1044" s="74"/>
      <c r="B1044" s="63"/>
    </row>
    <row r="1045" ht="12">
      <c r="A1045" s="90"/>
    </row>
    <row r="1046" spans="1:2" ht="12">
      <c r="A1046" s="90"/>
      <c r="B1046" s="74"/>
    </row>
    <row r="1047" spans="1:2" ht="12">
      <c r="A1047" s="74"/>
      <c r="B1047" s="63"/>
    </row>
    <row r="1048" spans="1:2" ht="12">
      <c r="A1048" s="74"/>
      <c r="B1048" s="63"/>
    </row>
    <row r="1049" spans="1:2" ht="12">
      <c r="A1049" s="74"/>
      <c r="B1049" s="63"/>
    </row>
    <row r="1050" ht="12">
      <c r="A1050" s="90"/>
    </row>
    <row r="1051" ht="12">
      <c r="A1051" s="90"/>
    </row>
    <row r="1052" spans="1:2" ht="12">
      <c r="A1052" s="74"/>
      <c r="B1052" s="63"/>
    </row>
    <row r="1053" ht="12">
      <c r="A1053" s="90"/>
    </row>
    <row r="1054" ht="12">
      <c r="A1054" s="90"/>
    </row>
    <row r="1055" spans="1:2" ht="12">
      <c r="A1055" s="74"/>
      <c r="B1055" s="63"/>
    </row>
    <row r="1056" spans="1:2" ht="12">
      <c r="A1056" s="74"/>
      <c r="B1056" s="63"/>
    </row>
    <row r="1057" spans="1:2" ht="12">
      <c r="A1057" s="74"/>
      <c r="B1057" s="63"/>
    </row>
    <row r="1058" spans="1:2" ht="12">
      <c r="A1058" s="74"/>
      <c r="B1058" s="63"/>
    </row>
    <row r="1059" spans="1:2" ht="12">
      <c r="A1059" s="74"/>
      <c r="B1059" s="63"/>
    </row>
    <row r="1060" spans="1:2" ht="12">
      <c r="A1060" s="74"/>
      <c r="B1060" s="63"/>
    </row>
    <row r="1061" ht="12">
      <c r="A1061" s="90"/>
    </row>
    <row r="1062" spans="1:2" ht="12">
      <c r="A1062" s="90"/>
      <c r="B1062" s="63"/>
    </row>
    <row r="1063" spans="1:2" ht="12">
      <c r="A1063" s="92"/>
      <c r="B1063" s="63"/>
    </row>
    <row r="1064" spans="1:2" ht="12">
      <c r="A1064" s="74"/>
      <c r="B1064" s="63"/>
    </row>
    <row r="1065" spans="1:2" ht="12">
      <c r="A1065" s="74"/>
      <c r="B1065" s="63"/>
    </row>
    <row r="1066" spans="1:2" ht="12">
      <c r="A1066" s="74"/>
      <c r="B1066" s="63"/>
    </row>
    <row r="1067" spans="1:2" ht="12">
      <c r="A1067" s="74"/>
      <c r="B1067" s="63"/>
    </row>
    <row r="1068" spans="1:2" ht="12">
      <c r="A1068" s="74"/>
      <c r="B1068" s="63"/>
    </row>
    <row r="1069" ht="12">
      <c r="A1069" s="90"/>
    </row>
    <row r="1070" ht="12">
      <c r="A1070" s="90"/>
    </row>
    <row r="1071" spans="1:2" ht="12">
      <c r="A1071" s="74"/>
      <c r="B1071" s="63"/>
    </row>
    <row r="1072" ht="12">
      <c r="B1072" s="63"/>
    </row>
    <row r="1073" spans="1:2" ht="12">
      <c r="A1073" s="90"/>
      <c r="B1073" s="63"/>
    </row>
    <row r="1074" spans="1:2" ht="12">
      <c r="A1074" s="74"/>
      <c r="B1074" s="63"/>
    </row>
    <row r="1075" spans="1:2" ht="12">
      <c r="A1075" s="74"/>
      <c r="B1075" s="63"/>
    </row>
    <row r="1076" spans="1:2" ht="12">
      <c r="A1076" s="90"/>
      <c r="B1076" s="63"/>
    </row>
    <row r="1077" spans="1:3" ht="12">
      <c r="A1077" s="74"/>
      <c r="B1077" s="63"/>
      <c r="C1077" s="134"/>
    </row>
    <row r="1078" ht="12">
      <c r="B1078" s="63"/>
    </row>
    <row r="1079" spans="1:2" ht="12">
      <c r="A1079" s="93"/>
      <c r="B1079" s="71"/>
    </row>
    <row r="1080" ht="12">
      <c r="B1080" s="63"/>
    </row>
    <row r="1081" spans="1:2" ht="12">
      <c r="A1081" s="90"/>
      <c r="B1081" s="71"/>
    </row>
    <row r="1082" ht="12">
      <c r="A1082" s="90"/>
    </row>
    <row r="1083" ht="12">
      <c r="A1083" s="90"/>
    </row>
    <row r="1084" spans="1:2" ht="12">
      <c r="A1084" s="74"/>
      <c r="B1084" s="63"/>
    </row>
    <row r="1085" spans="1:2" ht="12">
      <c r="A1085" s="74"/>
      <c r="B1085" s="63"/>
    </row>
    <row r="1086" ht="12">
      <c r="A1086" s="90"/>
    </row>
    <row r="1087" ht="12">
      <c r="A1087" s="90"/>
    </row>
    <row r="1088" spans="1:2" ht="12">
      <c r="A1088" s="74"/>
      <c r="B1088" s="63"/>
    </row>
    <row r="1089" spans="1:2" ht="12">
      <c r="A1089" s="74"/>
      <c r="B1089" s="63"/>
    </row>
    <row r="1090" spans="1:2" ht="12">
      <c r="A1090" s="74"/>
      <c r="B1090" s="63"/>
    </row>
    <row r="1091" spans="1:2" ht="12">
      <c r="A1091" s="74"/>
      <c r="B1091" s="63"/>
    </row>
    <row r="1092" spans="1:2" ht="12">
      <c r="A1092" s="74"/>
      <c r="B1092" s="63"/>
    </row>
    <row r="1093" ht="12">
      <c r="A1093" s="90"/>
    </row>
    <row r="1094" ht="12">
      <c r="A1094" s="90"/>
    </row>
    <row r="1095" spans="1:2" ht="12">
      <c r="A1095" s="74"/>
      <c r="B1095" s="63"/>
    </row>
    <row r="1096" spans="1:2" ht="12">
      <c r="A1096" s="74"/>
      <c r="B1096" s="63"/>
    </row>
    <row r="1097" spans="1:2" ht="12">
      <c r="A1097" s="74"/>
      <c r="B1097" s="63"/>
    </row>
    <row r="1098" spans="1:3" ht="12">
      <c r="A1098" s="74"/>
      <c r="B1098" s="63"/>
      <c r="C1098" s="134"/>
    </row>
    <row r="1099" spans="1:2" ht="12">
      <c r="A1099" s="74"/>
      <c r="B1099" s="63"/>
    </row>
    <row r="1100" spans="1:2" ht="12">
      <c r="A1100" s="88"/>
      <c r="B1100" s="71"/>
    </row>
    <row r="1101" spans="1:2" ht="12">
      <c r="A1101" s="74"/>
      <c r="B1101" s="63"/>
    </row>
    <row r="1102" spans="1:2" ht="12">
      <c r="A1102" s="90"/>
      <c r="B1102" s="71"/>
    </row>
    <row r="1103" ht="12">
      <c r="A1103" s="90"/>
    </row>
    <row r="1104" ht="12">
      <c r="A1104" s="90"/>
    </row>
    <row r="1105" spans="1:2" ht="12">
      <c r="A1105" s="74"/>
      <c r="B1105" s="63"/>
    </row>
    <row r="1106" spans="1:2" ht="12">
      <c r="A1106" s="74"/>
      <c r="B1106" s="63"/>
    </row>
    <row r="1107" ht="12">
      <c r="A1107" s="90"/>
    </row>
    <row r="1108" spans="1:2" ht="12">
      <c r="A1108" s="74"/>
      <c r="B1108" s="63"/>
    </row>
    <row r="1109" ht="12">
      <c r="A1109" s="90"/>
    </row>
    <row r="1110" ht="12">
      <c r="A1110" s="90"/>
    </row>
    <row r="1111" spans="1:2" ht="12">
      <c r="A1111" s="74"/>
      <c r="B1111" s="63"/>
    </row>
    <row r="1112" spans="1:2" ht="12">
      <c r="A1112" s="74"/>
      <c r="B1112" s="63"/>
    </row>
    <row r="1113" ht="12">
      <c r="A1113" s="90"/>
    </row>
    <row r="1114" ht="12">
      <c r="A1114" s="90"/>
    </row>
    <row r="1115" spans="1:2" ht="12">
      <c r="A1115" s="74"/>
      <c r="B1115" s="63"/>
    </row>
    <row r="1116" spans="1:3" ht="12">
      <c r="A1116" s="89"/>
      <c r="C1116" s="134"/>
    </row>
    <row r="1118" spans="1:3" ht="12">
      <c r="A1118" s="88"/>
      <c r="B1118" s="71"/>
      <c r="C1118" s="132"/>
    </row>
    <row r="1120" spans="1:2" ht="12">
      <c r="A1120" s="88"/>
      <c r="B1120" s="67"/>
    </row>
    <row r="1123" spans="1:2" ht="12">
      <c r="A1123" s="203"/>
      <c r="B1123" s="67"/>
    </row>
    <row r="1125" spans="1:2" ht="12">
      <c r="A1125" s="203"/>
      <c r="B1125" s="67"/>
    </row>
    <row r="1126" ht="12">
      <c r="C1126" s="131"/>
    </row>
    <row r="1127" spans="1:2" ht="12">
      <c r="A1127" s="93"/>
      <c r="B1127" s="68"/>
    </row>
    <row r="1128" spans="1:3" ht="12">
      <c r="A1128" s="201"/>
      <c r="B1128" s="66"/>
      <c r="C1128" s="132"/>
    </row>
    <row r="1130" spans="1:3" ht="12">
      <c r="A1130" s="88"/>
      <c r="B1130" s="67"/>
      <c r="C1130" s="132"/>
    </row>
    <row r="1132" spans="1:2" ht="12">
      <c r="A1132" s="88"/>
      <c r="B1132" s="67"/>
    </row>
    <row r="1133" ht="12">
      <c r="C1133" s="131"/>
    </row>
    <row r="1134" spans="1:2" ht="12">
      <c r="A1134" s="93"/>
      <c r="B1134" s="68"/>
    </row>
    <row r="1135" spans="1:3" ht="12">
      <c r="A1135" s="201"/>
      <c r="B1135" s="66"/>
      <c r="C1135" s="132"/>
    </row>
    <row r="1137" spans="1:3" ht="12">
      <c r="A1137" s="88"/>
      <c r="B1137" s="67"/>
      <c r="C1137" s="132"/>
    </row>
    <row r="1139" spans="1:2" ht="12">
      <c r="A1139" s="88"/>
      <c r="B1139" s="67"/>
    </row>
    <row r="1140" ht="12">
      <c r="C1140" s="131"/>
    </row>
    <row r="1141" spans="1:2" ht="12">
      <c r="A1141" s="93"/>
      <c r="B1141" s="68"/>
    </row>
    <row r="1142" spans="1:3" ht="12">
      <c r="A1142" s="201"/>
      <c r="B1142" s="66"/>
      <c r="C1142" s="132"/>
    </row>
    <row r="1144" spans="1:3" ht="12">
      <c r="A1144" s="88"/>
      <c r="B1144" s="67"/>
      <c r="C1144" s="132"/>
    </row>
    <row r="1146" spans="1:2" ht="12">
      <c r="A1146" s="88"/>
      <c r="B1146" s="67"/>
    </row>
    <row r="1147" ht="12">
      <c r="C1147" s="131"/>
    </row>
    <row r="1148" spans="1:3" ht="12">
      <c r="A1148" s="93"/>
      <c r="B1148" s="68"/>
      <c r="C1148" s="131"/>
    </row>
    <row r="1149" spans="1:3" ht="12">
      <c r="A1149" s="201"/>
      <c r="B1149" s="66"/>
      <c r="C1149" s="131"/>
    </row>
    <row r="1150" spans="1:3" ht="12">
      <c r="A1150" s="201"/>
      <c r="B1150" s="66"/>
      <c r="C1150" s="131"/>
    </row>
    <row r="1151" spans="1:3" ht="12">
      <c r="A1151" s="201"/>
      <c r="B1151" s="66"/>
      <c r="C1151" s="131"/>
    </row>
    <row r="1152" spans="1:2" ht="12">
      <c r="A1152" s="201"/>
      <c r="B1152" s="66"/>
    </row>
    <row r="1153" spans="1:3" ht="12">
      <c r="A1153" s="201"/>
      <c r="B1153" s="66"/>
      <c r="C1153" s="132"/>
    </row>
    <row r="1155" spans="1:3" ht="12">
      <c r="A1155" s="88"/>
      <c r="B1155" s="67"/>
      <c r="C1155" s="132"/>
    </row>
    <row r="1157" spans="1:2" ht="12">
      <c r="A1157" s="88"/>
      <c r="B1157" s="67"/>
    </row>
    <row r="1158" ht="12">
      <c r="C1158" s="131"/>
    </row>
    <row r="1159" spans="1:3" ht="12">
      <c r="A1159" s="93"/>
      <c r="B1159" s="68"/>
      <c r="C1159" s="131"/>
    </row>
    <row r="1160" spans="1:2" ht="12">
      <c r="A1160" s="201"/>
      <c r="B1160" s="66"/>
    </row>
    <row r="1161" spans="1:3" ht="12">
      <c r="A1161" s="201"/>
      <c r="B1161" s="66"/>
      <c r="C1161" s="132"/>
    </row>
    <row r="1163" spans="1:3" ht="12">
      <c r="A1163" s="88"/>
      <c r="B1163" s="67"/>
      <c r="C1163" s="132"/>
    </row>
    <row r="1165" spans="1:2" ht="12">
      <c r="A1165" s="88"/>
      <c r="B1165" s="67"/>
    </row>
    <row r="1166" ht="12">
      <c r="C1166" s="131"/>
    </row>
    <row r="1167" spans="1:3" ht="12">
      <c r="A1167" s="93"/>
      <c r="B1167" s="68"/>
      <c r="C1167" s="131"/>
    </row>
    <row r="1168" spans="1:2" ht="12">
      <c r="A1168" s="201"/>
      <c r="B1168" s="66"/>
    </row>
    <row r="1169" spans="1:3" ht="12">
      <c r="A1169" s="201"/>
      <c r="B1169" s="66"/>
      <c r="C1169" s="132"/>
    </row>
    <row r="1171" spans="1:3" ht="12">
      <c r="A1171" s="88"/>
      <c r="B1171" s="67"/>
      <c r="C1171" s="132"/>
    </row>
    <row r="1173" spans="1:2" ht="12">
      <c r="A1173" s="88"/>
      <c r="B1173" s="67"/>
    </row>
    <row r="1174" ht="12">
      <c r="C1174" s="131"/>
    </row>
    <row r="1175" spans="1:3" ht="12">
      <c r="A1175" s="93"/>
      <c r="B1175" s="68"/>
      <c r="C1175" s="131"/>
    </row>
    <row r="1176" spans="1:3" ht="12">
      <c r="A1176" s="201"/>
      <c r="B1176" s="66"/>
      <c r="C1176" s="131"/>
    </row>
    <row r="1177" spans="1:3" ht="12">
      <c r="A1177" s="201"/>
      <c r="B1177" s="66"/>
      <c r="C1177" s="131"/>
    </row>
    <row r="1178" spans="1:3" ht="12">
      <c r="A1178" s="201"/>
      <c r="B1178" s="66"/>
      <c r="C1178" s="131"/>
    </row>
    <row r="1179" spans="1:3" ht="12">
      <c r="A1179" s="201"/>
      <c r="B1179" s="66"/>
      <c r="C1179" s="131"/>
    </row>
    <row r="1180" spans="1:3" ht="12">
      <c r="A1180" s="201"/>
      <c r="B1180" s="66"/>
      <c r="C1180" s="131"/>
    </row>
    <row r="1181" spans="1:3" ht="12">
      <c r="A1181" s="201"/>
      <c r="B1181" s="66"/>
      <c r="C1181" s="131"/>
    </row>
    <row r="1182" spans="1:3" ht="12">
      <c r="A1182" s="201"/>
      <c r="B1182" s="66"/>
      <c r="C1182" s="131"/>
    </row>
    <row r="1183" spans="1:3" ht="12">
      <c r="A1183" s="201"/>
      <c r="B1183" s="66"/>
      <c r="C1183" s="131"/>
    </row>
    <row r="1184" spans="1:2" ht="12">
      <c r="A1184" s="201"/>
      <c r="B1184" s="66"/>
    </row>
    <row r="1185" spans="1:3" ht="12">
      <c r="A1185" s="201"/>
      <c r="B1185" s="66"/>
      <c r="C1185" s="132"/>
    </row>
    <row r="1187" spans="1:3" ht="12">
      <c r="A1187" s="88"/>
      <c r="B1187" s="67"/>
      <c r="C1187" s="132"/>
    </row>
    <row r="1189" spans="1:2" ht="12">
      <c r="A1189" s="88"/>
      <c r="B1189" s="67"/>
    </row>
    <row r="1190" ht="12">
      <c r="C1190" s="131"/>
    </row>
    <row r="1191" spans="1:3" ht="12">
      <c r="A1191" s="93"/>
      <c r="B1191" s="68"/>
      <c r="C1191" s="131"/>
    </row>
    <row r="1192" spans="1:3" ht="12">
      <c r="A1192" s="201"/>
      <c r="B1192" s="66"/>
      <c r="C1192" s="131"/>
    </row>
    <row r="1193" spans="1:3" ht="12">
      <c r="A1193" s="201"/>
      <c r="B1193" s="66"/>
      <c r="C1193" s="131"/>
    </row>
    <row r="1194" spans="1:3" ht="12">
      <c r="A1194" s="201"/>
      <c r="B1194" s="66"/>
      <c r="C1194" s="131"/>
    </row>
    <row r="1195" spans="1:3" ht="12">
      <c r="A1195" s="201"/>
      <c r="B1195" s="66"/>
      <c r="C1195" s="131"/>
    </row>
    <row r="1196" spans="1:2" ht="12">
      <c r="A1196" s="201"/>
      <c r="B1196" s="66"/>
    </row>
    <row r="1197" spans="1:3" ht="12">
      <c r="A1197" s="201"/>
      <c r="B1197" s="66"/>
      <c r="C1197" s="132"/>
    </row>
    <row r="1199" spans="1:3" ht="12">
      <c r="A1199" s="88"/>
      <c r="B1199" s="67"/>
      <c r="C1199" s="132"/>
    </row>
    <row r="1201" spans="1:2" ht="12">
      <c r="A1201" s="88"/>
      <c r="B1201" s="67"/>
    </row>
    <row r="1202" ht="12">
      <c r="C1202" s="131"/>
    </row>
    <row r="1203" spans="1:3" ht="12">
      <c r="A1203" s="93"/>
      <c r="B1203" s="68"/>
      <c r="C1203" s="131"/>
    </row>
    <row r="1204" spans="1:3" ht="12">
      <c r="A1204" s="201"/>
      <c r="B1204" s="66"/>
      <c r="C1204" s="131"/>
    </row>
    <row r="1205" spans="1:2" ht="12">
      <c r="A1205" s="201"/>
      <c r="B1205" s="66"/>
    </row>
    <row r="1206" spans="1:2" ht="12">
      <c r="A1206" s="201"/>
      <c r="B1206" s="66"/>
    </row>
    <row r="1207" ht="12">
      <c r="C1207" s="132"/>
    </row>
    <row r="1209" spans="1:3" ht="12">
      <c r="A1209" s="88"/>
      <c r="B1209" s="67"/>
      <c r="C1209" s="132"/>
    </row>
    <row r="1211" spans="1:2" ht="12">
      <c r="A1211" s="88"/>
      <c r="B1211" s="67"/>
    </row>
    <row r="1212" ht="12">
      <c r="C1212" s="131"/>
    </row>
    <row r="1213" spans="1:2" ht="12">
      <c r="A1213" s="93"/>
      <c r="B1213" s="68"/>
    </row>
    <row r="1214" spans="1:3" ht="12">
      <c r="A1214" s="201"/>
      <c r="B1214" s="66"/>
      <c r="C1214" s="132"/>
    </row>
    <row r="1216" spans="1:3" ht="12">
      <c r="A1216" s="88"/>
      <c r="B1216" s="67"/>
      <c r="C1216" s="132"/>
    </row>
    <row r="1218" spans="1:2" ht="12">
      <c r="A1218" s="88"/>
      <c r="B1218" s="67"/>
    </row>
    <row r="1219" ht="12">
      <c r="C1219" s="131"/>
    </row>
    <row r="1220" spans="1:3" ht="12">
      <c r="A1220" s="93"/>
      <c r="B1220" s="68"/>
      <c r="C1220" s="131"/>
    </row>
    <row r="1221" spans="1:2" ht="12">
      <c r="A1221" s="201"/>
      <c r="B1221" s="66"/>
    </row>
    <row r="1222" spans="1:3" ht="12">
      <c r="A1222" s="201"/>
      <c r="B1222" s="66"/>
      <c r="C1222" s="132"/>
    </row>
    <row r="1224" spans="1:3" ht="12">
      <c r="A1224" s="88"/>
      <c r="B1224" s="67"/>
      <c r="C1224" s="132"/>
    </row>
    <row r="1226" spans="1:2" ht="12">
      <c r="A1226" s="88"/>
      <c r="B1226" s="67"/>
    </row>
    <row r="1227" ht="12">
      <c r="C1227" s="131"/>
    </row>
    <row r="1228" spans="1:3" ht="12">
      <c r="A1228" s="93"/>
      <c r="B1228" s="68"/>
      <c r="C1228" s="131"/>
    </row>
    <row r="1229" spans="1:3" ht="12">
      <c r="A1229" s="201"/>
      <c r="B1229" s="66"/>
      <c r="C1229" s="131"/>
    </row>
    <row r="1230" spans="1:3" ht="12">
      <c r="A1230" s="201"/>
      <c r="B1230" s="66"/>
      <c r="C1230" s="131"/>
    </row>
    <row r="1231" spans="1:3" ht="12">
      <c r="A1231" s="201"/>
      <c r="B1231" s="66"/>
      <c r="C1231" s="131"/>
    </row>
    <row r="1232" spans="1:3" ht="12">
      <c r="A1232" s="201"/>
      <c r="B1232" s="66"/>
      <c r="C1232" s="131"/>
    </row>
    <row r="1233" spans="1:3" ht="12">
      <c r="A1233" s="201"/>
      <c r="B1233" s="66"/>
      <c r="C1233" s="131"/>
    </row>
    <row r="1234" spans="1:3" ht="12">
      <c r="A1234" s="201"/>
      <c r="B1234" s="66"/>
      <c r="C1234" s="131"/>
    </row>
    <row r="1235" spans="1:3" ht="12">
      <c r="A1235" s="201"/>
      <c r="B1235" s="66"/>
      <c r="C1235" s="131"/>
    </row>
    <row r="1236" spans="1:3" ht="12">
      <c r="A1236" s="201"/>
      <c r="B1236" s="66"/>
      <c r="C1236" s="131"/>
    </row>
    <row r="1237" spans="1:3" ht="12">
      <c r="A1237" s="201"/>
      <c r="B1237" s="66"/>
      <c r="C1237" s="131"/>
    </row>
    <row r="1238" spans="1:2" ht="12">
      <c r="A1238" s="201"/>
      <c r="B1238" s="66"/>
    </row>
    <row r="1239" spans="1:2" ht="12">
      <c r="A1239" s="201"/>
      <c r="B1239" s="66"/>
    </row>
    <row r="1240" ht="12">
      <c r="C1240" s="132"/>
    </row>
    <row r="1242" spans="1:3" ht="12">
      <c r="A1242" s="88"/>
      <c r="B1242" s="67"/>
      <c r="C1242" s="132"/>
    </row>
    <row r="1244" spans="1:2" ht="12">
      <c r="A1244" s="88"/>
      <c r="B1244" s="67"/>
    </row>
  </sheetData>
  <sheetProtection/>
  <mergeCells count="1">
    <mergeCell ref="A1:E1"/>
  </mergeCells>
  <printOptions horizontalCentered="1"/>
  <pageMargins left="0.1968503937007874" right="0.1968503937007874" top="0.6299212598425197" bottom="0.71" header="0.5118110236220472" footer="0.4"/>
  <pageSetup horizontalDpi="300" verticalDpi="300" orientation="portrait" paperSize="9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2011-09-08T14:13:03Z</cp:lastPrinted>
  <dcterms:created xsi:type="dcterms:W3CDTF">2001-11-29T15:00:47Z</dcterms:created>
  <dcterms:modified xsi:type="dcterms:W3CDTF">2011-09-08T14:37:42Z</dcterms:modified>
  <cp:category/>
  <cp:version/>
  <cp:contentType/>
  <cp:contentStatus/>
</cp:coreProperties>
</file>