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200" windowHeight="12510" tabRatio="741" activeTab="3"/>
  </bookViews>
  <sheets>
    <sheet name="bilanca" sheetId="1" r:id="rId1"/>
    <sheet name="prihodi" sheetId="2" r:id="rId2"/>
    <sheet name="rashodi" sheetId="3" r:id="rId3"/>
    <sheet name="račun financiranja" sheetId="4" r:id="rId4"/>
    <sheet name="posebni dio" sheetId="5" r:id="rId5"/>
  </sheets>
  <definedNames>
    <definedName name="_xlnm.Print_Titles" localSheetId="4">'posebni dio'!$2:$2</definedName>
    <definedName name="_xlnm.Print_Titles" localSheetId="1">'prihodi'!$3:$3</definedName>
    <definedName name="_xlnm.Print_Titles" localSheetId="3">'račun financiranja'!$2:$2</definedName>
    <definedName name="_xlnm.Print_Titles" localSheetId="2">'rashodi'!$2:$2</definedName>
    <definedName name="_xlnm.Print_Area" localSheetId="3">'račun financiranja'!$A$1:$F$14</definedName>
    <definedName name="_xlnm.Print_Area" localSheetId="2">'rashodi'!$A$1:$F$55</definedName>
  </definedNames>
  <calcPr fullCalcOnLoad="1"/>
</workbook>
</file>

<file path=xl/sharedStrings.xml><?xml version="1.0" encoding="utf-8"?>
<sst xmlns="http://schemas.openxmlformats.org/spreadsheetml/2006/main" count="399" uniqueCount="191">
  <si>
    <t>PRIHODI POSLOVANJA</t>
  </si>
  <si>
    <t>A. RAČUN PRIHODA I RASHODA</t>
  </si>
  <si>
    <t>PRIHODI POSLOVANJA I PRIHODI OD PRODAJE NEFINANCIJSKE IMOVINE</t>
  </si>
  <si>
    <t>RASHODI POSLOVANJA</t>
  </si>
  <si>
    <t>RASHODI POSLOVANJA I RASHODI ZA NABAVU NEFINANCIJSKE IMOVINE</t>
  </si>
  <si>
    <t>RASHODI ZA NABAVU NEFINANCIJSKE IMOVINE</t>
  </si>
  <si>
    <t>B. RAČUN FINANCIRANJA</t>
  </si>
  <si>
    <t>NETO FINANCIRANJE</t>
  </si>
  <si>
    <t>PRIMICI OD FINANCIJSKE IMOVINE I ZADUŽIVANJA</t>
  </si>
  <si>
    <t>IZDACI ZA FINANCIJSKU IMOVINU I OTPLATE ZAJMOVA</t>
  </si>
  <si>
    <t>Šifra</t>
  </si>
  <si>
    <t>I. OPĆI DIO</t>
  </si>
  <si>
    <t>PRIHODI OD NEFINANCIJSKE IMOVINE</t>
  </si>
  <si>
    <t>RASHODI ZA NEFINANCIJSKU IMOVINU</t>
  </si>
  <si>
    <t>RAZLIKA - VIŠAK / MANJAK</t>
  </si>
  <si>
    <t>VIŠAK / MANJAK + NETO FINANCIRANJE</t>
  </si>
  <si>
    <t>RASHODI  POSLOVANJA</t>
  </si>
  <si>
    <t>PRIMICI OD FINANANCIJSKE IMOVINE I ZADUŽIVANJA</t>
  </si>
  <si>
    <t>-</t>
  </si>
  <si>
    <t>4</t>
  </si>
  <si>
    <t>6</t>
  </si>
  <si>
    <t>Ostali rashodi za zaposlene</t>
  </si>
  <si>
    <t>3121</t>
  </si>
  <si>
    <t>313</t>
  </si>
  <si>
    <t>Doprinosi na plaće</t>
  </si>
  <si>
    <t>3132</t>
  </si>
  <si>
    <t>3133</t>
  </si>
  <si>
    <t>32</t>
  </si>
  <si>
    <t>Materijalni rashodi</t>
  </si>
  <si>
    <t>321</t>
  </si>
  <si>
    <t>3211</t>
  </si>
  <si>
    <t>3212</t>
  </si>
  <si>
    <t>6413</t>
  </si>
  <si>
    <t>Kamate na oročena sredstva i depozite po viđenju</t>
  </si>
  <si>
    <t>3213</t>
  </si>
  <si>
    <t>322</t>
  </si>
  <si>
    <t>3221</t>
  </si>
  <si>
    <t>3223</t>
  </si>
  <si>
    <t>3225</t>
  </si>
  <si>
    <t>323</t>
  </si>
  <si>
    <t>3231</t>
  </si>
  <si>
    <t>3232</t>
  </si>
  <si>
    <t>3233</t>
  </si>
  <si>
    <t>Doprinosi za zapošljavanje</t>
  </si>
  <si>
    <t>4221</t>
  </si>
  <si>
    <t>4222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</si>
  <si>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</si>
  <si>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</si>
  <si>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</si>
  <si>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</si>
  <si>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</si>
  <si>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3</t>
  </si>
  <si>
    <t>3234</t>
  </si>
  <si>
    <t>3235</t>
  </si>
  <si>
    <t>3236</t>
  </si>
  <si>
    <t>3237</t>
  </si>
  <si>
    <t>3239</t>
  </si>
  <si>
    <t>329</t>
  </si>
  <si>
    <t>3292</t>
  </si>
  <si>
    <t>3293</t>
  </si>
  <si>
    <t>3299</t>
  </si>
  <si>
    <t>8</t>
  </si>
  <si>
    <t>42</t>
  </si>
  <si>
    <t>Rashodi za nabavu proizvedene dugotrajne imovine</t>
  </si>
  <si>
    <t>422</t>
  </si>
  <si>
    <t>Ostali rashodi</t>
  </si>
  <si>
    <t>Doprinosi za zdravstveno osiguranje</t>
  </si>
  <si>
    <t>Naknade troškova zaposlenima</t>
  </si>
  <si>
    <t>Službena putovanja</t>
  </si>
  <si>
    <t>Naknade za prijevoz, za rad na terenu i odvojeni život</t>
  </si>
  <si>
    <t>Stručno usavršavanje zaposlenika</t>
  </si>
  <si>
    <t>Rashodi za materijal i energiju</t>
  </si>
  <si>
    <t>Uredski materijal i ostali materijalni rashodi</t>
  </si>
  <si>
    <t>Energija</t>
  </si>
  <si>
    <t>Sitni inventar i auto gume</t>
  </si>
  <si>
    <t>Rashodi za usluge</t>
  </si>
  <si>
    <t>Usluge telefona, pošte i prijevoza</t>
  </si>
  <si>
    <t>Intelektualne i osobne usluge</t>
  </si>
  <si>
    <t>Ostale usluge</t>
  </si>
  <si>
    <t>Ostali nespomenuti rashodi poslovanja</t>
  </si>
  <si>
    <t>Premije osiguranja</t>
  </si>
  <si>
    <t>Reprezentacija</t>
  </si>
  <si>
    <t>Postrojenja i oprema</t>
  </si>
  <si>
    <t>Uredska oprema i namještaj</t>
  </si>
  <si>
    <t>Komunikacijska oprema</t>
  </si>
  <si>
    <t>343</t>
  </si>
  <si>
    <t>Ostali financijski rashodi</t>
  </si>
  <si>
    <t>3431</t>
  </si>
  <si>
    <t>Bankarske usluge i usluge platnog prometa</t>
  </si>
  <si>
    <t>31</t>
  </si>
  <si>
    <t>Rashodi za zaposlene</t>
  </si>
  <si>
    <t>311</t>
  </si>
  <si>
    <t>Plaće</t>
  </si>
  <si>
    <t>3111</t>
  </si>
  <si>
    <t>Plaće za redovan rad</t>
  </si>
  <si>
    <t>312</t>
  </si>
  <si>
    <t>64</t>
  </si>
  <si>
    <t>Prihodi od imovine</t>
  </si>
  <si>
    <t>641</t>
  </si>
  <si>
    <t>Prihodi od financijske imovine</t>
  </si>
  <si>
    <t>34</t>
  </si>
  <si>
    <t>Financijski rashodi</t>
  </si>
  <si>
    <t>3433</t>
  </si>
  <si>
    <t>Zatezne kamate</t>
  </si>
  <si>
    <t>ADMINISTRATIVNO UPRAVLJANJE I OPREMANJE</t>
  </si>
  <si>
    <t>A1000</t>
  </si>
  <si>
    <t>ADMINISTRACIJA I UPRAVLJANJE</t>
  </si>
  <si>
    <t>K2000</t>
  </si>
  <si>
    <t>OPREMANJE</t>
  </si>
  <si>
    <t>A1003</t>
  </si>
  <si>
    <t>100</t>
  </si>
  <si>
    <t>101</t>
  </si>
  <si>
    <t>103</t>
  </si>
  <si>
    <t>KONTROLA</t>
  </si>
  <si>
    <t>3238</t>
  </si>
  <si>
    <t>Računalne usluge</t>
  </si>
  <si>
    <t>3432</t>
  </si>
  <si>
    <t>Negativne tečajne razlike i valutna klauzula</t>
  </si>
  <si>
    <t>Tekuće donacije</t>
  </si>
  <si>
    <t>3811</t>
  </si>
  <si>
    <t>Tekuće donacije u novcu</t>
  </si>
  <si>
    <t>6411</t>
  </si>
  <si>
    <t xml:space="preserve">Prihodi od kamata za dane zajmove </t>
  </si>
  <si>
    <t>6415</t>
  </si>
  <si>
    <t>Prihodi od pozitivnih tečajnih razlika</t>
  </si>
  <si>
    <t>6416</t>
  </si>
  <si>
    <t>Prihodi od dividendi</t>
  </si>
  <si>
    <t>83</t>
  </si>
  <si>
    <t>Primici od prodaje dionica i udjela u glavnici</t>
  </si>
  <si>
    <t>K2003</t>
  </si>
  <si>
    <t>A1002</t>
  </si>
  <si>
    <t>FOND OSIGURANJA DEPOZITA</t>
  </si>
  <si>
    <t>OSTALA DJELATNOST AGENCIJE</t>
  </si>
  <si>
    <t>6412</t>
  </si>
  <si>
    <t>Prihodi od kamata po vrijednosnim papirima</t>
  </si>
  <si>
    <t>6414</t>
  </si>
  <si>
    <t>Prihodi od zateznih kamata</t>
  </si>
  <si>
    <t>Ostali prihodi od financijske imovine (Dopunski kapital)</t>
  </si>
  <si>
    <t>Ostali prihodi od financijske imovine (Premije osiguranja depozita)</t>
  </si>
  <si>
    <t>Prihodi od administrativnih pristojbi i po posebnim propisima</t>
  </si>
  <si>
    <t>Prihodi po posebnim propisima</t>
  </si>
  <si>
    <t>6526</t>
  </si>
  <si>
    <t xml:space="preserve">Ostali nespomenuti prihodi </t>
  </si>
  <si>
    <t>Prihodi od naplate potraživanja iz stečajne mase banaka i štedionica, likvidacije, preuzetih potraživanja…</t>
  </si>
  <si>
    <t>Prihodi od naplate potraživanja preuzetih u posupku sanacije i privatizacije banaka</t>
  </si>
  <si>
    <t>37</t>
  </si>
  <si>
    <t>Naknade građanima i kućanstvima na temelju osiguranja i druge naknade</t>
  </si>
  <si>
    <t>371</t>
  </si>
  <si>
    <t>Naknade građanima i kućanstvima na temelju osiguranja</t>
  </si>
  <si>
    <t>3711</t>
  </si>
  <si>
    <t>Naknade građanima i kućanstvima u novcu</t>
  </si>
  <si>
    <t>38</t>
  </si>
  <si>
    <t>381</t>
  </si>
  <si>
    <t>4223</t>
  </si>
  <si>
    <t>Oprema za održavanje i zaštitu</t>
  </si>
  <si>
    <t>Nematerijalna proizvedena imovina</t>
  </si>
  <si>
    <t>Ulaganja u računalne programe</t>
  </si>
  <si>
    <t>832</t>
  </si>
  <si>
    <t>Primici od prodaje dionica i udjela u glavnici trgovačkih društava u javnom sektoru</t>
  </si>
  <si>
    <t>8321</t>
  </si>
  <si>
    <t>Dionice i udjeli u glavnici trgovačkih društava u javnom sektoru</t>
  </si>
  <si>
    <t>04</t>
  </si>
  <si>
    <t>DRŽAVNA AGENCIJA ZA OSIGURANJE ŠTEDNIH ULOGA I SANACIJU BANAKA</t>
  </si>
  <si>
    <t>ISPLATA OSIGURANIH DEPOZITA</t>
  </si>
  <si>
    <t>NAKNADE GRAĐANIMA I KUĆANSTVIMA NA TEMELJU OSIGURANJA I DRUGE NAKNADE</t>
  </si>
  <si>
    <t>K2002</t>
  </si>
  <si>
    <t>INFORMATIZACIJA</t>
  </si>
  <si>
    <t>II. POSEBNI DIO</t>
  </si>
  <si>
    <t>PRIHODI OD PRODAJE NEFINANCIJSKE IMOVINE</t>
  </si>
  <si>
    <t>Prihodi od prodaje neproizvedene imovine</t>
  </si>
  <si>
    <t>Prihodi od prodaje materijalne imovine-prirodnih bogatstava</t>
  </si>
  <si>
    <t>Zemljište</t>
  </si>
  <si>
    <t>Pristojbe i naknade</t>
  </si>
  <si>
    <t>Članarine</t>
  </si>
  <si>
    <t xml:space="preserve">Ostali nespomenuti rashodi poslovanja </t>
  </si>
  <si>
    <t>Ostali prihodi (refundacije, povrat sudskih troškova…)</t>
  </si>
  <si>
    <t>Prihodi od nefinancijske imovine</t>
  </si>
  <si>
    <t>Prihodi od zakupa i iznajmljivanja imovine</t>
  </si>
  <si>
    <t>PLAN 2011.</t>
  </si>
  <si>
    <t>IZVRŠENJE                          1.-6.2011.</t>
  </si>
  <si>
    <t>INDEKS</t>
  </si>
  <si>
    <t>65</t>
  </si>
  <si>
    <t>7</t>
  </si>
  <si>
    <t>71</t>
  </si>
  <si>
    <t>NAZIV</t>
  </si>
  <si>
    <t>IZVRŠENJE 
1.-6.2011</t>
  </si>
  <si>
    <t>IZVRŠENJE                   1.-6. 2011.</t>
  </si>
  <si>
    <t xml:space="preserve"> PLAN 2011.</t>
  </si>
  <si>
    <t>IZVRŠENJE FINANCIJSKOG PLANA
DRŽAVNE AGENCIJE ZA OSIGURANJE ŠTEDNIH ULOGA I SANACIJU BANAKA
ZA 1.-6. 2011. GODINE</t>
  </si>
  <si>
    <t>PROMJENA U STANJU DEPOZITA</t>
  </si>
  <si>
    <t>Promjena u stanju depozita</t>
  </si>
</sst>
</file>

<file path=xl/styles.xml><?xml version="1.0" encoding="utf-8"?>
<styleSheet xmlns="http://schemas.openxmlformats.org/spreadsheetml/2006/main">
  <numFmts count="2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yyyy\.mm\.dd"/>
  </numFmts>
  <fonts count="37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0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1"/>
      <name val="Times New Roman"/>
      <family val="1"/>
    </font>
    <font>
      <sz val="10"/>
      <name val="Geneva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9" fillId="15" borderId="0" applyNumberFormat="0" applyBorder="0" applyAlignment="0" applyProtection="0"/>
    <xf numFmtId="0" fontId="15" fillId="4" borderId="1" applyNumberFormat="0" applyFont="0" applyAlignment="0" applyProtection="0"/>
    <xf numFmtId="0" fontId="18" fillId="16" borderId="2" applyNumberFormat="0" applyAlignment="0" applyProtection="0"/>
    <xf numFmtId="0" fontId="26" fillId="17" borderId="3" applyNumberFormat="0" applyAlignment="0" applyProtection="0"/>
    <xf numFmtId="0" fontId="16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2" applyNumberFormat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6" borderId="7" applyNumberFormat="0" applyAlignment="0" applyProtection="0"/>
    <xf numFmtId="0" fontId="18" fillId="16" borderId="2" applyNumberFormat="0" applyAlignment="0" applyProtection="0"/>
    <xf numFmtId="0" fontId="25" fillId="0" borderId="8" applyNumberFormat="0" applyFill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0" fillId="4" borderId="1" applyNumberFormat="0" applyFont="0" applyAlignment="0" applyProtection="0"/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7" fillId="16" borderId="7" applyNumberFormat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26" fillId="17" borderId="3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91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center"/>
    </xf>
    <xf numFmtId="0" fontId="10" fillId="0" borderId="0" xfId="91" applyFont="1" applyFill="1" applyBorder="1" applyAlignment="1">
      <alignment horizontal="left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0" fillId="0" borderId="0" xfId="89" applyFont="1" applyFill="1" applyBorder="1" applyAlignment="1">
      <alignment horizontal="left" wrapText="1"/>
      <protection/>
    </xf>
    <xf numFmtId="0" fontId="10" fillId="0" borderId="0" xfId="90" applyFont="1" applyFill="1" applyBorder="1" applyAlignment="1">
      <alignment horizontal="left" wrapText="1"/>
      <protection/>
    </xf>
    <xf numFmtId="0" fontId="9" fillId="0" borderId="0" xfId="89" applyFont="1" applyFill="1" applyBorder="1" applyAlignment="1">
      <alignment horizontal="left" wrapText="1"/>
      <protection/>
    </xf>
    <xf numFmtId="0" fontId="9" fillId="0" borderId="0" xfId="90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 wrapText="1"/>
    </xf>
    <xf numFmtId="3" fontId="5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10" fillId="0" borderId="0" xfId="93" applyFont="1" applyFill="1" applyBorder="1" applyAlignment="1">
      <alignment horizontal="left" wrapText="1"/>
      <protection/>
    </xf>
    <xf numFmtId="0" fontId="9" fillId="0" borderId="0" xfId="93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 horizontal="left" vertical="top"/>
    </xf>
    <xf numFmtId="0" fontId="9" fillId="0" borderId="0" xfId="93" applyFont="1" applyFill="1" applyBorder="1" applyAlignment="1">
      <alignment horizontal="left" vertical="top" wrapText="1"/>
      <protection/>
    </xf>
    <xf numFmtId="0" fontId="4" fillId="0" borderId="0" xfId="0" applyFont="1" applyFill="1" applyBorder="1" applyAlignment="1">
      <alignment horizontal="left" vertical="top"/>
    </xf>
    <xf numFmtId="0" fontId="10" fillId="0" borderId="0" xfId="93" applyFont="1" applyFill="1" applyBorder="1" applyAlignment="1">
      <alignment horizontal="left" vertical="top" wrapText="1"/>
      <protection/>
    </xf>
    <xf numFmtId="0" fontId="9" fillId="0" borderId="0" xfId="89" applyFont="1" applyFill="1" applyBorder="1" applyAlignment="1">
      <alignment horizontal="left" vertical="top" wrapText="1"/>
      <protection/>
    </xf>
    <xf numFmtId="0" fontId="10" fillId="0" borderId="0" xfId="89" applyFont="1" applyFill="1" applyBorder="1" applyAlignment="1">
      <alignment horizontal="left" vertical="top" wrapText="1"/>
      <protection/>
    </xf>
    <xf numFmtId="0" fontId="9" fillId="0" borderId="0" xfId="90" applyFont="1" applyFill="1" applyBorder="1" applyAlignment="1">
      <alignment horizontal="left" vertical="top" wrapText="1"/>
      <protection/>
    </xf>
    <xf numFmtId="0" fontId="10" fillId="0" borderId="0" xfId="90" applyFont="1" applyFill="1" applyBorder="1" applyAlignment="1">
      <alignment horizontal="left" vertical="top" wrapText="1"/>
      <protection/>
    </xf>
    <xf numFmtId="0" fontId="9" fillId="0" borderId="0" xfId="91" applyFont="1" applyFill="1" applyBorder="1" applyAlignment="1">
      <alignment horizontal="left" vertical="top" wrapText="1"/>
      <protection/>
    </xf>
    <xf numFmtId="0" fontId="10" fillId="0" borderId="0" xfId="91" applyFont="1" applyFill="1" applyBorder="1" applyAlignment="1">
      <alignment horizontal="left" vertical="top" wrapText="1"/>
      <protection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8" fillId="0" borderId="10" xfId="88" applyNumberFormat="1" applyFont="1" applyFill="1" applyBorder="1" applyAlignment="1" applyProtection="1">
      <alignment horizontal="right"/>
      <protection/>
    </xf>
    <xf numFmtId="3" fontId="8" fillId="0" borderId="10" xfId="88" applyNumberFormat="1" applyFont="1" applyFill="1" applyBorder="1" applyAlignment="1" applyProtection="1">
      <alignment horizontal="right" wrapText="1"/>
      <protection/>
    </xf>
    <xf numFmtId="2" fontId="8" fillId="0" borderId="10" xfId="88" applyNumberFormat="1" applyFont="1" applyFill="1" applyBorder="1" applyAlignment="1" applyProtection="1">
      <alignment horizontal="right"/>
      <protection/>
    </xf>
    <xf numFmtId="3" fontId="8" fillId="0" borderId="11" xfId="88" applyNumberFormat="1" applyFont="1" applyFill="1" applyBorder="1" applyAlignment="1" applyProtection="1">
      <alignment wrapText="1"/>
      <protection/>
    </xf>
    <xf numFmtId="4" fontId="0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49" fontId="5" fillId="0" borderId="0" xfId="0" applyNumberFormat="1" applyFont="1" applyFill="1" applyAlignment="1">
      <alignment horizontal="left" wrapText="1"/>
    </xf>
    <xf numFmtId="3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8" fillId="0" borderId="0" xfId="91" applyFont="1" applyFill="1" applyBorder="1" applyAlignment="1">
      <alignment horizontal="left" wrapText="1"/>
      <protection/>
    </xf>
    <xf numFmtId="0" fontId="8" fillId="0" borderId="0" xfId="92" applyFont="1" applyFill="1" applyBorder="1" applyAlignment="1">
      <alignment horizontal="left" wrapText="1"/>
      <protection/>
    </xf>
    <xf numFmtId="0" fontId="5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 wrapText="1"/>
    </xf>
    <xf numFmtId="49" fontId="11" fillId="0" borderId="0" xfId="0" applyNumberFormat="1" applyFont="1" applyFill="1" applyBorder="1" applyAlignment="1">
      <alignment horizontal="left" vertical="top" wrapText="1"/>
    </xf>
    <xf numFmtId="49" fontId="7" fillId="0" borderId="0" xfId="0" applyNumberFormat="1" applyFont="1" applyFill="1" applyAlignment="1">
      <alignment horizontal="left" vertical="top"/>
    </xf>
    <xf numFmtId="49" fontId="5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3" fontId="34" fillId="0" borderId="0" xfId="0" applyNumberFormat="1" applyFont="1" applyFill="1" applyBorder="1" applyAlignment="1">
      <alignment horizontal="right" wrapText="1"/>
    </xf>
    <xf numFmtId="4" fontId="11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3" fontId="12" fillId="0" borderId="0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8" fillId="0" borderId="12" xfId="88" applyFont="1" applyBorder="1" applyAlignment="1" quotePrefix="1">
      <alignment/>
      <protection/>
    </xf>
    <xf numFmtId="3" fontId="35" fillId="0" borderId="10" xfId="94" applyNumberFormat="1" applyFont="1" applyFill="1" applyBorder="1" applyAlignment="1">
      <alignment horizontal="center" vertical="top" wrapText="1"/>
      <protection/>
    </xf>
    <xf numFmtId="4" fontId="35" fillId="0" borderId="10" xfId="94" applyNumberFormat="1" applyFont="1" applyFill="1" applyBorder="1" applyAlignment="1">
      <alignment horizontal="center" vertical="top" wrapText="1"/>
      <protection/>
    </xf>
    <xf numFmtId="2" fontId="35" fillId="0" borderId="10" xfId="96" applyNumberFormat="1" applyFont="1" applyFill="1" applyBorder="1" applyAlignment="1">
      <alignment horizontal="center" vertical="top"/>
      <protection/>
    </xf>
    <xf numFmtId="0" fontId="7" fillId="0" borderId="13" xfId="0" applyFont="1" applyFill="1" applyBorder="1" applyAlignment="1">
      <alignment vertical="center"/>
    </xf>
    <xf numFmtId="0" fontId="5" fillId="0" borderId="0" xfId="0" applyFont="1" applyFill="1" applyBorder="1" applyAlignment="1" quotePrefix="1">
      <alignment horizontal="left" vertical="top"/>
    </xf>
    <xf numFmtId="0" fontId="9" fillId="0" borderId="0" xfId="0" applyNumberFormat="1" applyFont="1" applyFill="1" applyBorder="1" applyAlignment="1" applyProtection="1" quotePrefix="1">
      <alignment wrapText="1"/>
      <protection/>
    </xf>
    <xf numFmtId="3" fontId="5" fillId="0" borderId="11" xfId="94" applyNumberFormat="1" applyFont="1" applyFill="1" applyBorder="1" applyAlignment="1">
      <alignment horizontal="center" vertical="top" wrapText="1"/>
      <protection/>
    </xf>
    <xf numFmtId="4" fontId="5" fillId="0" borderId="11" xfId="94" applyNumberFormat="1" applyFont="1" applyFill="1" applyBorder="1" applyAlignment="1">
      <alignment horizontal="center" vertical="top" wrapText="1"/>
      <protection/>
    </xf>
    <xf numFmtId="2" fontId="5" fillId="0" borderId="11" xfId="95" applyNumberFormat="1" applyFont="1" applyFill="1" applyBorder="1" applyAlignment="1">
      <alignment horizontal="center" vertical="top" wrapText="1"/>
      <protection/>
    </xf>
    <xf numFmtId="0" fontId="5" fillId="0" borderId="0" xfId="0" applyFont="1" applyFill="1" applyBorder="1" applyAlignment="1" quotePrefix="1">
      <alignment horizontal="left"/>
    </xf>
    <xf numFmtId="0" fontId="9" fillId="0" borderId="12" xfId="88" applyFont="1" applyBorder="1" applyAlignment="1" quotePrefix="1">
      <alignment horizontal="center" vertical="center" wrapText="1"/>
      <protection/>
    </xf>
    <xf numFmtId="0" fontId="8" fillId="0" borderId="10" xfId="88" applyFont="1" applyBorder="1" applyAlignment="1" quotePrefix="1">
      <alignment horizontal="left"/>
      <protection/>
    </xf>
    <xf numFmtId="49" fontId="5" fillId="0" borderId="14" xfId="0" applyNumberFormat="1" applyFont="1" applyFill="1" applyBorder="1" applyAlignment="1">
      <alignment horizontal="center" vertical="top" wrapText="1"/>
    </xf>
    <xf numFmtId="0" fontId="9" fillId="0" borderId="14" xfId="88" applyFont="1" applyFill="1" applyBorder="1" applyAlignment="1">
      <alignment horizontal="center" vertical="top" wrapText="1"/>
      <protection/>
    </xf>
    <xf numFmtId="3" fontId="9" fillId="0" borderId="14" xfId="88" applyNumberFormat="1" applyFont="1" applyBorder="1" applyAlignment="1">
      <alignment horizontal="center" vertical="top" wrapText="1"/>
      <protection/>
    </xf>
    <xf numFmtId="4" fontId="5" fillId="0" borderId="14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8" fillId="0" borderId="10" xfId="88" applyFont="1" applyBorder="1" applyAlignment="1" quotePrefix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3" fontId="8" fillId="0" borderId="10" xfId="0" applyNumberFormat="1" applyFont="1" applyBorder="1" applyAlignment="1">
      <alignment horizontal="right"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center" vertical="top" wrapText="1"/>
    </xf>
    <xf numFmtId="3" fontId="5" fillId="0" borderId="0" xfId="94" applyNumberFormat="1" applyFont="1" applyFill="1" applyBorder="1" applyAlignment="1">
      <alignment horizontal="center" wrapText="1"/>
      <protection/>
    </xf>
    <xf numFmtId="0" fontId="9" fillId="0" borderId="15" xfId="88" applyNumberFormat="1" applyFont="1" applyFill="1" applyBorder="1" applyAlignment="1" applyProtection="1" quotePrefix="1">
      <alignment horizontal="center" wrapText="1"/>
      <protection/>
    </xf>
    <xf numFmtId="0" fontId="9" fillId="0" borderId="13" xfId="88" applyNumberFormat="1" applyFont="1" applyFill="1" applyBorder="1" applyAlignment="1" applyProtection="1" quotePrefix="1">
      <alignment horizontal="center" wrapText="1"/>
      <protection/>
    </xf>
    <xf numFmtId="0" fontId="30" fillId="0" borderId="0" xfId="88" applyNumberFormat="1" applyFont="1" applyFill="1" applyBorder="1" applyAlignment="1" applyProtection="1" quotePrefix="1">
      <alignment horizontal="center" vertical="center"/>
      <protection/>
    </xf>
    <xf numFmtId="0" fontId="31" fillId="0" borderId="0" xfId="88" applyNumberFormat="1" applyFont="1" applyFill="1" applyBorder="1" applyAlignment="1" applyProtection="1">
      <alignment horizontal="center" vertical="center"/>
      <protection/>
    </xf>
    <xf numFmtId="0" fontId="31" fillId="0" borderId="0" xfId="88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center" vertical="center" wrapText="1"/>
    </xf>
    <xf numFmtId="0" fontId="30" fillId="0" borderId="0" xfId="88" applyNumberFormat="1" applyFont="1" applyFill="1" applyBorder="1" applyAlignment="1" applyProtection="1">
      <alignment horizontal="center" vertical="center"/>
      <protection/>
    </xf>
    <xf numFmtId="0" fontId="10" fillId="0" borderId="0" xfId="88" applyNumberFormat="1" applyFont="1" applyFill="1" applyBorder="1" applyAlignment="1" applyProtection="1">
      <alignment horizontal="center" vertical="center"/>
      <protection/>
    </xf>
    <xf numFmtId="0" fontId="10" fillId="0" borderId="0" xfId="88" applyNumberFormat="1" applyFont="1" applyFill="1" applyBorder="1" applyAlignment="1" applyProtection="1">
      <alignment/>
      <protection/>
    </xf>
    <xf numFmtId="0" fontId="30" fillId="0" borderId="0" xfId="88" applyNumberFormat="1" applyFont="1" applyFill="1" applyBorder="1" applyAlignment="1" applyProtection="1">
      <alignment horizontal="center" vertical="center" wrapText="1"/>
      <protection/>
    </xf>
    <xf numFmtId="0" fontId="30" fillId="0" borderId="13" xfId="88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bično_bilanca" xfId="88"/>
    <cellStyle name="Obično_List4" xfId="89"/>
    <cellStyle name="Obično_List5" xfId="90"/>
    <cellStyle name="Obično_List7" xfId="91"/>
    <cellStyle name="Obično_List8" xfId="92"/>
    <cellStyle name="Obično_List9" xfId="93"/>
    <cellStyle name="Obično_Polugodišnji-sabor" xfId="94"/>
    <cellStyle name="Obično_prihodi 2005" xfId="95"/>
    <cellStyle name="Obično_Raeun financiranja 06-05" xfId="96"/>
    <cellStyle name="Output" xfId="97"/>
    <cellStyle name="Percent" xfId="98"/>
    <cellStyle name="Povezana ćelija" xfId="99"/>
    <cellStyle name="Followed Hyperlink" xfId="100"/>
    <cellStyle name="Provjera ćelije" xfId="101"/>
    <cellStyle name="Tekst objašnjenja" xfId="102"/>
    <cellStyle name="Tekst upozorenja" xfId="103"/>
    <cellStyle name="Title" xfId="104"/>
    <cellStyle name="Total" xfId="105"/>
    <cellStyle name="Ukupni zbroj" xfId="106"/>
    <cellStyle name="Unos" xfId="107"/>
    <cellStyle name="Currency" xfId="108"/>
    <cellStyle name="Currency [0]" xfId="109"/>
    <cellStyle name="Warning Text" xfId="110"/>
    <cellStyle name="Comma" xfId="111"/>
    <cellStyle name="Comma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59.140625" style="30" customWidth="1"/>
    <col min="2" max="2" width="14.57421875" style="31" customWidth="1"/>
    <col min="3" max="3" width="14.28125" style="31" customWidth="1"/>
    <col min="4" max="4" width="9.28125" style="31" customWidth="1"/>
    <col min="5" max="5" width="14.57421875" style="31" customWidth="1"/>
    <col min="6" max="6" width="9.00390625" style="31" customWidth="1"/>
    <col min="7" max="16384" width="9.140625" style="31" customWidth="1"/>
  </cols>
  <sheetData>
    <row r="1" spans="1:4" ht="75" customHeight="1">
      <c r="A1" s="104" t="s">
        <v>188</v>
      </c>
      <c r="B1" s="104"/>
      <c r="C1" s="104"/>
      <c r="D1" s="104"/>
    </row>
    <row r="2" spans="1:4" ht="24" customHeight="1">
      <c r="A2" s="108" t="s">
        <v>11</v>
      </c>
      <c r="B2" s="106"/>
      <c r="C2" s="107"/>
      <c r="D2" s="107"/>
    </row>
    <row r="3" spans="1:4" ht="25.5" customHeight="1">
      <c r="A3" s="105" t="s">
        <v>1</v>
      </c>
      <c r="B3" s="106"/>
      <c r="C3" s="107"/>
      <c r="D3" s="107"/>
    </row>
    <row r="4" spans="1:4" ht="15" customHeight="1">
      <c r="A4" s="109"/>
      <c r="B4" s="109"/>
      <c r="C4" s="109"/>
      <c r="D4" s="109"/>
    </row>
    <row r="5" spans="1:5" ht="27.75" customHeight="1">
      <c r="A5" s="86"/>
      <c r="B5" s="76" t="s">
        <v>178</v>
      </c>
      <c r="C5" s="77" t="s">
        <v>179</v>
      </c>
      <c r="D5" s="78" t="s">
        <v>180</v>
      </c>
      <c r="E5" s="66"/>
    </row>
    <row r="6" spans="1:6" ht="22.5" customHeight="1">
      <c r="A6" s="87" t="s">
        <v>0</v>
      </c>
      <c r="B6" s="32">
        <f>prihodi!D5+prihodi!D24</f>
        <v>519393000</v>
      </c>
      <c r="C6" s="32">
        <f>prihodi!E5+prihodi!E24</f>
        <v>271694430</v>
      </c>
      <c r="D6" s="34">
        <f>C6/B6*100</f>
        <v>52.309990700683294</v>
      </c>
      <c r="E6" s="66"/>
      <c r="F6" s="66"/>
    </row>
    <row r="7" spans="1:5" ht="22.5" customHeight="1">
      <c r="A7" s="87" t="s">
        <v>12</v>
      </c>
      <c r="B7" s="33">
        <f>prihodi!D19</f>
        <v>2500000</v>
      </c>
      <c r="C7" s="33">
        <f>prihodi!E19</f>
        <v>0</v>
      </c>
      <c r="D7" s="34">
        <f>C7/B7*100</f>
        <v>0</v>
      </c>
      <c r="E7" s="66"/>
    </row>
    <row r="8" spans="1:5" ht="22.5" customHeight="1">
      <c r="A8" s="87" t="s">
        <v>16</v>
      </c>
      <c r="B8" s="33">
        <f>rashodi!D3</f>
        <v>21417000</v>
      </c>
      <c r="C8" s="33">
        <f>rashodi!E3</f>
        <v>7008888</v>
      </c>
      <c r="D8" s="34">
        <f>C8/B8*100</f>
        <v>32.72581594060793</v>
      </c>
      <c r="E8" s="66"/>
    </row>
    <row r="9" spans="1:5" ht="22.5" customHeight="1">
      <c r="A9" s="87" t="s">
        <v>13</v>
      </c>
      <c r="B9" s="33">
        <f>rashodi!D48</f>
        <v>1060000</v>
      </c>
      <c r="C9" s="33">
        <f>rashodi!E48</f>
        <v>101389</v>
      </c>
      <c r="D9" s="34">
        <f>C9/B9*100</f>
        <v>9.565</v>
      </c>
      <c r="E9" s="66"/>
    </row>
    <row r="10" spans="1:4" ht="22.5" customHeight="1">
      <c r="A10" s="87" t="s">
        <v>14</v>
      </c>
      <c r="B10" s="33">
        <f>B6+B7-B8-B9</f>
        <v>499416000</v>
      </c>
      <c r="C10" s="33">
        <f>C6+C7-C8-C9</f>
        <v>264584153</v>
      </c>
      <c r="D10" s="34">
        <f>C10/B10*100</f>
        <v>52.97870973296811</v>
      </c>
    </row>
    <row r="11" spans="1:4" ht="15" customHeight="1">
      <c r="A11" s="99"/>
      <c r="B11" s="99"/>
      <c r="C11" s="99"/>
      <c r="D11" s="99"/>
    </row>
    <row r="12" spans="1:4" ht="25.5" customHeight="1">
      <c r="A12" s="101" t="s">
        <v>6</v>
      </c>
      <c r="B12" s="102"/>
      <c r="C12" s="103"/>
      <c r="D12" s="103"/>
    </row>
    <row r="13" spans="1:4" ht="15" customHeight="1">
      <c r="A13" s="100"/>
      <c r="B13" s="100"/>
      <c r="C13" s="100"/>
      <c r="D13" s="100"/>
    </row>
    <row r="14" spans="1:5" ht="28.5">
      <c r="A14" s="86"/>
      <c r="B14" s="76" t="s">
        <v>178</v>
      </c>
      <c r="C14" s="77" t="s">
        <v>179</v>
      </c>
      <c r="D14" s="78" t="s">
        <v>180</v>
      </c>
      <c r="E14" s="66"/>
    </row>
    <row r="15" spans="1:5" ht="31.5">
      <c r="A15" s="93" t="s">
        <v>17</v>
      </c>
      <c r="B15" s="33">
        <f>'račun financiranja'!D6+'račun financiranja'!D11</f>
        <v>323731300</v>
      </c>
      <c r="C15" s="33">
        <f>'račun financiranja'!E6+'račun financiranja'!E11</f>
        <v>0</v>
      </c>
      <c r="D15" s="34">
        <f>C15/B15*100</f>
        <v>0</v>
      </c>
      <c r="E15" s="66"/>
    </row>
    <row r="16" spans="1:4" ht="31.5">
      <c r="A16" s="93" t="s">
        <v>9</v>
      </c>
      <c r="B16" s="33">
        <v>0</v>
      </c>
      <c r="C16" s="33">
        <v>0</v>
      </c>
      <c r="D16" s="34"/>
    </row>
    <row r="17" spans="1:4" ht="15.75">
      <c r="A17" s="94" t="s">
        <v>189</v>
      </c>
      <c r="B17" s="33">
        <v>-823147300</v>
      </c>
      <c r="C17" s="33">
        <v>-264584153</v>
      </c>
      <c r="D17" s="34">
        <f>C17/B17*100</f>
        <v>32.14298983912114</v>
      </c>
    </row>
    <row r="18" spans="1:4" ht="22.5" customHeight="1">
      <c r="A18" s="87" t="s">
        <v>7</v>
      </c>
      <c r="B18" s="95">
        <f>B15-B16+B17</f>
        <v>-499416000</v>
      </c>
      <c r="C18" s="95">
        <f>C15-C16+C17</f>
        <v>-264584153</v>
      </c>
      <c r="D18" s="34">
        <f>C18/B18*100</f>
        <v>52.97870973296811</v>
      </c>
    </row>
    <row r="19" spans="1:4" ht="15" customHeight="1">
      <c r="A19" s="75"/>
      <c r="B19" s="35"/>
      <c r="C19" s="35"/>
      <c r="D19" s="35"/>
    </row>
    <row r="20" spans="1:4" ht="22.5" customHeight="1">
      <c r="A20" s="87" t="s">
        <v>15</v>
      </c>
      <c r="B20" s="95">
        <f>B10+B18</f>
        <v>0</v>
      </c>
      <c r="C20" s="95">
        <f>C10+C18</f>
        <v>0</v>
      </c>
      <c r="D20" s="34"/>
    </row>
  </sheetData>
  <sheetProtection/>
  <mergeCells count="7">
    <mergeCell ref="A11:D11"/>
    <mergeCell ref="A13:D13"/>
    <mergeCell ref="A12:D12"/>
    <mergeCell ref="A1:D1"/>
    <mergeCell ref="A3:D3"/>
    <mergeCell ref="A2:D2"/>
    <mergeCell ref="A4:D4"/>
  </mergeCells>
  <printOptions horizontalCentered="1"/>
  <pageMargins left="0.1968503937007874" right="0.1968503937007874" top="0.7874015748031497" bottom="0.3937007874015748" header="0.11811023622047245" footer="0.1968503937007874"/>
  <pageSetup firstPageNumber="468" useFirstPageNumber="1" horizontalDpi="600" verticalDpi="600" orientation="portrait" paperSize="9" r:id="rId1"/>
  <headerFooter alignWithMargins="0">
    <oddFooter>&amp;C&amp;"Times New Roman,Uobičajeno"&amp;12&amp;P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36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57421875" style="7" customWidth="1"/>
    <col min="2" max="2" width="5.28125" style="7" customWidth="1"/>
    <col min="3" max="3" width="48.57421875" style="8" customWidth="1"/>
    <col min="4" max="4" width="12.28125" style="8" customWidth="1"/>
    <col min="5" max="5" width="11.57421875" style="8" customWidth="1"/>
    <col min="6" max="7" width="7.8515625" style="8" customWidth="1"/>
    <col min="8" max="8" width="8.7109375" style="8" customWidth="1"/>
    <col min="9" max="9" width="12.421875" style="8" customWidth="1"/>
    <col min="10" max="16384" width="9.140625" style="8" customWidth="1"/>
  </cols>
  <sheetData>
    <row r="1" spans="1:6" ht="32.25" customHeight="1">
      <c r="A1" s="110" t="s">
        <v>1</v>
      </c>
      <c r="B1" s="110"/>
      <c r="C1" s="110"/>
      <c r="D1" s="110"/>
      <c r="E1" s="110"/>
      <c r="F1" s="110"/>
    </row>
    <row r="2" spans="1:6" ht="27.75" customHeight="1">
      <c r="A2" s="111" t="s">
        <v>2</v>
      </c>
      <c r="B2" s="111"/>
      <c r="C2" s="111"/>
      <c r="D2" s="111"/>
      <c r="E2" s="111"/>
      <c r="F2" s="111"/>
    </row>
    <row r="3" spans="1:6" s="2" customFormat="1" ht="27.75" customHeight="1">
      <c r="A3" s="39"/>
      <c r="B3" s="39"/>
      <c r="C3" s="40" t="s">
        <v>184</v>
      </c>
      <c r="D3" s="82" t="s">
        <v>178</v>
      </c>
      <c r="E3" s="83" t="s">
        <v>185</v>
      </c>
      <c r="F3" s="84" t="s">
        <v>180</v>
      </c>
    </row>
    <row r="4" spans="1:6" s="2" customFormat="1" ht="25.5" customHeight="1">
      <c r="A4" s="20"/>
      <c r="B4" s="20"/>
      <c r="C4" s="51" t="s">
        <v>131</v>
      </c>
      <c r="D4" s="14"/>
      <c r="E4" s="14"/>
      <c r="F4" s="16"/>
    </row>
    <row r="5" spans="1:9" s="2" customFormat="1" ht="22.5" customHeight="1">
      <c r="A5" s="85" t="s">
        <v>20</v>
      </c>
      <c r="B5" s="20"/>
      <c r="C5" s="4" t="s">
        <v>0</v>
      </c>
      <c r="D5" s="14">
        <f>D6+D13</f>
        <v>513031000</v>
      </c>
      <c r="E5" s="14">
        <f>E6+E13</f>
        <v>254951494</v>
      </c>
      <c r="F5" s="16">
        <f>E5/D5*100</f>
        <v>49.695143958162376</v>
      </c>
      <c r="I5" s="42"/>
    </row>
    <row r="6" spans="1:6" s="2" customFormat="1" ht="12.75">
      <c r="A6" s="80" t="s">
        <v>96</v>
      </c>
      <c r="B6" s="20"/>
      <c r="C6" s="4" t="s">
        <v>97</v>
      </c>
      <c r="D6" s="14">
        <f>D7</f>
        <v>508511000</v>
      </c>
      <c r="E6" s="14">
        <f>E7</f>
        <v>252254454</v>
      </c>
      <c r="F6" s="16">
        <f>E6/D6*100</f>
        <v>49.60648914182781</v>
      </c>
    </row>
    <row r="7" spans="1:6" s="2" customFormat="1" ht="12.75">
      <c r="A7" s="28" t="s">
        <v>98</v>
      </c>
      <c r="B7" s="20"/>
      <c r="C7" s="4" t="s">
        <v>99</v>
      </c>
      <c r="D7" s="14">
        <v>508511000</v>
      </c>
      <c r="E7" s="14">
        <f>SUM(E8:E12)</f>
        <v>252254454</v>
      </c>
      <c r="F7" s="16">
        <f>E7/D7*100</f>
        <v>49.60648914182781</v>
      </c>
    </row>
    <row r="8" spans="1:6" s="1" customFormat="1" ht="12.75">
      <c r="A8" s="22"/>
      <c r="B8" s="29" t="s">
        <v>121</v>
      </c>
      <c r="C8" s="6" t="s">
        <v>122</v>
      </c>
      <c r="D8" s="43"/>
      <c r="E8" s="43">
        <v>176107</v>
      </c>
      <c r="F8" s="17"/>
    </row>
    <row r="9" spans="1:6" s="1" customFormat="1" ht="12.75">
      <c r="A9" s="22"/>
      <c r="B9" s="29" t="s">
        <v>133</v>
      </c>
      <c r="C9" s="6" t="s">
        <v>134</v>
      </c>
      <c r="D9" s="43"/>
      <c r="E9" s="43">
        <v>19677400</v>
      </c>
      <c r="F9" s="17"/>
    </row>
    <row r="10" spans="1:6" s="1" customFormat="1" ht="12.75">
      <c r="A10" s="22"/>
      <c r="B10" s="29" t="s">
        <v>135</v>
      </c>
      <c r="C10" s="6" t="s">
        <v>136</v>
      </c>
      <c r="D10" s="43"/>
      <c r="E10" s="43">
        <v>43357</v>
      </c>
      <c r="F10" s="17"/>
    </row>
    <row r="11" spans="1:6" s="1" customFormat="1" ht="12.75">
      <c r="A11" s="22"/>
      <c r="B11" s="22">
        <v>6419</v>
      </c>
      <c r="C11" s="6" t="s">
        <v>137</v>
      </c>
      <c r="D11" s="43"/>
      <c r="E11" s="43">
        <v>20334932</v>
      </c>
      <c r="F11" s="17"/>
    </row>
    <row r="12" spans="1:6" s="1" customFormat="1" ht="12.75" customHeight="1">
      <c r="A12" s="22"/>
      <c r="B12" s="22">
        <v>6419</v>
      </c>
      <c r="C12" s="6" t="s">
        <v>138</v>
      </c>
      <c r="D12" s="43"/>
      <c r="E12" s="43">
        <v>212022658</v>
      </c>
      <c r="F12" s="17"/>
    </row>
    <row r="13" spans="1:6" s="2" customFormat="1" ht="25.5">
      <c r="A13" s="80" t="s">
        <v>181</v>
      </c>
      <c r="B13" s="20"/>
      <c r="C13" s="4" t="s">
        <v>139</v>
      </c>
      <c r="D13" s="14">
        <f>D14</f>
        <v>4520000</v>
      </c>
      <c r="E13" s="14">
        <f>E14</f>
        <v>2697040</v>
      </c>
      <c r="F13" s="16">
        <f>E13/D13*100</f>
        <v>59.66902654867256</v>
      </c>
    </row>
    <row r="14" spans="1:6" s="2" customFormat="1" ht="12.75">
      <c r="A14" s="28">
        <v>652</v>
      </c>
      <c r="B14" s="20"/>
      <c r="C14" s="4" t="s">
        <v>140</v>
      </c>
      <c r="D14" s="14">
        <v>4520000</v>
      </c>
      <c r="E14" s="14">
        <f>E15</f>
        <v>2697040</v>
      </c>
      <c r="F14" s="16">
        <f>E14/D14*100</f>
        <v>59.66902654867256</v>
      </c>
    </row>
    <row r="15" spans="1:6" s="1" customFormat="1" ht="12.75">
      <c r="A15" s="22"/>
      <c r="B15" s="29" t="s">
        <v>141</v>
      </c>
      <c r="C15" s="6" t="s">
        <v>142</v>
      </c>
      <c r="D15" s="15"/>
      <c r="E15" s="15">
        <f>E16+E17</f>
        <v>2697040</v>
      </c>
      <c r="F15" s="17"/>
    </row>
    <row r="16" spans="1:6" s="1" customFormat="1" ht="25.5">
      <c r="A16" s="22"/>
      <c r="B16" s="29"/>
      <c r="C16" s="6" t="s">
        <v>143</v>
      </c>
      <c r="D16" s="15"/>
      <c r="E16" s="15">
        <v>2696930</v>
      </c>
      <c r="F16" s="17"/>
    </row>
    <row r="17" spans="1:6" s="1" customFormat="1" ht="12.75">
      <c r="A17" s="22"/>
      <c r="B17" s="29"/>
      <c r="C17" s="6" t="s">
        <v>175</v>
      </c>
      <c r="D17" s="15"/>
      <c r="E17" s="15">
        <v>110</v>
      </c>
      <c r="F17" s="17"/>
    </row>
    <row r="18" spans="1:6" s="1" customFormat="1" ht="12.75">
      <c r="A18" s="22"/>
      <c r="B18" s="29"/>
      <c r="C18" s="6"/>
      <c r="D18" s="15"/>
      <c r="E18" s="15"/>
      <c r="F18" s="17"/>
    </row>
    <row r="19" spans="1:6" s="1" customFormat="1" ht="12.75">
      <c r="A19" s="81" t="s">
        <v>182</v>
      </c>
      <c r="B19" s="69"/>
      <c r="C19" s="70" t="s">
        <v>168</v>
      </c>
      <c r="D19" s="14">
        <f aca="true" t="shared" si="0" ref="D19:E21">D20</f>
        <v>2500000</v>
      </c>
      <c r="E19" s="14">
        <f t="shared" si="0"/>
        <v>0</v>
      </c>
      <c r="F19" s="17">
        <f>E19/D19*100</f>
        <v>0</v>
      </c>
    </row>
    <row r="20" spans="1:6" s="1" customFormat="1" ht="12.75">
      <c r="A20" s="81" t="s">
        <v>183</v>
      </c>
      <c r="B20" s="69"/>
      <c r="C20" s="68" t="s">
        <v>169</v>
      </c>
      <c r="D20" s="14">
        <f t="shared" si="0"/>
        <v>2500000</v>
      </c>
      <c r="E20" s="14">
        <f t="shared" si="0"/>
        <v>0</v>
      </c>
      <c r="F20" s="17">
        <f>E20/D20*100</f>
        <v>0</v>
      </c>
    </row>
    <row r="21" spans="1:6" s="1" customFormat="1" ht="25.5">
      <c r="A21" s="68">
        <v>711</v>
      </c>
      <c r="B21" s="69"/>
      <c r="C21" s="68" t="s">
        <v>170</v>
      </c>
      <c r="D21" s="14">
        <v>2500000</v>
      </c>
      <c r="E21" s="14">
        <f t="shared" si="0"/>
        <v>0</v>
      </c>
      <c r="F21" s="17">
        <f>E21/D21*100</f>
        <v>0</v>
      </c>
    </row>
    <row r="22" spans="1:6" s="1" customFormat="1" ht="12.75" hidden="1">
      <c r="A22" s="71"/>
      <c r="B22" s="72">
        <v>7111</v>
      </c>
      <c r="C22" s="73" t="s">
        <v>171</v>
      </c>
      <c r="D22" s="15"/>
      <c r="E22" s="15">
        <v>0</v>
      </c>
      <c r="F22" s="17" t="s">
        <v>18</v>
      </c>
    </row>
    <row r="23" spans="1:6" s="2" customFormat="1" ht="25.5" customHeight="1">
      <c r="A23" s="20"/>
      <c r="B23" s="20"/>
      <c r="C23" s="52" t="s">
        <v>132</v>
      </c>
      <c r="D23" s="42"/>
      <c r="E23" s="42"/>
      <c r="F23" s="16"/>
    </row>
    <row r="24" spans="1:9" s="2" customFormat="1" ht="22.5" customHeight="1">
      <c r="A24" s="85" t="s">
        <v>20</v>
      </c>
      <c r="B24" s="20"/>
      <c r="C24" s="4" t="s">
        <v>0</v>
      </c>
      <c r="D24" s="14">
        <f>D25+D34</f>
        <v>6362000</v>
      </c>
      <c r="E24" s="14">
        <f>E25+E34</f>
        <v>16742936</v>
      </c>
      <c r="F24" s="16">
        <f>E24/D24*100</f>
        <v>263.17095253065077</v>
      </c>
      <c r="G24" s="42"/>
      <c r="I24" s="42"/>
    </row>
    <row r="25" spans="1:6" s="2" customFormat="1" ht="12.75">
      <c r="A25" s="80" t="s">
        <v>96</v>
      </c>
      <c r="B25" s="20"/>
      <c r="C25" s="4" t="s">
        <v>97</v>
      </c>
      <c r="D25" s="14">
        <f>D26+D32</f>
        <v>3455000</v>
      </c>
      <c r="E25" s="14">
        <f>E26+E32</f>
        <v>3270966</v>
      </c>
      <c r="F25" s="16">
        <f aca="true" t="shared" si="1" ref="F25:F35">E25/D25*100</f>
        <v>94.6734008683068</v>
      </c>
    </row>
    <row r="26" spans="1:6" s="2" customFormat="1" ht="12.75">
      <c r="A26" s="28" t="s">
        <v>98</v>
      </c>
      <c r="B26" s="20"/>
      <c r="C26" s="4" t="s">
        <v>99</v>
      </c>
      <c r="D26" s="14">
        <v>3455000</v>
      </c>
      <c r="E26" s="14">
        <f>SUM(E27:E31)</f>
        <v>2794753</v>
      </c>
      <c r="F26" s="16">
        <f t="shared" si="1"/>
        <v>80.89010130246021</v>
      </c>
    </row>
    <row r="27" spans="1:6" s="1" customFormat="1" ht="12.75">
      <c r="A27" s="22"/>
      <c r="B27" s="29" t="s">
        <v>121</v>
      </c>
      <c r="C27" s="6" t="s">
        <v>122</v>
      </c>
      <c r="D27" s="43">
        <v>470000</v>
      </c>
      <c r="E27" s="43">
        <v>656980</v>
      </c>
      <c r="F27" s="17">
        <f t="shared" si="1"/>
        <v>139.78297872340426</v>
      </c>
    </row>
    <row r="28" spans="1:6" s="1" customFormat="1" ht="12.75">
      <c r="A28" s="22"/>
      <c r="B28" s="29" t="s">
        <v>32</v>
      </c>
      <c r="C28" s="6" t="s">
        <v>33</v>
      </c>
      <c r="D28" s="43">
        <v>1000000</v>
      </c>
      <c r="E28" s="43">
        <v>266331</v>
      </c>
      <c r="F28" s="17">
        <f t="shared" si="1"/>
        <v>26.6331</v>
      </c>
    </row>
    <row r="29" spans="1:6" s="1" customFormat="1" ht="12.75">
      <c r="A29" s="22"/>
      <c r="B29" s="29" t="s">
        <v>135</v>
      </c>
      <c r="C29" s="6" t="s">
        <v>136</v>
      </c>
      <c r="D29" s="43">
        <v>10000</v>
      </c>
      <c r="E29" s="43">
        <v>37550</v>
      </c>
      <c r="F29" s="17">
        <f t="shared" si="1"/>
        <v>375.5</v>
      </c>
    </row>
    <row r="30" spans="1:6" s="1" customFormat="1" ht="12.75">
      <c r="A30" s="22"/>
      <c r="B30" s="29" t="s">
        <v>123</v>
      </c>
      <c r="C30" s="6" t="s">
        <v>124</v>
      </c>
      <c r="D30" s="43">
        <v>10000</v>
      </c>
      <c r="E30" s="43">
        <v>22</v>
      </c>
      <c r="F30" s="17">
        <f t="shared" si="1"/>
        <v>0.22</v>
      </c>
    </row>
    <row r="31" spans="1:6" s="1" customFormat="1" ht="12.75">
      <c r="A31" s="22"/>
      <c r="B31" s="29" t="s">
        <v>125</v>
      </c>
      <c r="C31" s="6" t="s">
        <v>126</v>
      </c>
      <c r="D31" s="43">
        <v>1965000</v>
      </c>
      <c r="E31" s="43">
        <v>1833870</v>
      </c>
      <c r="F31" s="17">
        <f t="shared" si="1"/>
        <v>93.3267175572519</v>
      </c>
    </row>
    <row r="32" spans="1:6" s="1" customFormat="1" ht="12.75">
      <c r="A32" s="68">
        <v>642</v>
      </c>
      <c r="B32" s="72"/>
      <c r="C32" s="74" t="s">
        <v>176</v>
      </c>
      <c r="D32" s="42">
        <v>0</v>
      </c>
      <c r="E32" s="42">
        <f>E33</f>
        <v>476213</v>
      </c>
      <c r="F32" s="17"/>
    </row>
    <row r="33" spans="1:6" s="1" customFormat="1" ht="12.75">
      <c r="A33" s="71"/>
      <c r="B33" s="72">
        <v>6422</v>
      </c>
      <c r="C33" s="73" t="s">
        <v>177</v>
      </c>
      <c r="D33" s="43">
        <v>0</v>
      </c>
      <c r="E33" s="43">
        <v>476213</v>
      </c>
      <c r="F33" s="17"/>
    </row>
    <row r="34" spans="1:6" s="2" customFormat="1" ht="25.5">
      <c r="A34" s="80" t="s">
        <v>181</v>
      </c>
      <c r="B34" s="20"/>
      <c r="C34" s="4" t="s">
        <v>139</v>
      </c>
      <c r="D34" s="14">
        <f>D35</f>
        <v>2907000</v>
      </c>
      <c r="E34" s="14">
        <f>E35</f>
        <v>13471970</v>
      </c>
      <c r="F34" s="16">
        <f t="shared" si="1"/>
        <v>463.4320605435157</v>
      </c>
    </row>
    <row r="35" spans="1:6" s="2" customFormat="1" ht="12.75">
      <c r="A35" s="28">
        <v>652</v>
      </c>
      <c r="B35" s="20"/>
      <c r="C35" s="4" t="s">
        <v>140</v>
      </c>
      <c r="D35" s="14">
        <v>2907000</v>
      </c>
      <c r="E35" s="14">
        <f>E36</f>
        <v>13471970</v>
      </c>
      <c r="F35" s="16">
        <f t="shared" si="1"/>
        <v>463.4320605435157</v>
      </c>
    </row>
    <row r="36" spans="1:6" s="1" customFormat="1" ht="12.75">
      <c r="A36" s="22"/>
      <c r="B36" s="29" t="s">
        <v>141</v>
      </c>
      <c r="C36" s="6" t="s">
        <v>142</v>
      </c>
      <c r="D36" s="15"/>
      <c r="E36" s="15">
        <f>E37+E38</f>
        <v>13471970</v>
      </c>
      <c r="F36" s="17"/>
    </row>
    <row r="37" spans="1:6" s="1" customFormat="1" ht="25.5">
      <c r="A37" s="22"/>
      <c r="B37" s="29"/>
      <c r="C37" s="6" t="s">
        <v>144</v>
      </c>
      <c r="D37" s="15"/>
      <c r="E37" s="15">
        <v>12964103</v>
      </c>
      <c r="F37" s="17"/>
    </row>
    <row r="38" spans="1:6" s="1" customFormat="1" ht="12.75">
      <c r="A38" s="5"/>
      <c r="B38" s="5"/>
      <c r="C38" s="6" t="s">
        <v>175</v>
      </c>
      <c r="E38" s="43">
        <v>507867</v>
      </c>
      <c r="F38" s="17"/>
    </row>
    <row r="39" ht="12.75">
      <c r="F39" s="36"/>
    </row>
    <row r="40" ht="12.75">
      <c r="F40" s="36"/>
    </row>
    <row r="41" ht="12.75">
      <c r="F41" s="36"/>
    </row>
    <row r="42" ht="12.75">
      <c r="F42" s="36"/>
    </row>
    <row r="43" ht="12.75">
      <c r="F43" s="36"/>
    </row>
    <row r="44" ht="12.75">
      <c r="F44" s="36"/>
    </row>
    <row r="45" ht="12.75">
      <c r="F45" s="36"/>
    </row>
    <row r="46" ht="12.75">
      <c r="F46" s="36"/>
    </row>
    <row r="47" ht="12.75">
      <c r="F47" s="36"/>
    </row>
    <row r="48" ht="12.75">
      <c r="F48" s="36"/>
    </row>
    <row r="49" ht="12.75">
      <c r="F49" s="36"/>
    </row>
    <row r="50" ht="12.75">
      <c r="F50" s="36"/>
    </row>
    <row r="51" ht="12.75">
      <c r="F51" s="36"/>
    </row>
    <row r="52" ht="12.75">
      <c r="F52" s="36"/>
    </row>
    <row r="53" ht="12.75">
      <c r="F53" s="36"/>
    </row>
    <row r="54" ht="12.75">
      <c r="F54" s="36"/>
    </row>
    <row r="55" ht="12.75">
      <c r="F55" s="36"/>
    </row>
    <row r="56" ht="12.75">
      <c r="F56" s="36"/>
    </row>
    <row r="57" ht="12.75">
      <c r="F57" s="36"/>
    </row>
    <row r="58" ht="12.75">
      <c r="F58" s="36"/>
    </row>
    <row r="59" ht="12.75">
      <c r="F59" s="36"/>
    </row>
    <row r="60" ht="12.75">
      <c r="F60" s="36"/>
    </row>
    <row r="61" ht="12.75">
      <c r="F61" s="36"/>
    </row>
    <row r="62" ht="12.75">
      <c r="F62" s="36"/>
    </row>
    <row r="63" ht="12.75">
      <c r="F63" s="36"/>
    </row>
    <row r="64" ht="12.75">
      <c r="F64" s="36"/>
    </row>
    <row r="65" ht="12.75">
      <c r="F65" s="36"/>
    </row>
    <row r="66" ht="12.75">
      <c r="F66" s="36"/>
    </row>
    <row r="67" ht="12.75">
      <c r="F67" s="36"/>
    </row>
    <row r="68" ht="12.75">
      <c r="F68" s="36"/>
    </row>
    <row r="69" ht="12.75">
      <c r="F69" s="36"/>
    </row>
    <row r="70" ht="12.75">
      <c r="F70" s="36"/>
    </row>
    <row r="71" ht="12.75">
      <c r="F71" s="36"/>
    </row>
    <row r="72" ht="12.75">
      <c r="F72" s="36"/>
    </row>
    <row r="73" ht="12.75">
      <c r="F73" s="36"/>
    </row>
    <row r="74" ht="12.75">
      <c r="F74" s="36"/>
    </row>
    <row r="75" ht="12.75">
      <c r="F75" s="36"/>
    </row>
    <row r="76" ht="12.75">
      <c r="F76" s="36"/>
    </row>
    <row r="77" ht="12.75">
      <c r="F77" s="36"/>
    </row>
    <row r="78" ht="12.75">
      <c r="F78" s="36"/>
    </row>
    <row r="79" ht="12.75">
      <c r="F79" s="36"/>
    </row>
    <row r="80" ht="12.75">
      <c r="F80" s="36"/>
    </row>
    <row r="81" ht="12.75">
      <c r="F81" s="36"/>
    </row>
    <row r="82" ht="12.75">
      <c r="F82" s="36"/>
    </row>
    <row r="83" ht="12.75">
      <c r="F83" s="36"/>
    </row>
    <row r="84" ht="12.75">
      <c r="F84" s="36"/>
    </row>
    <row r="85" ht="12.75">
      <c r="F85" s="36"/>
    </row>
    <row r="86" ht="12.75">
      <c r="F86" s="36"/>
    </row>
    <row r="87" ht="12.75">
      <c r="F87" s="36"/>
    </row>
    <row r="88" ht="12.75">
      <c r="F88" s="36"/>
    </row>
    <row r="89" ht="12.75">
      <c r="F89" s="36"/>
    </row>
    <row r="90" ht="12.75">
      <c r="F90" s="36"/>
    </row>
    <row r="91" ht="12.75">
      <c r="F91" s="36"/>
    </row>
    <row r="92" ht="12.75">
      <c r="F92" s="36"/>
    </row>
    <row r="93" ht="12.75">
      <c r="F93" s="36"/>
    </row>
    <row r="94" ht="12.75">
      <c r="F94" s="36"/>
    </row>
    <row r="95" ht="12.75">
      <c r="F95" s="36"/>
    </row>
    <row r="96" ht="12.75">
      <c r="F96" s="36"/>
    </row>
    <row r="97" ht="12.75">
      <c r="F97" s="36"/>
    </row>
    <row r="98" ht="12.75">
      <c r="F98" s="36"/>
    </row>
    <row r="99" ht="12.75">
      <c r="F99" s="36"/>
    </row>
    <row r="100" ht="12.75">
      <c r="F100" s="36"/>
    </row>
    <row r="101" ht="12.75">
      <c r="F101" s="36"/>
    </row>
    <row r="102" ht="12.75">
      <c r="F102" s="36"/>
    </row>
    <row r="103" ht="12.75">
      <c r="F103" s="36"/>
    </row>
    <row r="104" ht="12.75">
      <c r="F104" s="36"/>
    </row>
    <row r="105" ht="12.75">
      <c r="F105" s="36"/>
    </row>
    <row r="106" ht="12.75">
      <c r="F106" s="36"/>
    </row>
    <row r="107" ht="12.75">
      <c r="F107" s="36"/>
    </row>
    <row r="108" ht="12.75">
      <c r="F108" s="36"/>
    </row>
    <row r="109" ht="12.75">
      <c r="F109" s="36"/>
    </row>
    <row r="110" ht="12.75">
      <c r="F110" s="36"/>
    </row>
    <row r="111" ht="12.75">
      <c r="F111" s="36"/>
    </row>
    <row r="112" ht="12.75">
      <c r="F112" s="36"/>
    </row>
    <row r="113" ht="12.75">
      <c r="F113" s="36"/>
    </row>
    <row r="114" ht="12.75">
      <c r="F114" s="36"/>
    </row>
    <row r="115" ht="12.75">
      <c r="F115" s="36"/>
    </row>
    <row r="116" ht="12.75">
      <c r="F116" s="36"/>
    </row>
    <row r="117" ht="12.75">
      <c r="F117" s="36"/>
    </row>
    <row r="118" ht="12.75">
      <c r="F118" s="36"/>
    </row>
    <row r="119" ht="12.75">
      <c r="F119" s="36"/>
    </row>
    <row r="120" ht="12.75">
      <c r="F120" s="36"/>
    </row>
    <row r="121" ht="12.75">
      <c r="F121" s="36"/>
    </row>
    <row r="122" ht="12.75">
      <c r="F122" s="36"/>
    </row>
    <row r="123" ht="12.75">
      <c r="F123" s="36"/>
    </row>
    <row r="124" ht="12.75">
      <c r="F124" s="36"/>
    </row>
    <row r="125" ht="12.75">
      <c r="F125" s="36"/>
    </row>
    <row r="126" ht="12.75">
      <c r="F126" s="36"/>
    </row>
    <row r="127" ht="12.75">
      <c r="F127" s="36"/>
    </row>
    <row r="128" ht="12.75">
      <c r="F128" s="36"/>
    </row>
    <row r="129" ht="12.75">
      <c r="F129" s="36"/>
    </row>
    <row r="130" ht="12.75">
      <c r="F130" s="36"/>
    </row>
    <row r="131" ht="12.75">
      <c r="F131" s="36"/>
    </row>
    <row r="132" ht="12.75">
      <c r="F132" s="36"/>
    </row>
    <row r="133" ht="12.75">
      <c r="F133" s="36"/>
    </row>
    <row r="134" ht="12.75">
      <c r="F134" s="36"/>
    </row>
    <row r="135" ht="12.75">
      <c r="F135" s="36"/>
    </row>
    <row r="136" ht="12.75">
      <c r="F136" s="36"/>
    </row>
    <row r="137" ht="12.75">
      <c r="F137" s="36"/>
    </row>
    <row r="138" ht="12.75">
      <c r="F138" s="36"/>
    </row>
    <row r="139" ht="12.75">
      <c r="F139" s="36"/>
    </row>
    <row r="140" ht="12.75">
      <c r="F140" s="36"/>
    </row>
    <row r="141" ht="12.75">
      <c r="F141" s="36"/>
    </row>
    <row r="142" ht="12.75">
      <c r="F142" s="36"/>
    </row>
    <row r="143" ht="12.75">
      <c r="F143" s="36"/>
    </row>
    <row r="144" ht="12.75">
      <c r="F144" s="36"/>
    </row>
    <row r="145" ht="12.75">
      <c r="F145" s="36"/>
    </row>
    <row r="146" ht="12.75">
      <c r="F146" s="36"/>
    </row>
    <row r="147" ht="12.75">
      <c r="F147" s="36"/>
    </row>
    <row r="148" ht="12.75">
      <c r="F148" s="36"/>
    </row>
    <row r="149" ht="12.75">
      <c r="F149" s="36"/>
    </row>
    <row r="150" ht="12.75">
      <c r="F150" s="36"/>
    </row>
    <row r="151" ht="12.75">
      <c r="F151" s="36"/>
    </row>
    <row r="152" ht="12.75">
      <c r="F152" s="36"/>
    </row>
    <row r="153" ht="12.75">
      <c r="F153" s="36"/>
    </row>
    <row r="154" ht="12.75">
      <c r="F154" s="36"/>
    </row>
    <row r="155" ht="12.75">
      <c r="F155" s="36"/>
    </row>
    <row r="156" ht="12.75">
      <c r="F156" s="36"/>
    </row>
    <row r="157" ht="12.75">
      <c r="F157" s="36"/>
    </row>
    <row r="158" ht="12.75">
      <c r="F158" s="36"/>
    </row>
    <row r="159" ht="12.75">
      <c r="F159" s="36"/>
    </row>
    <row r="160" ht="12.75">
      <c r="F160" s="36"/>
    </row>
    <row r="161" ht="12.75">
      <c r="F161" s="36"/>
    </row>
    <row r="162" ht="12.75">
      <c r="F162" s="36"/>
    </row>
    <row r="163" ht="12.75">
      <c r="F163" s="36"/>
    </row>
    <row r="164" ht="12.75">
      <c r="F164" s="36"/>
    </row>
    <row r="165" ht="12.75">
      <c r="F165" s="36"/>
    </row>
    <row r="166" ht="12.75">
      <c r="F166" s="36"/>
    </row>
    <row r="167" ht="12.75">
      <c r="F167" s="36"/>
    </row>
    <row r="168" ht="12.75">
      <c r="F168" s="36"/>
    </row>
    <row r="169" ht="12.75">
      <c r="F169" s="36"/>
    </row>
    <row r="170" ht="12.75">
      <c r="F170" s="36"/>
    </row>
    <row r="171" ht="12.75">
      <c r="F171" s="36"/>
    </row>
    <row r="172" ht="12.75">
      <c r="F172" s="36"/>
    </row>
    <row r="173" ht="12.75">
      <c r="F173" s="36"/>
    </row>
    <row r="174" ht="12.75">
      <c r="F174" s="36"/>
    </row>
    <row r="175" ht="12.75">
      <c r="F175" s="36"/>
    </row>
    <row r="176" ht="12.75">
      <c r="F176" s="36"/>
    </row>
    <row r="177" ht="12.75">
      <c r="F177" s="36"/>
    </row>
    <row r="178" ht="12.75">
      <c r="F178" s="36"/>
    </row>
    <row r="179" ht="12.75">
      <c r="F179" s="36"/>
    </row>
    <row r="180" ht="12.75">
      <c r="F180" s="36"/>
    </row>
    <row r="181" ht="12.75">
      <c r="F181" s="36"/>
    </row>
    <row r="182" ht="12.75">
      <c r="F182" s="36"/>
    </row>
    <row r="183" ht="12.75">
      <c r="F183" s="36"/>
    </row>
    <row r="184" ht="12.75">
      <c r="F184" s="36"/>
    </row>
    <row r="185" ht="12.75">
      <c r="F185" s="36"/>
    </row>
    <row r="186" ht="12.75">
      <c r="F186" s="36"/>
    </row>
    <row r="187" ht="12.75">
      <c r="F187" s="36"/>
    </row>
    <row r="188" ht="12.75">
      <c r="F188" s="36"/>
    </row>
    <row r="189" ht="12.75">
      <c r="F189" s="36"/>
    </row>
    <row r="190" ht="12.75">
      <c r="F190" s="36"/>
    </row>
    <row r="191" ht="12.75">
      <c r="F191" s="36"/>
    </row>
    <row r="192" ht="12.75">
      <c r="F192" s="36"/>
    </row>
    <row r="193" ht="12.75">
      <c r="F193" s="36"/>
    </row>
    <row r="194" ht="12.75">
      <c r="F194" s="36"/>
    </row>
    <row r="195" ht="12.75">
      <c r="F195" s="36"/>
    </row>
    <row r="196" ht="12.75">
      <c r="F196" s="36"/>
    </row>
    <row r="197" ht="12.75">
      <c r="F197" s="36"/>
    </row>
    <row r="198" ht="12.75">
      <c r="F198" s="36"/>
    </row>
    <row r="199" ht="12.75">
      <c r="F199" s="36"/>
    </row>
    <row r="200" ht="12.75">
      <c r="F200" s="36"/>
    </row>
    <row r="201" ht="12.75">
      <c r="F201" s="36"/>
    </row>
    <row r="202" ht="12.75">
      <c r="F202" s="36"/>
    </row>
    <row r="203" ht="12.75">
      <c r="F203" s="36"/>
    </row>
    <row r="204" ht="12.75">
      <c r="F204" s="36"/>
    </row>
    <row r="205" ht="12.75">
      <c r="F205" s="36"/>
    </row>
    <row r="206" ht="12.75">
      <c r="F206" s="36"/>
    </row>
    <row r="207" ht="12.75">
      <c r="F207" s="36"/>
    </row>
    <row r="208" ht="12.75">
      <c r="F208" s="36"/>
    </row>
    <row r="209" ht="12.75">
      <c r="F209" s="36"/>
    </row>
    <row r="210" ht="12.75">
      <c r="F210" s="36"/>
    </row>
    <row r="211" ht="12.75">
      <c r="F211" s="36"/>
    </row>
    <row r="212" ht="12.75">
      <c r="F212" s="36"/>
    </row>
    <row r="213" ht="12.75">
      <c r="F213" s="36"/>
    </row>
    <row r="214" ht="12.75">
      <c r="F214" s="36"/>
    </row>
    <row r="215" ht="12.75">
      <c r="F215" s="36"/>
    </row>
    <row r="216" ht="12.75">
      <c r="F216" s="36"/>
    </row>
    <row r="217" ht="12.75">
      <c r="F217" s="36"/>
    </row>
    <row r="218" ht="12.75">
      <c r="F218" s="36"/>
    </row>
    <row r="219" ht="12.75">
      <c r="F219" s="36"/>
    </row>
    <row r="220" ht="12.75">
      <c r="F220" s="36"/>
    </row>
    <row r="221" ht="12.75">
      <c r="F221" s="36"/>
    </row>
    <row r="222" ht="12.75">
      <c r="F222" s="36"/>
    </row>
    <row r="223" ht="12.75">
      <c r="F223" s="36"/>
    </row>
    <row r="224" ht="12.75">
      <c r="F224" s="36"/>
    </row>
    <row r="225" ht="12.75">
      <c r="F225" s="36"/>
    </row>
    <row r="226" ht="12.75">
      <c r="F226" s="36"/>
    </row>
    <row r="227" ht="12.75">
      <c r="F227" s="36"/>
    </row>
    <row r="228" ht="12.75">
      <c r="F228" s="36"/>
    </row>
    <row r="229" ht="12.75">
      <c r="F229" s="36"/>
    </row>
    <row r="230" ht="12.75">
      <c r="F230" s="36"/>
    </row>
    <row r="231" ht="12.75">
      <c r="F231" s="36"/>
    </row>
    <row r="232" ht="12.75">
      <c r="F232" s="36"/>
    </row>
    <row r="233" ht="12.75">
      <c r="F233" s="36"/>
    </row>
    <row r="234" ht="12.75">
      <c r="F234" s="36"/>
    </row>
    <row r="235" ht="12.75">
      <c r="F235" s="36"/>
    </row>
    <row r="236" ht="12.75">
      <c r="F236" s="36"/>
    </row>
  </sheetData>
  <sheetProtection/>
  <mergeCells count="2">
    <mergeCell ref="A1:F1"/>
    <mergeCell ref="A2:F2"/>
  </mergeCells>
  <printOptions horizontalCentered="1"/>
  <pageMargins left="0.1968503937007874" right="0.1968503937007874" top="0.3937007874015748" bottom="0.3937007874015748" header="0.11811023622047245" footer="0.1968503937007874"/>
  <pageSetup horizontalDpi="600" verticalDpi="600" orientation="portrait" paperSize="9" r:id="rId1"/>
  <headerFooter alignWithMargins="0">
    <oddFooter>&amp;C&amp;"Times New Roman,Uobičajeno"&amp;12&amp;P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88"/>
  <sheetViews>
    <sheetView zoomScalePageLayoutView="0" workbookViewId="0" topLeftCell="A1">
      <selection activeCell="F51" sqref="F51:F53"/>
    </sheetView>
  </sheetViews>
  <sheetFormatPr defaultColWidth="9.140625" defaultRowHeight="12.75"/>
  <cols>
    <col min="1" max="1" width="5.57421875" style="5" customWidth="1"/>
    <col min="2" max="2" width="5.28125" style="5" customWidth="1"/>
    <col min="3" max="3" width="48.57421875" style="1" customWidth="1"/>
    <col min="4" max="5" width="12.28125" style="1" customWidth="1"/>
    <col min="6" max="6" width="7.8515625" style="1" customWidth="1"/>
    <col min="7" max="7" width="8.421875" style="1" customWidth="1"/>
    <col min="8" max="8" width="12.7109375" style="1" customWidth="1"/>
    <col min="9" max="10" width="8.421875" style="1" customWidth="1"/>
    <col min="11" max="16384" width="9.140625" style="1" customWidth="1"/>
  </cols>
  <sheetData>
    <row r="1" spans="1:6" ht="32.25" customHeight="1">
      <c r="A1" s="79" t="s">
        <v>4</v>
      </c>
      <c r="B1" s="79"/>
      <c r="C1" s="79"/>
      <c r="D1" s="79"/>
      <c r="E1" s="79"/>
      <c r="F1" s="79"/>
    </row>
    <row r="2" spans="1:6" ht="27.75" customHeight="1">
      <c r="A2" s="112" t="s">
        <v>184</v>
      </c>
      <c r="B2" s="112"/>
      <c r="C2" s="112"/>
      <c r="D2" s="82" t="s">
        <v>178</v>
      </c>
      <c r="E2" s="83" t="s">
        <v>185</v>
      </c>
      <c r="F2" s="84" t="s">
        <v>180</v>
      </c>
    </row>
    <row r="3" spans="1:8" s="2" customFormat="1" ht="25.5" customHeight="1">
      <c r="A3" s="85" t="s">
        <v>51</v>
      </c>
      <c r="B3" s="20"/>
      <c r="C3" s="11" t="s">
        <v>3</v>
      </c>
      <c r="D3" s="14">
        <f>D4+D12+D42+D45+D37</f>
        <v>21417000</v>
      </c>
      <c r="E3" s="14">
        <f>E4+E12+E42+E45+E37</f>
        <v>7008888</v>
      </c>
      <c r="F3" s="16">
        <f>E3/D3*100</f>
        <v>32.72581594060793</v>
      </c>
      <c r="H3" s="42"/>
    </row>
    <row r="4" spans="1:6" s="2" customFormat="1" ht="12.75">
      <c r="A4" s="80" t="s">
        <v>89</v>
      </c>
      <c r="B4" s="20"/>
      <c r="C4" s="11" t="s">
        <v>90</v>
      </c>
      <c r="D4" s="14">
        <v>7619000</v>
      </c>
      <c r="E4" s="14">
        <f>E5+E7+E9</f>
        <v>3592423</v>
      </c>
      <c r="F4" s="16">
        <f>E4/D4*100</f>
        <v>47.15084656779105</v>
      </c>
    </row>
    <row r="5" spans="1:6" s="2" customFormat="1" ht="12.75">
      <c r="A5" s="24" t="s">
        <v>91</v>
      </c>
      <c r="B5" s="20"/>
      <c r="C5" s="11" t="s">
        <v>92</v>
      </c>
      <c r="D5" s="14">
        <v>6050000</v>
      </c>
      <c r="E5" s="14">
        <f>SUM(E6:E6)</f>
        <v>2882680</v>
      </c>
      <c r="F5" s="16">
        <f>E5/D5*100</f>
        <v>47.647603305785125</v>
      </c>
    </row>
    <row r="6" spans="1:6" ht="12.75">
      <c r="A6" s="22"/>
      <c r="B6" s="25" t="s">
        <v>93</v>
      </c>
      <c r="C6" s="9" t="s">
        <v>94</v>
      </c>
      <c r="D6" s="15"/>
      <c r="E6" s="15">
        <f>'posebni dio'!D12+'posebni dio'!D63</f>
        <v>2882680</v>
      </c>
      <c r="F6" s="17"/>
    </row>
    <row r="7" spans="1:6" s="2" customFormat="1" ht="12.75">
      <c r="A7" s="24" t="s">
        <v>95</v>
      </c>
      <c r="B7" s="20"/>
      <c r="C7" s="11" t="s">
        <v>21</v>
      </c>
      <c r="D7" s="14">
        <v>530000</v>
      </c>
      <c r="E7" s="14">
        <f>E8</f>
        <v>191688</v>
      </c>
      <c r="F7" s="16">
        <f>E7/D7*100</f>
        <v>36.16754716981132</v>
      </c>
    </row>
    <row r="8" spans="1:6" ht="12.75">
      <c r="A8" s="22"/>
      <c r="B8" s="25" t="s">
        <v>22</v>
      </c>
      <c r="C8" s="9" t="s">
        <v>21</v>
      </c>
      <c r="D8" s="15"/>
      <c r="E8" s="15">
        <f>'posebni dio'!D14+'posebni dio'!D65</f>
        <v>191688</v>
      </c>
      <c r="F8" s="17"/>
    </row>
    <row r="9" spans="1:6" s="2" customFormat="1" ht="12.75">
      <c r="A9" s="24" t="s">
        <v>23</v>
      </c>
      <c r="B9" s="20"/>
      <c r="C9" s="11" t="s">
        <v>24</v>
      </c>
      <c r="D9" s="14">
        <v>1039000</v>
      </c>
      <c r="E9" s="14">
        <f>SUM(E10:E11)</f>
        <v>518055</v>
      </c>
      <c r="F9" s="16">
        <f>E9/D9*100</f>
        <v>49.8609239653513</v>
      </c>
    </row>
    <row r="10" spans="1:6" ht="12.75">
      <c r="A10" s="22"/>
      <c r="B10" s="25" t="s">
        <v>25</v>
      </c>
      <c r="C10" s="9" t="s">
        <v>66</v>
      </c>
      <c r="D10" s="15"/>
      <c r="E10" s="15">
        <f>'posebni dio'!D16+'posebni dio'!D67</f>
        <v>466883</v>
      </c>
      <c r="F10" s="17"/>
    </row>
    <row r="11" spans="1:6" ht="12.75">
      <c r="A11" s="22"/>
      <c r="B11" s="25" t="s">
        <v>26</v>
      </c>
      <c r="C11" s="9" t="s">
        <v>43</v>
      </c>
      <c r="D11" s="15"/>
      <c r="E11" s="15">
        <f>'posebni dio'!D17+'posebni dio'!D68</f>
        <v>51172</v>
      </c>
      <c r="F11" s="17"/>
    </row>
    <row r="12" spans="1:6" s="2" customFormat="1" ht="12.75">
      <c r="A12" s="80" t="s">
        <v>27</v>
      </c>
      <c r="B12" s="20"/>
      <c r="C12" s="11" t="s">
        <v>28</v>
      </c>
      <c r="D12" s="14">
        <v>11463000</v>
      </c>
      <c r="E12" s="14">
        <f>E13+E17+E21+E31</f>
        <v>3293781</v>
      </c>
      <c r="F12" s="16">
        <f>E12/D12*100</f>
        <v>28.73402250719707</v>
      </c>
    </row>
    <row r="13" spans="1:6" s="2" customFormat="1" ht="12.75">
      <c r="A13" s="24" t="s">
        <v>29</v>
      </c>
      <c r="B13" s="20"/>
      <c r="C13" s="11" t="s">
        <v>67</v>
      </c>
      <c r="D13" s="14">
        <v>340000</v>
      </c>
      <c r="E13" s="14">
        <f>SUM(E14:E16)</f>
        <v>163251</v>
      </c>
      <c r="F13" s="16">
        <f>E13/D13*100</f>
        <v>48.015</v>
      </c>
    </row>
    <row r="14" spans="1:6" ht="12.75">
      <c r="A14" s="22"/>
      <c r="B14" s="25" t="s">
        <v>30</v>
      </c>
      <c r="C14" s="9" t="s">
        <v>68</v>
      </c>
      <c r="D14" s="15"/>
      <c r="E14" s="15">
        <f>'posebni dio'!D20+'posebni dio'!D71</f>
        <v>65747</v>
      </c>
      <c r="F14" s="17"/>
    </row>
    <row r="15" spans="1:6" ht="12.75">
      <c r="A15" s="22"/>
      <c r="B15" s="25" t="s">
        <v>31</v>
      </c>
      <c r="C15" s="9" t="s">
        <v>69</v>
      </c>
      <c r="D15" s="15"/>
      <c r="E15" s="15">
        <f>'posebni dio'!D21+'posebni dio'!D72</f>
        <v>53144</v>
      </c>
      <c r="F15" s="17"/>
    </row>
    <row r="16" spans="1:6" ht="12.75">
      <c r="A16" s="22"/>
      <c r="B16" s="25" t="s">
        <v>34</v>
      </c>
      <c r="C16" s="9" t="s">
        <v>70</v>
      </c>
      <c r="D16" s="15"/>
      <c r="E16" s="15">
        <f>'posebni dio'!D22+'posebni dio'!D73</f>
        <v>44360</v>
      </c>
      <c r="F16" s="17"/>
    </row>
    <row r="17" spans="1:6" s="2" customFormat="1" ht="12.75">
      <c r="A17" s="24" t="s">
        <v>35</v>
      </c>
      <c r="B17" s="20"/>
      <c r="C17" s="11" t="s">
        <v>71</v>
      </c>
      <c r="D17" s="14">
        <v>288000</v>
      </c>
      <c r="E17" s="14">
        <f>SUM(E18:E20)</f>
        <v>120717</v>
      </c>
      <c r="F17" s="16">
        <f>E17/D17*100</f>
        <v>41.915625</v>
      </c>
    </row>
    <row r="18" spans="1:6" ht="12.75">
      <c r="A18" s="22"/>
      <c r="B18" s="25" t="s">
        <v>36</v>
      </c>
      <c r="C18" s="9" t="s">
        <v>72</v>
      </c>
      <c r="D18" s="15"/>
      <c r="E18" s="15">
        <f>'posebni dio'!D75</f>
        <v>49129</v>
      </c>
      <c r="F18" s="17"/>
    </row>
    <row r="19" spans="1:6" ht="12.75">
      <c r="A19" s="22"/>
      <c r="B19" s="25" t="s">
        <v>37</v>
      </c>
      <c r="C19" s="9" t="s">
        <v>73</v>
      </c>
      <c r="D19" s="15"/>
      <c r="E19" s="15">
        <f>'posebni dio'!D24+'posebni dio'!D76</f>
        <v>61572</v>
      </c>
      <c r="F19" s="17"/>
    </row>
    <row r="20" spans="1:6" ht="12.75">
      <c r="A20" s="22"/>
      <c r="B20" s="25" t="s">
        <v>38</v>
      </c>
      <c r="C20" s="9" t="s">
        <v>74</v>
      </c>
      <c r="D20" s="15"/>
      <c r="E20" s="15">
        <f>'posebni dio'!D25+'posebni dio'!D77</f>
        <v>10016</v>
      </c>
      <c r="F20" s="17"/>
    </row>
    <row r="21" spans="1:6" s="2" customFormat="1" ht="12.75">
      <c r="A21" s="24" t="s">
        <v>39</v>
      </c>
      <c r="B21" s="20"/>
      <c r="C21" s="11" t="s">
        <v>75</v>
      </c>
      <c r="D21" s="14">
        <v>9050000</v>
      </c>
      <c r="E21" s="14">
        <f>SUM(E22:E30)</f>
        <v>1884978</v>
      </c>
      <c r="F21" s="16">
        <f>E21/D21*100</f>
        <v>20.828486187845304</v>
      </c>
    </row>
    <row r="22" spans="1:6" ht="12.75">
      <c r="A22" s="22"/>
      <c r="B22" s="25" t="s">
        <v>40</v>
      </c>
      <c r="C22" s="9" t="s">
        <v>76</v>
      </c>
      <c r="D22" s="15"/>
      <c r="E22" s="15">
        <f>'posebni dio'!D27+'posebni dio'!D79</f>
        <v>83036</v>
      </c>
      <c r="F22" s="17"/>
    </row>
    <row r="23" spans="1:6" ht="12.75">
      <c r="A23" s="22"/>
      <c r="B23" s="25" t="s">
        <v>41</v>
      </c>
      <c r="C23" s="9" t="s">
        <v>46</v>
      </c>
      <c r="D23" s="15"/>
      <c r="E23" s="15">
        <f>'posebni dio'!D28+'posebni dio'!D80</f>
        <v>122526</v>
      </c>
      <c r="F23" s="17"/>
    </row>
    <row r="24" spans="1:6" ht="12.75">
      <c r="A24" s="22"/>
      <c r="B24" s="25" t="s">
        <v>42</v>
      </c>
      <c r="C24" s="9" t="s">
        <v>47</v>
      </c>
      <c r="D24" s="15"/>
      <c r="E24" s="15">
        <f>'posebni dio'!D29+'posebni dio'!D81</f>
        <v>14351</v>
      </c>
      <c r="F24" s="17"/>
    </row>
    <row r="25" spans="1:6" ht="13.5" customHeight="1">
      <c r="A25" s="22"/>
      <c r="B25" s="25" t="s">
        <v>52</v>
      </c>
      <c r="C25" s="9" t="s">
        <v>48</v>
      </c>
      <c r="D25" s="15"/>
      <c r="E25" s="15">
        <f>'posebni dio'!D30+'posebni dio'!D82</f>
        <v>101372</v>
      </c>
      <c r="F25" s="17"/>
    </row>
    <row r="26" spans="1:6" ht="12.75">
      <c r="A26" s="22"/>
      <c r="B26" s="25" t="s">
        <v>53</v>
      </c>
      <c r="C26" s="9" t="s">
        <v>49</v>
      </c>
      <c r="D26" s="15"/>
      <c r="E26" s="15">
        <f>'posebni dio'!D83</f>
        <v>14733</v>
      </c>
      <c r="F26" s="17"/>
    </row>
    <row r="27" spans="1:6" ht="12.75">
      <c r="A27" s="22"/>
      <c r="B27" s="25" t="s">
        <v>54</v>
      </c>
      <c r="C27" s="9" t="s">
        <v>50</v>
      </c>
      <c r="D27" s="15"/>
      <c r="E27" s="15">
        <f>'posebni dio'!D31+'posebni dio'!D84</f>
        <v>28113</v>
      </c>
      <c r="F27" s="17"/>
    </row>
    <row r="28" spans="1:6" ht="12.75">
      <c r="A28" s="22"/>
      <c r="B28" s="25" t="s">
        <v>55</v>
      </c>
      <c r="C28" s="9" t="s">
        <v>77</v>
      </c>
      <c r="D28" s="15"/>
      <c r="E28" s="15">
        <f>'posebni dio'!D32+'posebni dio'!D85</f>
        <v>1114295</v>
      </c>
      <c r="F28" s="17"/>
    </row>
    <row r="29" spans="1:6" ht="12.75">
      <c r="A29" s="22"/>
      <c r="B29" s="25" t="s">
        <v>114</v>
      </c>
      <c r="C29" s="9" t="s">
        <v>115</v>
      </c>
      <c r="D29" s="15"/>
      <c r="E29" s="15">
        <f>'posebni dio'!D33+'posebni dio'!D86</f>
        <v>73872</v>
      </c>
      <c r="F29" s="17"/>
    </row>
    <row r="30" spans="1:8" ht="12.75">
      <c r="A30" s="22"/>
      <c r="B30" s="25" t="s">
        <v>56</v>
      </c>
      <c r="C30" s="9" t="s">
        <v>78</v>
      </c>
      <c r="D30" s="15"/>
      <c r="E30" s="15">
        <f>'posebni dio'!D87</f>
        <v>332680</v>
      </c>
      <c r="F30" s="17"/>
      <c r="H30" s="43"/>
    </row>
    <row r="31" spans="1:6" s="2" customFormat="1" ht="12.75">
      <c r="A31" s="24" t="s">
        <v>57</v>
      </c>
      <c r="B31" s="20"/>
      <c r="C31" s="11" t="s">
        <v>79</v>
      </c>
      <c r="D31" s="14">
        <v>1785000</v>
      </c>
      <c r="E31" s="14">
        <f>SUM(E32:E36)</f>
        <v>1124835</v>
      </c>
      <c r="F31" s="16">
        <f>E31/D31*100</f>
        <v>63.015966386554624</v>
      </c>
    </row>
    <row r="32" spans="1:6" ht="12.75" hidden="1">
      <c r="A32" s="22"/>
      <c r="B32" s="25" t="s">
        <v>58</v>
      </c>
      <c r="C32" s="9" t="s">
        <v>80</v>
      </c>
      <c r="D32" s="15"/>
      <c r="E32" s="15">
        <f>'posebni dio'!D89+'posebni dio'!D35</f>
        <v>0</v>
      </c>
      <c r="F32" s="17" t="s">
        <v>18</v>
      </c>
    </row>
    <row r="33" spans="1:6" ht="12.75">
      <c r="A33" s="22"/>
      <c r="B33" s="25" t="s">
        <v>59</v>
      </c>
      <c r="C33" s="9" t="s">
        <v>81</v>
      </c>
      <c r="D33" s="15"/>
      <c r="E33" s="15">
        <f>'posebni dio'!D90</f>
        <v>4266</v>
      </c>
      <c r="F33" s="17"/>
    </row>
    <row r="34" spans="1:6" ht="12.75" hidden="1">
      <c r="A34" s="22"/>
      <c r="B34" s="25">
        <v>3294</v>
      </c>
      <c r="C34" s="9" t="s">
        <v>173</v>
      </c>
      <c r="D34" s="15"/>
      <c r="E34" s="15">
        <f>'posebni dio'!D91</f>
        <v>0</v>
      </c>
      <c r="F34" s="17"/>
    </row>
    <row r="35" spans="1:6" ht="12.75">
      <c r="A35" s="22"/>
      <c r="B35" s="25">
        <v>3295</v>
      </c>
      <c r="C35" s="9" t="s">
        <v>172</v>
      </c>
      <c r="D35" s="15"/>
      <c r="E35" s="15">
        <f>'posebni dio'!D36+'posebni dio'!D92</f>
        <v>70109</v>
      </c>
      <c r="F35" s="17"/>
    </row>
    <row r="36" spans="1:6" ht="12.75">
      <c r="A36" s="22"/>
      <c r="B36" s="25" t="s">
        <v>60</v>
      </c>
      <c r="C36" s="9" t="s">
        <v>79</v>
      </c>
      <c r="D36" s="15"/>
      <c r="E36" s="15">
        <f>'posebni dio'!D37+'posebni dio'!D93</f>
        <v>1050460</v>
      </c>
      <c r="F36" s="17"/>
    </row>
    <row r="37" spans="1:6" s="2" customFormat="1" ht="12.75">
      <c r="A37" s="80" t="s">
        <v>100</v>
      </c>
      <c r="B37" s="20"/>
      <c r="C37" s="11" t="s">
        <v>101</v>
      </c>
      <c r="D37" s="14">
        <v>270000</v>
      </c>
      <c r="E37" s="14">
        <f>E38</f>
        <v>6366</v>
      </c>
      <c r="F37" s="16">
        <f>E37/D37*100</f>
        <v>2.3577777777777778</v>
      </c>
    </row>
    <row r="38" spans="1:6" s="2" customFormat="1" ht="12.75">
      <c r="A38" s="24" t="s">
        <v>85</v>
      </c>
      <c r="B38" s="20"/>
      <c r="C38" s="11" t="s">
        <v>86</v>
      </c>
      <c r="D38" s="14">
        <v>270000</v>
      </c>
      <c r="E38" s="14">
        <f>SUM(E39:E41)</f>
        <v>6366</v>
      </c>
      <c r="F38" s="16">
        <f>E38/D38*100</f>
        <v>2.3577777777777778</v>
      </c>
    </row>
    <row r="39" spans="1:6" ht="12.75">
      <c r="A39" s="22"/>
      <c r="B39" s="25" t="s">
        <v>87</v>
      </c>
      <c r="C39" s="9" t="s">
        <v>88</v>
      </c>
      <c r="D39" s="15"/>
      <c r="E39" s="15">
        <f>'posebni dio'!D96+'posebni dio'!D40</f>
        <v>6366</v>
      </c>
      <c r="F39" s="17"/>
    </row>
    <row r="40" spans="1:6" ht="12.75" hidden="1">
      <c r="A40" s="22"/>
      <c r="B40" s="25" t="s">
        <v>116</v>
      </c>
      <c r="C40" s="9" t="s">
        <v>117</v>
      </c>
      <c r="D40" s="15"/>
      <c r="E40" s="15">
        <f>'posebni dio'!D97</f>
        <v>0</v>
      </c>
      <c r="F40" s="17" t="s">
        <v>18</v>
      </c>
    </row>
    <row r="41" spans="1:6" ht="12.75" hidden="1">
      <c r="A41" s="22"/>
      <c r="B41" s="25" t="s">
        <v>102</v>
      </c>
      <c r="C41" s="9" t="s">
        <v>103</v>
      </c>
      <c r="D41" s="15"/>
      <c r="E41" s="15">
        <f>'posebni dio'!D41+'posebni dio'!D98</f>
        <v>0</v>
      </c>
      <c r="F41" s="17" t="s">
        <v>18</v>
      </c>
    </row>
    <row r="42" spans="1:6" s="53" customFormat="1" ht="25.5">
      <c r="A42" s="80" t="s">
        <v>145</v>
      </c>
      <c r="B42" s="20"/>
      <c r="C42" s="11" t="s">
        <v>146</v>
      </c>
      <c r="D42" s="14">
        <v>2000000</v>
      </c>
      <c r="E42" s="14">
        <f>E43</f>
        <v>94369</v>
      </c>
      <c r="F42" s="16">
        <f>E42/D42*100</f>
        <v>4.71845</v>
      </c>
    </row>
    <row r="43" spans="1:6" s="2" customFormat="1" ht="12.75" customHeight="1">
      <c r="A43" s="24" t="s">
        <v>147</v>
      </c>
      <c r="B43" s="20"/>
      <c r="C43" s="11" t="s">
        <v>148</v>
      </c>
      <c r="D43" s="14">
        <v>2000000</v>
      </c>
      <c r="E43" s="14">
        <f>E44</f>
        <v>94369</v>
      </c>
      <c r="F43" s="16">
        <f>E43/D43*100</f>
        <v>4.71845</v>
      </c>
    </row>
    <row r="44" spans="1:6" ht="12.75">
      <c r="A44" s="22"/>
      <c r="B44" s="25" t="s">
        <v>149</v>
      </c>
      <c r="C44" s="9" t="s">
        <v>150</v>
      </c>
      <c r="D44" s="15"/>
      <c r="E44" s="15">
        <f>'posebni dio'!D55</f>
        <v>94369</v>
      </c>
      <c r="F44" s="17"/>
    </row>
    <row r="45" spans="1:6" s="2" customFormat="1" ht="12.75">
      <c r="A45" s="80" t="s">
        <v>151</v>
      </c>
      <c r="B45" s="20"/>
      <c r="C45" s="11" t="s">
        <v>65</v>
      </c>
      <c r="D45" s="14">
        <v>65000</v>
      </c>
      <c r="E45" s="14">
        <f>E46</f>
        <v>21949</v>
      </c>
      <c r="F45" s="16">
        <f>E45/D45*100</f>
        <v>33.76769230769231</v>
      </c>
    </row>
    <row r="46" spans="1:6" s="2" customFormat="1" ht="12.75">
      <c r="A46" s="24" t="s">
        <v>152</v>
      </c>
      <c r="B46" s="20"/>
      <c r="C46" s="11" t="s">
        <v>118</v>
      </c>
      <c r="D46" s="14">
        <v>65000</v>
      </c>
      <c r="E46" s="14">
        <f>E47</f>
        <v>21949</v>
      </c>
      <c r="F46" s="16">
        <f>E46/D46*100</f>
        <v>33.76769230769231</v>
      </c>
    </row>
    <row r="47" spans="1:6" ht="12.75">
      <c r="A47" s="22"/>
      <c r="B47" s="25" t="s">
        <v>119</v>
      </c>
      <c r="C47" s="9" t="s">
        <v>120</v>
      </c>
      <c r="D47" s="15"/>
      <c r="E47" s="15">
        <f>'posebni dio'!D101</f>
        <v>21949</v>
      </c>
      <c r="F47" s="16"/>
    </row>
    <row r="48" spans="1:8" ht="25.5" customHeight="1">
      <c r="A48" s="85" t="s">
        <v>19</v>
      </c>
      <c r="B48" s="20"/>
      <c r="C48" s="12" t="s">
        <v>5</v>
      </c>
      <c r="D48" s="14">
        <f>D49</f>
        <v>1060000</v>
      </c>
      <c r="E48" s="14">
        <f>E49</f>
        <v>101389</v>
      </c>
      <c r="F48" s="16">
        <f>E48/D48*100</f>
        <v>9.565</v>
      </c>
      <c r="H48" s="43"/>
    </row>
    <row r="49" spans="1:6" ht="12.75">
      <c r="A49" s="80" t="s">
        <v>62</v>
      </c>
      <c r="B49" s="20"/>
      <c r="C49" s="12" t="s">
        <v>63</v>
      </c>
      <c r="D49" s="14">
        <f>D50+D54</f>
        <v>1060000</v>
      </c>
      <c r="E49" s="14">
        <f>E50+E54</f>
        <v>101389</v>
      </c>
      <c r="F49" s="16">
        <f aca="true" t="shared" si="0" ref="F49:F54">E49/D49*100</f>
        <v>9.565</v>
      </c>
    </row>
    <row r="50" spans="1:6" ht="12.75">
      <c r="A50" s="26" t="s">
        <v>64</v>
      </c>
      <c r="B50" s="20"/>
      <c r="C50" s="12" t="s">
        <v>82</v>
      </c>
      <c r="D50" s="14">
        <v>1000000</v>
      </c>
      <c r="E50" s="14">
        <f>SUM(E51:E53)</f>
        <v>101389</v>
      </c>
      <c r="F50" s="16">
        <f t="shared" si="0"/>
        <v>10.138900000000001</v>
      </c>
    </row>
    <row r="51" spans="1:6" ht="12.75">
      <c r="A51" s="22"/>
      <c r="B51" s="27" t="s">
        <v>44</v>
      </c>
      <c r="C51" s="10" t="s">
        <v>83</v>
      </c>
      <c r="D51" s="15"/>
      <c r="E51" s="15">
        <f>'posebni dio'!D47+'posebni dio'!D107</f>
        <v>82365</v>
      </c>
      <c r="F51" s="17"/>
    </row>
    <row r="52" spans="1:6" ht="12.75" hidden="1">
      <c r="A52" s="22"/>
      <c r="B52" s="27" t="s">
        <v>45</v>
      </c>
      <c r="C52" s="10" t="s">
        <v>84</v>
      </c>
      <c r="D52" s="15"/>
      <c r="E52" s="15">
        <f>'posebni dio'!D108</f>
        <v>0</v>
      </c>
      <c r="F52" s="17"/>
    </row>
    <row r="53" spans="1:6" ht="12.75">
      <c r="A53" s="22"/>
      <c r="B53" s="27" t="s">
        <v>153</v>
      </c>
      <c r="C53" s="10" t="s">
        <v>154</v>
      </c>
      <c r="D53" s="15"/>
      <c r="E53" s="15">
        <f>'posebni dio'!D109</f>
        <v>19024</v>
      </c>
      <c r="F53" s="17"/>
    </row>
    <row r="54" spans="1:6" s="2" customFormat="1" ht="12.75">
      <c r="A54" s="3">
        <v>426</v>
      </c>
      <c r="B54" s="20"/>
      <c r="C54" s="12" t="s">
        <v>155</v>
      </c>
      <c r="D54" s="14">
        <v>60000</v>
      </c>
      <c r="E54" s="14">
        <f>E55</f>
        <v>0</v>
      </c>
      <c r="F54" s="16">
        <f t="shared" si="0"/>
        <v>0</v>
      </c>
    </row>
    <row r="55" spans="2:6" ht="12.75" hidden="1">
      <c r="B55" s="27">
        <v>4262</v>
      </c>
      <c r="C55" s="10" t="s">
        <v>156</v>
      </c>
      <c r="D55" s="15"/>
      <c r="E55" s="15">
        <f>'posebni dio'!D115</f>
        <v>0</v>
      </c>
      <c r="F55" s="17" t="s">
        <v>18</v>
      </c>
    </row>
    <row r="56" spans="3:5" ht="12.75">
      <c r="C56" s="13"/>
      <c r="D56" s="15"/>
      <c r="E56" s="15"/>
    </row>
    <row r="57" spans="3:5" ht="12.75">
      <c r="C57" s="13"/>
      <c r="D57" s="15"/>
      <c r="E57" s="15"/>
    </row>
    <row r="58" spans="3:5" ht="12.75">
      <c r="C58" s="13"/>
      <c r="D58" s="15"/>
      <c r="E58" s="15"/>
    </row>
    <row r="59" spans="3:5" ht="12.75">
      <c r="C59" s="13"/>
      <c r="D59" s="15"/>
      <c r="E59" s="15"/>
    </row>
    <row r="60" spans="3:5" ht="12.75">
      <c r="C60" s="13"/>
      <c r="D60" s="15"/>
      <c r="E60" s="15"/>
    </row>
    <row r="61" spans="3:5" ht="12.75">
      <c r="C61" s="13"/>
      <c r="D61" s="15"/>
      <c r="E61" s="15"/>
    </row>
    <row r="62" spans="3:5" ht="12.75">
      <c r="C62" s="13"/>
      <c r="D62" s="15"/>
      <c r="E62" s="15"/>
    </row>
    <row r="63" spans="3:5" ht="12.75">
      <c r="C63" s="13"/>
      <c r="D63" s="15"/>
      <c r="E63" s="15"/>
    </row>
    <row r="64" spans="3:5" ht="12.75">
      <c r="C64" s="13"/>
      <c r="D64" s="15"/>
      <c r="E64" s="15"/>
    </row>
    <row r="65" spans="3:5" ht="12.75">
      <c r="C65" s="13"/>
      <c r="D65" s="15"/>
      <c r="E65" s="15"/>
    </row>
    <row r="66" spans="3:5" ht="12.75">
      <c r="C66" s="13"/>
      <c r="D66" s="15"/>
      <c r="E66" s="15"/>
    </row>
    <row r="67" spans="3:5" ht="12.75">
      <c r="C67" s="13"/>
      <c r="D67" s="15"/>
      <c r="E67" s="15"/>
    </row>
    <row r="68" spans="3:5" ht="12.75">
      <c r="C68" s="13"/>
      <c r="D68" s="15"/>
      <c r="E68" s="15"/>
    </row>
    <row r="69" spans="3:5" ht="12.75">
      <c r="C69" s="13"/>
      <c r="D69" s="15"/>
      <c r="E69" s="15"/>
    </row>
    <row r="70" spans="3:5" ht="12.75">
      <c r="C70" s="13"/>
      <c r="D70" s="15"/>
      <c r="E70" s="15"/>
    </row>
    <row r="71" spans="3:5" ht="12.75">
      <c r="C71" s="13"/>
      <c r="D71" s="15"/>
      <c r="E71" s="15"/>
    </row>
    <row r="72" spans="3:5" ht="12.75">
      <c r="C72" s="13"/>
      <c r="D72" s="15"/>
      <c r="E72" s="15"/>
    </row>
    <row r="73" spans="3:5" ht="12.75">
      <c r="C73" s="13"/>
      <c r="D73" s="15"/>
      <c r="E73" s="15"/>
    </row>
    <row r="74" spans="3:5" ht="12.75">
      <c r="C74" s="13"/>
      <c r="D74" s="15"/>
      <c r="E74" s="15"/>
    </row>
    <row r="75" spans="3:5" ht="12.75">
      <c r="C75" s="13"/>
      <c r="D75" s="15"/>
      <c r="E75" s="15"/>
    </row>
    <row r="76" spans="3:5" ht="12.75">
      <c r="C76" s="13"/>
      <c r="D76" s="15"/>
      <c r="E76" s="15"/>
    </row>
    <row r="77" spans="3:5" ht="12.75">
      <c r="C77" s="13"/>
      <c r="D77" s="15"/>
      <c r="E77" s="15"/>
    </row>
    <row r="78" spans="3:5" ht="12.75">
      <c r="C78" s="13"/>
      <c r="D78" s="15"/>
      <c r="E78" s="15"/>
    </row>
    <row r="79" spans="3:5" ht="12.75">
      <c r="C79" s="13"/>
      <c r="D79" s="15"/>
      <c r="E79" s="15"/>
    </row>
    <row r="80" spans="3:5" ht="12.75">
      <c r="C80" s="13"/>
      <c r="D80" s="15"/>
      <c r="E80" s="15"/>
    </row>
    <row r="81" spans="3:5" ht="12.75">
      <c r="C81" s="13"/>
      <c r="D81" s="15"/>
      <c r="E81" s="15"/>
    </row>
    <row r="82" spans="3:5" ht="12.75">
      <c r="C82" s="13"/>
      <c r="D82" s="15"/>
      <c r="E82" s="15"/>
    </row>
    <row r="83" spans="3:5" ht="12.75">
      <c r="C83" s="13"/>
      <c r="D83" s="15"/>
      <c r="E83" s="15"/>
    </row>
    <row r="84" spans="3:5" ht="12.75">
      <c r="C84" s="13"/>
      <c r="D84" s="15"/>
      <c r="E84" s="15"/>
    </row>
    <row r="85" spans="3:5" ht="12.75">
      <c r="C85" s="13"/>
      <c r="D85" s="15"/>
      <c r="E85" s="15"/>
    </row>
    <row r="86" spans="3:5" ht="12.75">
      <c r="C86" s="13"/>
      <c r="D86" s="15"/>
      <c r="E86" s="15"/>
    </row>
    <row r="87" spans="3:5" ht="12.75">
      <c r="C87" s="13"/>
      <c r="D87" s="15"/>
      <c r="E87" s="15"/>
    </row>
    <row r="88" spans="3:5" ht="12.75">
      <c r="C88" s="13"/>
      <c r="D88" s="15"/>
      <c r="E88" s="15"/>
    </row>
    <row r="89" spans="3:5" ht="12.75">
      <c r="C89" s="13"/>
      <c r="D89" s="15"/>
      <c r="E89" s="15"/>
    </row>
    <row r="90" spans="3:5" ht="12.75">
      <c r="C90" s="13"/>
      <c r="D90" s="15"/>
      <c r="E90" s="15"/>
    </row>
    <row r="91" spans="3:5" ht="12.75">
      <c r="C91" s="13"/>
      <c r="D91" s="15"/>
      <c r="E91" s="15"/>
    </row>
    <row r="92" spans="3:5" ht="12.75">
      <c r="C92" s="13"/>
      <c r="D92" s="15"/>
      <c r="E92" s="15"/>
    </row>
    <row r="93" spans="3:5" ht="12.75">
      <c r="C93" s="13"/>
      <c r="D93" s="15"/>
      <c r="E93" s="15"/>
    </row>
    <row r="94" spans="3:5" ht="12.75">
      <c r="C94" s="13"/>
      <c r="D94" s="15"/>
      <c r="E94" s="15"/>
    </row>
    <row r="95" spans="3:5" ht="12.75">
      <c r="C95" s="13"/>
      <c r="D95" s="15"/>
      <c r="E95" s="15"/>
    </row>
    <row r="96" spans="3:5" ht="12.75">
      <c r="C96" s="13"/>
      <c r="D96" s="15"/>
      <c r="E96" s="15"/>
    </row>
    <row r="97" spans="3:5" ht="12.75">
      <c r="C97" s="13"/>
      <c r="D97" s="15"/>
      <c r="E97" s="15"/>
    </row>
    <row r="98" spans="3:5" ht="12.75">
      <c r="C98" s="13"/>
      <c r="D98" s="15"/>
      <c r="E98" s="15"/>
    </row>
    <row r="99" spans="3:5" ht="12.75">
      <c r="C99" s="13"/>
      <c r="D99" s="15"/>
      <c r="E99" s="15"/>
    </row>
    <row r="100" spans="3:5" ht="12.75">
      <c r="C100" s="13"/>
      <c r="D100" s="15"/>
      <c r="E100" s="15"/>
    </row>
    <row r="101" spans="3:5" ht="12.75">
      <c r="C101" s="13"/>
      <c r="D101" s="15"/>
      <c r="E101" s="15"/>
    </row>
    <row r="102" spans="3:5" ht="12.75">
      <c r="C102" s="13"/>
      <c r="D102" s="15"/>
      <c r="E102" s="15"/>
    </row>
    <row r="103" spans="3:5" ht="12.75">
      <c r="C103" s="13"/>
      <c r="D103" s="15"/>
      <c r="E103" s="15"/>
    </row>
    <row r="104" spans="3:5" ht="12.75">
      <c r="C104" s="13"/>
      <c r="D104" s="15"/>
      <c r="E104" s="15"/>
    </row>
    <row r="105" spans="3:5" ht="12.75">
      <c r="C105" s="13"/>
      <c r="D105" s="15"/>
      <c r="E105" s="15"/>
    </row>
    <row r="106" spans="3:5" ht="12.75">
      <c r="C106" s="13"/>
      <c r="D106" s="15"/>
      <c r="E106" s="15"/>
    </row>
    <row r="107" spans="3:5" ht="12.75">
      <c r="C107" s="13"/>
      <c r="D107" s="15"/>
      <c r="E107" s="15"/>
    </row>
    <row r="108" spans="3:5" ht="12.75">
      <c r="C108" s="13"/>
      <c r="D108" s="15"/>
      <c r="E108" s="15"/>
    </row>
    <row r="109" spans="3:5" ht="12.75">
      <c r="C109" s="13"/>
      <c r="D109" s="15"/>
      <c r="E109" s="15"/>
    </row>
    <row r="110" spans="3:5" ht="12.75">
      <c r="C110" s="13"/>
      <c r="D110" s="15"/>
      <c r="E110" s="15"/>
    </row>
    <row r="111" spans="3:5" ht="12.75">
      <c r="C111" s="13"/>
      <c r="D111" s="15"/>
      <c r="E111" s="15"/>
    </row>
    <row r="112" spans="3:5" ht="12.75">
      <c r="C112" s="13"/>
      <c r="D112" s="15"/>
      <c r="E112" s="15"/>
    </row>
    <row r="113" spans="3:5" ht="12.75">
      <c r="C113" s="13"/>
      <c r="D113" s="15"/>
      <c r="E113" s="15"/>
    </row>
    <row r="114" spans="3:5" ht="12.75">
      <c r="C114" s="13"/>
      <c r="D114" s="15"/>
      <c r="E114" s="15"/>
    </row>
    <row r="115" spans="3:5" ht="12.75">
      <c r="C115" s="13"/>
      <c r="D115" s="15"/>
      <c r="E115" s="15"/>
    </row>
    <row r="116" spans="3:5" ht="12.75">
      <c r="C116" s="13"/>
      <c r="D116" s="15"/>
      <c r="E116" s="15"/>
    </row>
    <row r="117" spans="3:5" ht="12.75">
      <c r="C117" s="13"/>
      <c r="D117" s="15"/>
      <c r="E117" s="15"/>
    </row>
    <row r="118" spans="3:5" ht="12.75">
      <c r="C118" s="13"/>
      <c r="D118" s="15"/>
      <c r="E118" s="15"/>
    </row>
    <row r="119" spans="3:5" ht="12.75">
      <c r="C119" s="13"/>
      <c r="D119" s="15"/>
      <c r="E119" s="15"/>
    </row>
    <row r="120" spans="3:5" ht="12.75">
      <c r="C120" s="13"/>
      <c r="D120" s="15"/>
      <c r="E120" s="15"/>
    </row>
    <row r="121" spans="3:5" ht="12.75">
      <c r="C121" s="13"/>
      <c r="D121" s="15"/>
      <c r="E121" s="15"/>
    </row>
    <row r="122" spans="3:5" ht="12.75">
      <c r="C122" s="13"/>
      <c r="D122" s="15"/>
      <c r="E122" s="15"/>
    </row>
    <row r="123" spans="3:5" ht="12.75">
      <c r="C123" s="13"/>
      <c r="D123" s="15"/>
      <c r="E123" s="15"/>
    </row>
    <row r="124" spans="3:5" ht="12.75">
      <c r="C124" s="13"/>
      <c r="D124" s="15"/>
      <c r="E124" s="15"/>
    </row>
    <row r="125" spans="3:5" ht="12.75">
      <c r="C125" s="13"/>
      <c r="D125" s="15"/>
      <c r="E125" s="15"/>
    </row>
    <row r="126" spans="3:5" ht="12.75">
      <c r="C126" s="13"/>
      <c r="D126" s="15"/>
      <c r="E126" s="15"/>
    </row>
    <row r="127" spans="3:5" ht="12.75">
      <c r="C127" s="13"/>
      <c r="D127" s="15"/>
      <c r="E127" s="15"/>
    </row>
    <row r="128" spans="3:5" ht="12.75">
      <c r="C128" s="13"/>
      <c r="D128" s="15"/>
      <c r="E128" s="15"/>
    </row>
    <row r="129" spans="3:5" ht="12.75">
      <c r="C129" s="13"/>
      <c r="D129" s="15"/>
      <c r="E129" s="15"/>
    </row>
    <row r="130" spans="3:5" ht="12.75">
      <c r="C130" s="13"/>
      <c r="D130" s="15"/>
      <c r="E130" s="15"/>
    </row>
    <row r="131" spans="3:5" ht="12.75">
      <c r="C131" s="13"/>
      <c r="D131" s="15"/>
      <c r="E131" s="15"/>
    </row>
    <row r="132" spans="3:5" ht="12.75">
      <c r="C132" s="13"/>
      <c r="D132" s="15"/>
      <c r="E132" s="15"/>
    </row>
    <row r="133" spans="3:5" ht="12.75">
      <c r="C133" s="13"/>
      <c r="D133" s="15"/>
      <c r="E133" s="15"/>
    </row>
    <row r="134" spans="3:5" ht="12.75">
      <c r="C134" s="13"/>
      <c r="D134" s="15"/>
      <c r="E134" s="15"/>
    </row>
    <row r="135" spans="3:5" ht="12.75">
      <c r="C135" s="13"/>
      <c r="D135" s="15"/>
      <c r="E135" s="15"/>
    </row>
    <row r="136" spans="3:5" ht="12.75">
      <c r="C136" s="13"/>
      <c r="D136" s="15"/>
      <c r="E136" s="15"/>
    </row>
    <row r="137" spans="3:5" ht="12.75">
      <c r="C137" s="13"/>
      <c r="D137" s="15"/>
      <c r="E137" s="15"/>
    </row>
    <row r="138" spans="3:5" ht="12.75">
      <c r="C138" s="13"/>
      <c r="D138" s="15"/>
      <c r="E138" s="15"/>
    </row>
    <row r="139" spans="3:5" ht="12.75">
      <c r="C139" s="13"/>
      <c r="D139" s="15"/>
      <c r="E139" s="15"/>
    </row>
    <row r="140" spans="3:5" ht="12.75">
      <c r="C140" s="13"/>
      <c r="D140" s="15"/>
      <c r="E140" s="15"/>
    </row>
    <row r="141" spans="3:5" ht="12.75">
      <c r="C141" s="13"/>
      <c r="D141" s="15"/>
      <c r="E141" s="15"/>
    </row>
    <row r="142" spans="3:5" ht="12.75">
      <c r="C142" s="13"/>
      <c r="D142" s="15"/>
      <c r="E142" s="15"/>
    </row>
    <row r="143" spans="3:5" ht="12.75">
      <c r="C143" s="13"/>
      <c r="D143" s="15"/>
      <c r="E143" s="15"/>
    </row>
    <row r="144" spans="3:5" ht="12.75">
      <c r="C144" s="13"/>
      <c r="D144" s="15"/>
      <c r="E144" s="15"/>
    </row>
    <row r="145" spans="3:5" ht="12.75">
      <c r="C145" s="13"/>
      <c r="D145" s="15"/>
      <c r="E145" s="15"/>
    </row>
    <row r="146" spans="3:5" ht="12.75">
      <c r="C146" s="13"/>
      <c r="D146" s="15"/>
      <c r="E146" s="15"/>
    </row>
    <row r="147" spans="3:5" ht="12.75">
      <c r="C147" s="13"/>
      <c r="D147" s="15"/>
      <c r="E147" s="15"/>
    </row>
    <row r="148" spans="3:5" ht="12.75">
      <c r="C148" s="13"/>
      <c r="D148" s="15"/>
      <c r="E148" s="15"/>
    </row>
    <row r="149" spans="3:5" ht="12.75">
      <c r="C149" s="13"/>
      <c r="D149" s="15"/>
      <c r="E149" s="15"/>
    </row>
    <row r="150" spans="3:5" ht="12.75">
      <c r="C150" s="13"/>
      <c r="D150" s="15"/>
      <c r="E150" s="15"/>
    </row>
    <row r="151" spans="3:5" ht="12.75">
      <c r="C151" s="13"/>
      <c r="D151" s="15"/>
      <c r="E151" s="15"/>
    </row>
    <row r="152" spans="3:5" ht="12.75">
      <c r="C152" s="13"/>
      <c r="D152" s="15"/>
      <c r="E152" s="15"/>
    </row>
    <row r="153" spans="3:5" ht="12.75">
      <c r="C153" s="13"/>
      <c r="D153" s="15"/>
      <c r="E153" s="15"/>
    </row>
    <row r="154" spans="3:5" ht="12.75">
      <c r="C154" s="13"/>
      <c r="D154" s="15"/>
      <c r="E154" s="15"/>
    </row>
    <row r="155" spans="3:5" ht="12.75">
      <c r="C155" s="13"/>
      <c r="D155" s="15"/>
      <c r="E155" s="15"/>
    </row>
    <row r="156" spans="3:5" ht="12.75">
      <c r="C156" s="13"/>
      <c r="D156" s="15"/>
      <c r="E156" s="15"/>
    </row>
    <row r="157" spans="3:5" ht="12.75">
      <c r="C157" s="13"/>
      <c r="D157" s="15"/>
      <c r="E157" s="15"/>
    </row>
    <row r="158" spans="3:5" ht="12.75">
      <c r="C158" s="13"/>
      <c r="D158" s="15"/>
      <c r="E158" s="15"/>
    </row>
    <row r="159" spans="3:5" ht="12.75">
      <c r="C159" s="13"/>
      <c r="D159" s="15"/>
      <c r="E159" s="15"/>
    </row>
    <row r="160" spans="3:5" ht="12.75">
      <c r="C160" s="13"/>
      <c r="D160" s="15"/>
      <c r="E160" s="15"/>
    </row>
    <row r="161" spans="3:5" ht="12.75">
      <c r="C161" s="13"/>
      <c r="D161" s="15"/>
      <c r="E161" s="15"/>
    </row>
    <row r="162" spans="3:5" ht="12.75">
      <c r="C162" s="13"/>
      <c r="D162" s="15"/>
      <c r="E162" s="15"/>
    </row>
    <row r="163" spans="3:5" ht="12.75">
      <c r="C163" s="13"/>
      <c r="D163" s="15"/>
      <c r="E163" s="15"/>
    </row>
    <row r="164" spans="3:5" ht="12.75">
      <c r="C164" s="13"/>
      <c r="D164" s="15"/>
      <c r="E164" s="15"/>
    </row>
    <row r="165" spans="3:5" ht="12.75">
      <c r="C165" s="13"/>
      <c r="D165" s="15"/>
      <c r="E165" s="15"/>
    </row>
    <row r="166" spans="4:5" ht="12.75">
      <c r="D166" s="15"/>
      <c r="E166" s="15"/>
    </row>
    <row r="167" spans="4:5" ht="12.75">
      <c r="D167" s="15"/>
      <c r="E167" s="15"/>
    </row>
    <row r="168" spans="4:5" ht="12.75">
      <c r="D168" s="15"/>
      <c r="E168" s="15"/>
    </row>
    <row r="169" spans="4:5" ht="12.75">
      <c r="D169" s="15"/>
      <c r="E169" s="15"/>
    </row>
    <row r="170" spans="4:5" ht="12.75">
      <c r="D170" s="15"/>
      <c r="E170" s="15"/>
    </row>
    <row r="171" spans="4:5" ht="12.75">
      <c r="D171" s="15"/>
      <c r="E171" s="15"/>
    </row>
    <row r="172" spans="4:5" ht="12.75">
      <c r="D172" s="15"/>
      <c r="E172" s="15"/>
    </row>
    <row r="173" spans="4:5" ht="12.75">
      <c r="D173" s="15"/>
      <c r="E173" s="15"/>
    </row>
    <row r="174" spans="4:5" ht="12.75">
      <c r="D174" s="15"/>
      <c r="E174" s="15"/>
    </row>
    <row r="175" spans="4:5" ht="12.75">
      <c r="D175" s="15"/>
      <c r="E175" s="15"/>
    </row>
    <row r="176" spans="4:5" ht="12.75">
      <c r="D176" s="15"/>
      <c r="E176" s="15"/>
    </row>
    <row r="177" spans="4:5" ht="12.75">
      <c r="D177" s="15"/>
      <c r="E177" s="15"/>
    </row>
    <row r="178" spans="4:5" ht="12.75">
      <c r="D178" s="15"/>
      <c r="E178" s="15"/>
    </row>
    <row r="179" spans="4:5" ht="12.75">
      <c r="D179" s="15"/>
      <c r="E179" s="15"/>
    </row>
    <row r="180" spans="4:5" ht="12.75">
      <c r="D180" s="15"/>
      <c r="E180" s="15"/>
    </row>
    <row r="181" spans="4:5" ht="12.75">
      <c r="D181" s="15"/>
      <c r="E181" s="15"/>
    </row>
    <row r="182" spans="4:5" ht="12.75">
      <c r="D182" s="15"/>
      <c r="E182" s="15"/>
    </row>
    <row r="183" spans="4:5" ht="12.75">
      <c r="D183" s="15"/>
      <c r="E183" s="15"/>
    </row>
    <row r="184" spans="4:5" ht="12.75">
      <c r="D184" s="15"/>
      <c r="E184" s="15"/>
    </row>
    <row r="185" spans="4:5" ht="12.75">
      <c r="D185" s="15"/>
      <c r="E185" s="15"/>
    </row>
    <row r="186" spans="4:5" ht="12.75">
      <c r="D186" s="15"/>
      <c r="E186" s="15"/>
    </row>
    <row r="187" spans="4:5" ht="12.75">
      <c r="D187" s="15"/>
      <c r="E187" s="15"/>
    </row>
    <row r="188" spans="4:5" ht="12.75">
      <c r="D188" s="15"/>
      <c r="E188" s="15"/>
    </row>
  </sheetData>
  <sheetProtection/>
  <mergeCells count="1">
    <mergeCell ref="A2:C2"/>
  </mergeCells>
  <printOptions horizontalCentered="1"/>
  <pageMargins left="0.1968503937007874" right="0.1968503937007874" top="0.3937007874015748" bottom="0.3937007874015748" header="0.11811023622047245" footer="0.1968503937007874"/>
  <pageSetup horizontalDpi="600" verticalDpi="600" orientation="portrait" paperSize="9" r:id="rId1"/>
  <headerFooter alignWithMargins="0">
    <oddFooter>&amp;C&amp;"Times New Roman,Uobičajeno"&amp;12&amp;P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2" width="5.57421875" style="22" customWidth="1"/>
    <col min="3" max="3" width="48.57421875" style="1" customWidth="1"/>
    <col min="4" max="4" width="12.28125" style="1" bestFit="1" customWidth="1"/>
    <col min="5" max="5" width="11.57421875" style="1" customWidth="1"/>
    <col min="6" max="6" width="7.8515625" style="1" customWidth="1"/>
    <col min="7" max="7" width="11.8515625" style="1" customWidth="1"/>
    <col min="8" max="8" width="12.57421875" style="1" customWidth="1"/>
    <col min="9" max="9" width="11.28125" style="1" customWidth="1"/>
    <col min="10" max="10" width="9.8515625" style="1" customWidth="1"/>
    <col min="11" max="16384" width="9.140625" style="1" customWidth="1"/>
  </cols>
  <sheetData>
    <row r="1" spans="1:6" ht="30" customHeight="1">
      <c r="A1" s="113" t="s">
        <v>6</v>
      </c>
      <c r="B1" s="113"/>
      <c r="C1" s="113"/>
      <c r="D1" s="113"/>
      <c r="E1" s="113"/>
      <c r="F1" s="113"/>
    </row>
    <row r="2" spans="1:6" ht="27.75" customHeight="1">
      <c r="A2" s="112" t="s">
        <v>184</v>
      </c>
      <c r="B2" s="112"/>
      <c r="C2" s="112"/>
      <c r="D2" s="82" t="s">
        <v>178</v>
      </c>
      <c r="E2" s="83" t="s">
        <v>185</v>
      </c>
      <c r="F2" s="84" t="s">
        <v>180</v>
      </c>
    </row>
    <row r="3" spans="1:6" ht="27.75" customHeight="1">
      <c r="A3" s="97"/>
      <c r="B3" s="97"/>
      <c r="C3" s="96" t="s">
        <v>7</v>
      </c>
      <c r="D3" s="98">
        <f>D6+D11+D4</f>
        <v>-499416000</v>
      </c>
      <c r="E3" s="98">
        <f>E6+E11+E4</f>
        <v>-264584153</v>
      </c>
      <c r="F3" s="37">
        <f>E3/D3*100</f>
        <v>52.97870973296811</v>
      </c>
    </row>
    <row r="4" spans="1:6" ht="27.75" customHeight="1">
      <c r="A4" s="97"/>
      <c r="B4" s="97"/>
      <c r="C4" s="96" t="s">
        <v>190</v>
      </c>
      <c r="D4" s="14">
        <v>-823147300</v>
      </c>
      <c r="E4" s="14">
        <v>-264584153</v>
      </c>
      <c r="F4" s="37">
        <f>E4/D4*100</f>
        <v>32.14298983912114</v>
      </c>
    </row>
    <row r="5" spans="1:6" s="2" customFormat="1" ht="24" customHeight="1">
      <c r="A5" s="20"/>
      <c r="B5" s="20"/>
      <c r="C5" s="51" t="s">
        <v>131</v>
      </c>
      <c r="D5" s="14"/>
      <c r="E5" s="14"/>
      <c r="F5" s="37"/>
    </row>
    <row r="6" spans="1:6" s="2" customFormat="1" ht="25.5" customHeight="1">
      <c r="A6" s="85" t="s">
        <v>61</v>
      </c>
      <c r="B6" s="20"/>
      <c r="C6" s="19" t="s">
        <v>8</v>
      </c>
      <c r="D6" s="14">
        <f aca="true" t="shared" si="0" ref="D6:E8">D7</f>
        <v>12511700</v>
      </c>
      <c r="E6" s="14">
        <f t="shared" si="0"/>
        <v>0</v>
      </c>
      <c r="F6" s="37">
        <f aca="true" t="shared" si="1" ref="F6:F13">E6/D6*100</f>
        <v>0</v>
      </c>
    </row>
    <row r="7" spans="1:6" s="2" customFormat="1" ht="12.75">
      <c r="A7" s="80" t="s">
        <v>127</v>
      </c>
      <c r="B7" s="20"/>
      <c r="C7" s="19" t="s">
        <v>128</v>
      </c>
      <c r="D7" s="42">
        <f t="shared" si="0"/>
        <v>12511700</v>
      </c>
      <c r="E7" s="42">
        <f t="shared" si="0"/>
        <v>0</v>
      </c>
      <c r="F7" s="37">
        <f t="shared" si="1"/>
        <v>0</v>
      </c>
    </row>
    <row r="8" spans="1:6" s="2" customFormat="1" ht="25.5">
      <c r="A8" s="21" t="s">
        <v>157</v>
      </c>
      <c r="B8" s="20"/>
      <c r="C8" s="19" t="s">
        <v>158</v>
      </c>
      <c r="D8" s="42">
        <v>12511700</v>
      </c>
      <c r="E8" s="42">
        <f t="shared" si="0"/>
        <v>0</v>
      </c>
      <c r="F8" s="37">
        <f t="shared" si="1"/>
        <v>0</v>
      </c>
    </row>
    <row r="9" spans="2:6" ht="25.5" hidden="1">
      <c r="B9" s="23" t="s">
        <v>159</v>
      </c>
      <c r="C9" s="18" t="s">
        <v>160</v>
      </c>
      <c r="D9" s="43"/>
      <c r="E9" s="43">
        <v>0</v>
      </c>
      <c r="F9" s="38"/>
    </row>
    <row r="10" spans="1:6" s="2" customFormat="1" ht="24" customHeight="1">
      <c r="A10" s="20"/>
      <c r="B10" s="20"/>
      <c r="C10" s="52" t="s">
        <v>132</v>
      </c>
      <c r="D10" s="14"/>
      <c r="E10" s="14"/>
      <c r="F10" s="37"/>
    </row>
    <row r="11" spans="1:6" s="2" customFormat="1" ht="25.5" customHeight="1">
      <c r="A11" s="85" t="s">
        <v>61</v>
      </c>
      <c r="B11" s="20"/>
      <c r="C11" s="19" t="s">
        <v>8</v>
      </c>
      <c r="D11" s="14">
        <f aca="true" t="shared" si="2" ref="D11:E13">D12</f>
        <v>311219600</v>
      </c>
      <c r="E11" s="14">
        <f t="shared" si="2"/>
        <v>0</v>
      </c>
      <c r="F11" s="37">
        <f t="shared" si="1"/>
        <v>0</v>
      </c>
    </row>
    <row r="12" spans="1:6" s="2" customFormat="1" ht="12.75">
      <c r="A12" s="80" t="s">
        <v>127</v>
      </c>
      <c r="B12" s="20"/>
      <c r="C12" s="19" t="s">
        <v>128</v>
      </c>
      <c r="D12" s="42">
        <f t="shared" si="2"/>
        <v>311219600</v>
      </c>
      <c r="E12" s="42">
        <f t="shared" si="2"/>
        <v>0</v>
      </c>
      <c r="F12" s="37">
        <f t="shared" si="1"/>
        <v>0</v>
      </c>
    </row>
    <row r="13" spans="1:6" s="2" customFormat="1" ht="25.5">
      <c r="A13" s="21" t="s">
        <v>157</v>
      </c>
      <c r="B13" s="20"/>
      <c r="C13" s="19" t="s">
        <v>158</v>
      </c>
      <c r="D13" s="42">
        <v>311219600</v>
      </c>
      <c r="E13" s="42">
        <f t="shared" si="2"/>
        <v>0</v>
      </c>
      <c r="F13" s="37">
        <f t="shared" si="1"/>
        <v>0</v>
      </c>
    </row>
    <row r="14" spans="2:6" ht="25.5" hidden="1">
      <c r="B14" s="23" t="s">
        <v>159</v>
      </c>
      <c r="C14" s="18" t="s">
        <v>160</v>
      </c>
      <c r="D14" s="43"/>
      <c r="E14" s="43">
        <v>0</v>
      </c>
      <c r="F14" s="38"/>
    </row>
  </sheetData>
  <sheetProtection/>
  <mergeCells count="2">
    <mergeCell ref="A1:F1"/>
    <mergeCell ref="A2:C2"/>
  </mergeCells>
  <printOptions horizontalCentered="1"/>
  <pageMargins left="0.1968503937007874" right="0.1968503937007874" top="0.3937007874015748" bottom="0.3937007874015748" header="0.11811023622047245" footer="0.1968503937007874"/>
  <pageSetup horizontalDpi="600" verticalDpi="600" orientation="portrait" paperSize="9" r:id="rId1"/>
  <headerFooter alignWithMargins="0">
    <oddFooter>&amp;C&amp;"Times New Roman,Uobičajeno"&amp;12&amp;P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5"/>
  <sheetViews>
    <sheetView zoomScalePageLayoutView="0" workbookViewId="0" topLeftCell="A70">
      <selection activeCell="H102" sqref="H102"/>
    </sheetView>
  </sheetViews>
  <sheetFormatPr defaultColWidth="9.140625" defaultRowHeight="12.75"/>
  <cols>
    <col min="1" max="1" width="8.140625" style="58" customWidth="1"/>
    <col min="2" max="2" width="58.140625" style="50" customWidth="1"/>
    <col min="3" max="3" width="12.140625" style="63" customWidth="1"/>
    <col min="4" max="4" width="11.8515625" style="63" customWidth="1"/>
    <col min="5" max="5" width="8.57421875" style="64" customWidth="1"/>
    <col min="6" max="7" width="9.140625" style="46" customWidth="1"/>
    <col min="8" max="8" width="12.8515625" style="46" bestFit="1" customWidth="1"/>
    <col min="9" max="16384" width="9.140625" style="46" customWidth="1"/>
  </cols>
  <sheetData>
    <row r="1" spans="1:5" ht="30" customHeight="1">
      <c r="A1" s="110" t="s">
        <v>167</v>
      </c>
      <c r="B1" s="110"/>
      <c r="C1" s="110"/>
      <c r="D1" s="110"/>
      <c r="E1" s="110"/>
    </row>
    <row r="2" spans="1:5" ht="27.75" customHeight="1">
      <c r="A2" s="92" t="s">
        <v>10</v>
      </c>
      <c r="B2" s="88" t="s">
        <v>184</v>
      </c>
      <c r="C2" s="89" t="s">
        <v>187</v>
      </c>
      <c r="D2" s="90" t="s">
        <v>186</v>
      </c>
      <c r="E2" s="91" t="s">
        <v>180</v>
      </c>
    </row>
    <row r="3" spans="1:5" s="47" customFormat="1" ht="13.5" customHeight="1" hidden="1">
      <c r="A3" s="55"/>
      <c r="B3" s="41" t="s">
        <v>113</v>
      </c>
      <c r="C3" s="59">
        <f>rashodi!D3+rashodi!D48</f>
        <v>22477000</v>
      </c>
      <c r="D3" s="59">
        <f>rashodi!E3+rashodi!E48</f>
        <v>7110277</v>
      </c>
      <c r="E3" s="60"/>
    </row>
    <row r="4" spans="1:5" s="45" customFormat="1" ht="31.5">
      <c r="A4" s="56" t="s">
        <v>161</v>
      </c>
      <c r="B4" s="54" t="s">
        <v>162</v>
      </c>
      <c r="C4" s="61">
        <f>C5+C56</f>
        <v>22477000</v>
      </c>
      <c r="D4" s="61">
        <f>D5+D56</f>
        <v>7110277</v>
      </c>
      <c r="E4" s="62">
        <f>D4/C4*100</f>
        <v>31.63356764692797</v>
      </c>
    </row>
    <row r="5" spans="1:8" s="2" customFormat="1" ht="25.5" customHeight="1">
      <c r="A5" s="28"/>
      <c r="B5" s="51" t="s">
        <v>131</v>
      </c>
      <c r="C5" s="61">
        <f>C6+C49</f>
        <v>6026000</v>
      </c>
      <c r="D5" s="61">
        <f>D6+D49</f>
        <v>1782745</v>
      </c>
      <c r="E5" s="62">
        <f>D5/C5*100</f>
        <v>29.584218386989715</v>
      </c>
      <c r="F5" s="14"/>
      <c r="G5" s="14"/>
      <c r="H5" s="16"/>
    </row>
    <row r="6" spans="1:5" s="45" customFormat="1" ht="25.5" customHeight="1">
      <c r="A6" s="65" t="s">
        <v>110</v>
      </c>
      <c r="B6" s="44" t="s">
        <v>104</v>
      </c>
      <c r="C6" s="61">
        <f>C8+C43</f>
        <v>4026000</v>
      </c>
      <c r="D6" s="61">
        <f>D8+D43</f>
        <v>1688376</v>
      </c>
      <c r="E6" s="62">
        <f>D6/C6*100</f>
        <v>41.936810730253356</v>
      </c>
    </row>
    <row r="7" spans="1:5" ht="12.75">
      <c r="A7" s="25"/>
      <c r="B7" s="9"/>
      <c r="C7" s="15"/>
      <c r="D7" s="15"/>
      <c r="E7" s="17"/>
    </row>
    <row r="8" spans="1:5" s="45" customFormat="1" ht="12" customHeight="1">
      <c r="A8" s="57" t="s">
        <v>105</v>
      </c>
      <c r="B8" s="44" t="s">
        <v>106</v>
      </c>
      <c r="C8" s="61">
        <f>C9</f>
        <v>4006000</v>
      </c>
      <c r="D8" s="61">
        <f>D9</f>
        <v>1673697</v>
      </c>
      <c r="E8" s="62">
        <f>D8/C8*100</f>
        <v>41.77975536694958</v>
      </c>
    </row>
    <row r="9" spans="1:5" ht="14.25" customHeight="1">
      <c r="A9" s="20">
        <v>3</v>
      </c>
      <c r="B9" s="11" t="s">
        <v>3</v>
      </c>
      <c r="C9" s="14">
        <f>C10+C18+C38</f>
        <v>4006000</v>
      </c>
      <c r="D9" s="14">
        <f>D10+D18+D38</f>
        <v>1673697</v>
      </c>
      <c r="E9" s="16">
        <f>D9/C9*100</f>
        <v>41.77975536694958</v>
      </c>
    </row>
    <row r="10" spans="1:5" ht="13.5" customHeight="1">
      <c r="A10" s="20">
        <v>31</v>
      </c>
      <c r="B10" s="11" t="s">
        <v>90</v>
      </c>
      <c r="C10" s="14">
        <f>C11+C13+C15</f>
        <v>1998000</v>
      </c>
      <c r="D10" s="14">
        <f>D11+D13+D15</f>
        <v>866715</v>
      </c>
      <c r="E10" s="16">
        <f>D10/C10*100</f>
        <v>43.379129129129126</v>
      </c>
    </row>
    <row r="11" spans="1:5" ht="12" customHeight="1">
      <c r="A11" s="20">
        <v>311</v>
      </c>
      <c r="B11" s="11" t="s">
        <v>92</v>
      </c>
      <c r="C11" s="14">
        <v>1600000</v>
      </c>
      <c r="D11" s="14">
        <f>SUM(D12:D12)</f>
        <v>700141</v>
      </c>
      <c r="E11" s="16">
        <f>D11/C11*100</f>
        <v>43.7588125</v>
      </c>
    </row>
    <row r="12" spans="1:8" ht="12" customHeight="1">
      <c r="A12" s="25" t="s">
        <v>93</v>
      </c>
      <c r="B12" s="9" t="s">
        <v>94</v>
      </c>
      <c r="C12" s="15"/>
      <c r="D12" s="15">
        <v>700141</v>
      </c>
      <c r="E12" s="17"/>
      <c r="G12" s="49"/>
      <c r="H12" s="49"/>
    </row>
    <row r="13" spans="1:5" ht="12.75" customHeight="1">
      <c r="A13" s="20">
        <v>312</v>
      </c>
      <c r="B13" s="11" t="s">
        <v>21</v>
      </c>
      <c r="C13" s="14">
        <v>120000</v>
      </c>
      <c r="D13" s="14">
        <f>D14</f>
        <v>41326</v>
      </c>
      <c r="E13" s="16">
        <f>D13/C13*100</f>
        <v>34.43833333333333</v>
      </c>
    </row>
    <row r="14" spans="1:5" ht="12" customHeight="1">
      <c r="A14" s="25" t="s">
        <v>22</v>
      </c>
      <c r="B14" s="9" t="s">
        <v>21</v>
      </c>
      <c r="C14" s="15"/>
      <c r="D14" s="15">
        <v>41326</v>
      </c>
      <c r="E14" s="17"/>
    </row>
    <row r="15" spans="1:5" ht="12.75" customHeight="1">
      <c r="A15" s="20">
        <v>313</v>
      </c>
      <c r="B15" s="11" t="s">
        <v>24</v>
      </c>
      <c r="C15" s="14">
        <v>278000</v>
      </c>
      <c r="D15" s="14">
        <f>SUM(D16:D17)</f>
        <v>125248</v>
      </c>
      <c r="E15" s="16">
        <f>D15/C15*100</f>
        <v>45.053237410071944</v>
      </c>
    </row>
    <row r="16" spans="1:5" ht="12.75">
      <c r="A16" s="25" t="s">
        <v>25</v>
      </c>
      <c r="B16" s="9" t="s">
        <v>66</v>
      </c>
      <c r="C16" s="15"/>
      <c r="D16" s="15">
        <v>112881</v>
      </c>
      <c r="E16" s="17"/>
    </row>
    <row r="17" spans="1:5" ht="12.75">
      <c r="A17" s="25" t="s">
        <v>26</v>
      </c>
      <c r="B17" s="9" t="s">
        <v>43</v>
      </c>
      <c r="C17" s="15"/>
      <c r="D17" s="15">
        <v>12367</v>
      </c>
      <c r="E17" s="17"/>
    </row>
    <row r="18" spans="1:5" ht="13.5" customHeight="1">
      <c r="A18" s="20">
        <v>32</v>
      </c>
      <c r="B18" s="11" t="s">
        <v>28</v>
      </c>
      <c r="C18" s="14">
        <v>1898000</v>
      </c>
      <c r="D18" s="14">
        <f>D19+D23+D26+D34</f>
        <v>806763</v>
      </c>
      <c r="E18" s="16">
        <f>D18/C18*100</f>
        <v>42.50595363540569</v>
      </c>
    </row>
    <row r="19" spans="1:5" ht="13.5" customHeight="1">
      <c r="A19" s="20">
        <v>321</v>
      </c>
      <c r="B19" s="11" t="s">
        <v>67</v>
      </c>
      <c r="C19" s="14">
        <v>110000</v>
      </c>
      <c r="D19" s="14">
        <f>SUM(D20:D22)</f>
        <v>34778</v>
      </c>
      <c r="E19" s="16">
        <f>D19/C19*100</f>
        <v>31.616363636363637</v>
      </c>
    </row>
    <row r="20" spans="1:7" ht="12.75">
      <c r="A20" s="25" t="s">
        <v>30</v>
      </c>
      <c r="B20" s="9" t="s">
        <v>68</v>
      </c>
      <c r="C20" s="15"/>
      <c r="D20" s="15">
        <v>7693</v>
      </c>
      <c r="E20" s="17"/>
      <c r="G20" s="49"/>
    </row>
    <row r="21" spans="1:5" ht="12.75">
      <c r="A21" s="25" t="s">
        <v>31</v>
      </c>
      <c r="B21" s="9" t="s">
        <v>69</v>
      </c>
      <c r="C21" s="15"/>
      <c r="D21" s="15">
        <v>11859</v>
      </c>
      <c r="E21" s="17"/>
    </row>
    <row r="22" spans="1:5" ht="12" customHeight="1">
      <c r="A22" s="25" t="s">
        <v>34</v>
      </c>
      <c r="B22" s="9" t="s">
        <v>70</v>
      </c>
      <c r="C22" s="15"/>
      <c r="D22" s="15">
        <v>15226</v>
      </c>
      <c r="E22" s="17"/>
    </row>
    <row r="23" spans="1:5" ht="12.75" customHeight="1">
      <c r="A23" s="20">
        <v>322</v>
      </c>
      <c r="B23" s="11" t="s">
        <v>71</v>
      </c>
      <c r="C23" s="14">
        <v>23000</v>
      </c>
      <c r="D23" s="14">
        <f>SUM(D24:D25)</f>
        <v>10902</v>
      </c>
      <c r="E23" s="16">
        <f>D23/C23*100</f>
        <v>47.4</v>
      </c>
    </row>
    <row r="24" spans="1:5" ht="12.75">
      <c r="A24" s="25" t="s">
        <v>37</v>
      </c>
      <c r="B24" s="9" t="s">
        <v>73</v>
      </c>
      <c r="C24" s="15"/>
      <c r="D24" s="15">
        <v>9204</v>
      </c>
      <c r="E24" s="17"/>
    </row>
    <row r="25" spans="1:7" ht="11.25" customHeight="1">
      <c r="A25" s="25" t="s">
        <v>38</v>
      </c>
      <c r="B25" s="9" t="s">
        <v>74</v>
      </c>
      <c r="C25" s="15"/>
      <c r="D25" s="15">
        <v>1698</v>
      </c>
      <c r="E25" s="17"/>
      <c r="G25" s="49"/>
    </row>
    <row r="26" spans="1:5" ht="10.5" customHeight="1">
      <c r="A26" s="20">
        <v>323</v>
      </c>
      <c r="B26" s="11" t="s">
        <v>75</v>
      </c>
      <c r="C26" s="14">
        <v>1160000</v>
      </c>
      <c r="D26" s="14">
        <f>SUM(D27:D33)</f>
        <v>314429</v>
      </c>
      <c r="E26" s="17">
        <f>D26/C26*100</f>
        <v>27.10594827586207</v>
      </c>
    </row>
    <row r="27" spans="1:5" ht="12.75" customHeight="1">
      <c r="A27" s="22">
        <v>3231</v>
      </c>
      <c r="B27" s="9" t="s">
        <v>76</v>
      </c>
      <c r="C27" s="15"/>
      <c r="D27" s="15">
        <v>36039</v>
      </c>
      <c r="E27" s="17"/>
    </row>
    <row r="28" spans="1:7" ht="12.75">
      <c r="A28" s="25" t="s">
        <v>41</v>
      </c>
      <c r="B28" s="9" t="s">
        <v>46</v>
      </c>
      <c r="C28" s="15"/>
      <c r="D28" s="15">
        <v>1516</v>
      </c>
      <c r="E28" s="17"/>
      <c r="G28" s="49"/>
    </row>
    <row r="29" spans="1:5" ht="12.75">
      <c r="A29" s="25" t="s">
        <v>42</v>
      </c>
      <c r="B29" s="9" t="s">
        <v>47</v>
      </c>
      <c r="C29" s="15"/>
      <c r="D29" s="15">
        <v>6970</v>
      </c>
      <c r="E29" s="17"/>
    </row>
    <row r="30" spans="1:5" ht="12.75">
      <c r="A30" s="25" t="s">
        <v>52</v>
      </c>
      <c r="B30" s="9" t="s">
        <v>48</v>
      </c>
      <c r="C30" s="15"/>
      <c r="D30" s="15">
        <v>59469</v>
      </c>
      <c r="E30" s="17"/>
    </row>
    <row r="31" spans="1:5" ht="12.75">
      <c r="A31" s="25" t="s">
        <v>54</v>
      </c>
      <c r="B31" s="9" t="s">
        <v>50</v>
      </c>
      <c r="C31" s="15"/>
      <c r="D31" s="15">
        <v>6238</v>
      </c>
      <c r="E31" s="17"/>
    </row>
    <row r="32" spans="1:5" ht="12.75">
      <c r="A32" s="25" t="s">
        <v>55</v>
      </c>
      <c r="B32" s="9" t="s">
        <v>77</v>
      </c>
      <c r="C32" s="15"/>
      <c r="D32" s="15">
        <v>167464</v>
      </c>
      <c r="E32" s="17"/>
    </row>
    <row r="33" spans="1:5" ht="12.75">
      <c r="A33" s="25" t="s">
        <v>114</v>
      </c>
      <c r="B33" s="9" t="s">
        <v>115</v>
      </c>
      <c r="C33" s="15"/>
      <c r="D33" s="15">
        <v>36733</v>
      </c>
      <c r="E33" s="17"/>
    </row>
    <row r="34" spans="1:5" ht="12.75" customHeight="1">
      <c r="A34" s="20">
        <v>329</v>
      </c>
      <c r="B34" s="11" t="s">
        <v>79</v>
      </c>
      <c r="C34" s="14">
        <v>605000</v>
      </c>
      <c r="D34" s="14">
        <f>SUM(D35:D37)</f>
        <v>446654</v>
      </c>
      <c r="E34" s="16">
        <f>D34/C34*100</f>
        <v>73.82710743801653</v>
      </c>
    </row>
    <row r="35" spans="1:5" ht="12.75">
      <c r="A35" s="25" t="s">
        <v>58</v>
      </c>
      <c r="B35" s="9" t="s">
        <v>80</v>
      </c>
      <c r="C35" s="15"/>
      <c r="D35" s="15">
        <v>0</v>
      </c>
      <c r="E35" s="17"/>
    </row>
    <row r="36" spans="1:8" ht="12.75">
      <c r="A36" s="25">
        <v>3295</v>
      </c>
      <c r="B36" s="9" t="s">
        <v>172</v>
      </c>
      <c r="C36" s="15"/>
      <c r="D36" s="15">
        <v>0</v>
      </c>
      <c r="E36" s="17"/>
      <c r="H36" s="49"/>
    </row>
    <row r="37" spans="1:5" ht="12" customHeight="1">
      <c r="A37" s="25">
        <v>3299</v>
      </c>
      <c r="B37" s="9" t="s">
        <v>79</v>
      </c>
      <c r="C37" s="15"/>
      <c r="D37" s="15">
        <v>446654</v>
      </c>
      <c r="E37" s="17"/>
    </row>
    <row r="38" spans="1:5" s="45" customFormat="1" ht="12.75" customHeight="1">
      <c r="A38" s="24">
        <v>34</v>
      </c>
      <c r="B38" s="11" t="s">
        <v>101</v>
      </c>
      <c r="C38" s="14">
        <v>110000</v>
      </c>
      <c r="D38" s="14">
        <f>D39</f>
        <v>219</v>
      </c>
      <c r="E38" s="16">
        <f>D38/C38*100</f>
        <v>0.1990909090909091</v>
      </c>
    </row>
    <row r="39" spans="1:5" ht="12.75" customHeight="1">
      <c r="A39" s="20">
        <v>343</v>
      </c>
      <c r="B39" s="11" t="s">
        <v>86</v>
      </c>
      <c r="C39" s="14">
        <v>110000</v>
      </c>
      <c r="D39" s="14">
        <f>SUM(D40:D41)</f>
        <v>219</v>
      </c>
      <c r="E39" s="16">
        <f>D39/C39*100</f>
        <v>0.1990909090909091</v>
      </c>
    </row>
    <row r="40" spans="1:5" ht="12.75">
      <c r="A40" s="25" t="s">
        <v>87</v>
      </c>
      <c r="B40" s="9" t="s">
        <v>88</v>
      </c>
      <c r="C40" s="15"/>
      <c r="D40" s="15">
        <v>219</v>
      </c>
      <c r="E40" s="17"/>
    </row>
    <row r="41" spans="1:5" ht="12.75" hidden="1">
      <c r="A41" s="25" t="s">
        <v>102</v>
      </c>
      <c r="B41" s="9" t="s">
        <v>103</v>
      </c>
      <c r="C41" s="15"/>
      <c r="D41" s="15">
        <v>0</v>
      </c>
      <c r="E41" s="17" t="s">
        <v>18</v>
      </c>
    </row>
    <row r="42" spans="1:8" ht="12.75">
      <c r="A42" s="25"/>
      <c r="B42" s="9"/>
      <c r="C42" s="15"/>
      <c r="D42" s="15"/>
      <c r="E42" s="17"/>
      <c r="H42" s="49"/>
    </row>
    <row r="43" spans="1:5" s="45" customFormat="1" ht="14.25" customHeight="1">
      <c r="A43" s="57" t="s">
        <v>107</v>
      </c>
      <c r="B43" s="44" t="s">
        <v>108</v>
      </c>
      <c r="C43" s="61">
        <f aca="true" t="shared" si="0" ref="C43:D45">C44</f>
        <v>20000</v>
      </c>
      <c r="D43" s="61">
        <f t="shared" si="0"/>
        <v>14679</v>
      </c>
      <c r="E43" s="62">
        <f>D43/C43*100</f>
        <v>73.395</v>
      </c>
    </row>
    <row r="44" spans="1:5" s="45" customFormat="1" ht="12.75" customHeight="1">
      <c r="A44" s="57" t="s">
        <v>19</v>
      </c>
      <c r="B44" s="12" t="s">
        <v>5</v>
      </c>
      <c r="C44" s="14">
        <f t="shared" si="0"/>
        <v>20000</v>
      </c>
      <c r="D44" s="14">
        <f t="shared" si="0"/>
        <v>14679</v>
      </c>
      <c r="E44" s="16">
        <f>D44/C44*100</f>
        <v>73.395</v>
      </c>
    </row>
    <row r="45" spans="1:5" s="45" customFormat="1" ht="13.5" customHeight="1">
      <c r="A45" s="57" t="s">
        <v>62</v>
      </c>
      <c r="B45" s="12" t="s">
        <v>63</v>
      </c>
      <c r="C45" s="14">
        <f t="shared" si="0"/>
        <v>20000</v>
      </c>
      <c r="D45" s="14">
        <f t="shared" si="0"/>
        <v>14679</v>
      </c>
      <c r="E45" s="16">
        <f>D45/C45*100</f>
        <v>73.395</v>
      </c>
    </row>
    <row r="46" spans="1:5" s="45" customFormat="1" ht="12.75" customHeight="1">
      <c r="A46" s="20">
        <v>422</v>
      </c>
      <c r="B46" s="12" t="s">
        <v>82</v>
      </c>
      <c r="C46" s="14">
        <v>20000</v>
      </c>
      <c r="D46" s="14">
        <f>SUM(D47:D47)</f>
        <v>14679</v>
      </c>
      <c r="E46" s="16">
        <f>D46/C46*100</f>
        <v>73.395</v>
      </c>
    </row>
    <row r="47" spans="1:5" ht="13.5" customHeight="1">
      <c r="A47" s="27" t="s">
        <v>44</v>
      </c>
      <c r="B47" s="10" t="s">
        <v>83</v>
      </c>
      <c r="C47" s="15"/>
      <c r="D47" s="15">
        <v>14679</v>
      </c>
      <c r="E47" s="17"/>
    </row>
    <row r="48" spans="1:5" ht="12.75">
      <c r="A48" s="27"/>
      <c r="B48" s="10"/>
      <c r="C48" s="15"/>
      <c r="D48" s="15"/>
      <c r="E48" s="17"/>
    </row>
    <row r="49" spans="1:5" s="45" customFormat="1" ht="14.25" customHeight="1">
      <c r="A49" s="65" t="s">
        <v>111</v>
      </c>
      <c r="B49" s="44" t="s">
        <v>163</v>
      </c>
      <c r="C49" s="61">
        <f>C51</f>
        <v>2000000</v>
      </c>
      <c r="D49" s="61">
        <f>D51</f>
        <v>94369</v>
      </c>
      <c r="E49" s="62">
        <f aca="true" t="shared" si="1" ref="E49:E54">D49/C49*100</f>
        <v>4.71845</v>
      </c>
    </row>
    <row r="50" spans="1:5" s="45" customFormat="1" ht="14.25" customHeight="1">
      <c r="A50" s="65"/>
      <c r="B50" s="44"/>
      <c r="C50" s="61"/>
      <c r="D50" s="61"/>
      <c r="E50" s="62"/>
    </row>
    <row r="51" spans="1:5" s="45" customFormat="1" ht="25.5">
      <c r="A51" s="57" t="s">
        <v>130</v>
      </c>
      <c r="B51" s="48" t="s">
        <v>164</v>
      </c>
      <c r="C51" s="61">
        <f>C52</f>
        <v>2000000</v>
      </c>
      <c r="D51" s="61">
        <f>D52</f>
        <v>94369</v>
      </c>
      <c r="E51" s="62">
        <f t="shared" si="1"/>
        <v>4.71845</v>
      </c>
    </row>
    <row r="52" spans="1:5" ht="15" customHeight="1">
      <c r="A52" s="20">
        <v>3</v>
      </c>
      <c r="B52" s="11" t="s">
        <v>3</v>
      </c>
      <c r="C52" s="14">
        <f aca="true" t="shared" si="2" ref="C52:D54">C53</f>
        <v>2000000</v>
      </c>
      <c r="D52" s="14">
        <f t="shared" si="2"/>
        <v>94369</v>
      </c>
      <c r="E52" s="16">
        <f t="shared" si="1"/>
        <v>4.71845</v>
      </c>
    </row>
    <row r="53" spans="1:8" ht="14.25" customHeight="1">
      <c r="A53" s="20">
        <v>37</v>
      </c>
      <c r="B53" s="11" t="s">
        <v>146</v>
      </c>
      <c r="C53" s="14">
        <f t="shared" si="2"/>
        <v>2000000</v>
      </c>
      <c r="D53" s="14">
        <f t="shared" si="2"/>
        <v>94369</v>
      </c>
      <c r="E53" s="16">
        <f t="shared" si="1"/>
        <v>4.71845</v>
      </c>
      <c r="H53" s="49"/>
    </row>
    <row r="54" spans="1:5" ht="12.75" customHeight="1">
      <c r="A54" s="20">
        <v>371</v>
      </c>
      <c r="B54" s="11" t="s">
        <v>148</v>
      </c>
      <c r="C54" s="14">
        <v>2000000</v>
      </c>
      <c r="D54" s="14">
        <f t="shared" si="2"/>
        <v>94369</v>
      </c>
      <c r="E54" s="16">
        <f t="shared" si="1"/>
        <v>4.71845</v>
      </c>
    </row>
    <row r="55" spans="1:5" ht="12.75">
      <c r="A55" s="25" t="s">
        <v>149</v>
      </c>
      <c r="B55" s="9" t="s">
        <v>150</v>
      </c>
      <c r="C55" s="15"/>
      <c r="D55" s="15">
        <v>94369</v>
      </c>
      <c r="E55" s="17"/>
    </row>
    <row r="56" spans="1:8" s="2" customFormat="1" ht="25.5" customHeight="1">
      <c r="A56" s="28"/>
      <c r="B56" s="52" t="s">
        <v>132</v>
      </c>
      <c r="C56" s="61">
        <f>C57</f>
        <v>16451000</v>
      </c>
      <c r="D56" s="61">
        <f>D57</f>
        <v>5327532</v>
      </c>
      <c r="E56" s="62">
        <f>D56/C56*100</f>
        <v>32.38424411889855</v>
      </c>
      <c r="F56" s="14"/>
      <c r="G56" s="14"/>
      <c r="H56" s="16"/>
    </row>
    <row r="57" spans="1:5" s="45" customFormat="1" ht="25.5" customHeight="1">
      <c r="A57" s="65" t="s">
        <v>112</v>
      </c>
      <c r="B57" s="44" t="s">
        <v>104</v>
      </c>
      <c r="C57" s="61">
        <f>C59+C103+C111</f>
        <v>16451000</v>
      </c>
      <c r="D57" s="61">
        <f>D59+D103+D111</f>
        <v>5327532</v>
      </c>
      <c r="E57" s="62">
        <f>D57/C57*100</f>
        <v>32.38424411889855</v>
      </c>
    </row>
    <row r="58" spans="1:5" ht="12.75">
      <c r="A58" s="25"/>
      <c r="B58" s="9"/>
      <c r="C58" s="15"/>
      <c r="D58" s="15"/>
      <c r="E58" s="17"/>
    </row>
    <row r="59" spans="1:8" s="45" customFormat="1" ht="12.75">
      <c r="A59" s="57" t="s">
        <v>109</v>
      </c>
      <c r="B59" s="44" t="s">
        <v>106</v>
      </c>
      <c r="C59" s="61">
        <f>C60</f>
        <v>15411000</v>
      </c>
      <c r="D59" s="61">
        <f>D60</f>
        <v>5240822</v>
      </c>
      <c r="E59" s="62">
        <f>D59/C59*100</f>
        <v>34.007020959055225</v>
      </c>
      <c r="H59" s="67"/>
    </row>
    <row r="60" spans="1:5" ht="12" customHeight="1">
      <c r="A60" s="20">
        <v>3</v>
      </c>
      <c r="B60" s="11" t="s">
        <v>3</v>
      </c>
      <c r="C60" s="14">
        <f>C61+C69+C94+C99</f>
        <v>15411000</v>
      </c>
      <c r="D60" s="14">
        <f>D61+D69+D94+D99</f>
        <v>5240822</v>
      </c>
      <c r="E60" s="16">
        <f>D60/C60*100</f>
        <v>34.007020959055225</v>
      </c>
    </row>
    <row r="61" spans="1:5" ht="11.25" customHeight="1">
      <c r="A61" s="20">
        <v>31</v>
      </c>
      <c r="B61" s="11" t="s">
        <v>90</v>
      </c>
      <c r="C61" s="14">
        <f>C62+C64+C66</f>
        <v>5621000</v>
      </c>
      <c r="D61" s="14">
        <f>D62+D64+D66</f>
        <v>2725708</v>
      </c>
      <c r="E61" s="16">
        <f>D61/C61*100</f>
        <v>48.49151396548657</v>
      </c>
    </row>
    <row r="62" spans="1:5" ht="12" customHeight="1">
      <c r="A62" s="20">
        <v>311</v>
      </c>
      <c r="B62" s="11" t="s">
        <v>92</v>
      </c>
      <c r="C62" s="14">
        <v>4450000</v>
      </c>
      <c r="D62" s="14">
        <f>SUM(D63:D63)</f>
        <v>2182539</v>
      </c>
      <c r="E62" s="16">
        <f>D62/C62*100</f>
        <v>49.0458202247191</v>
      </c>
    </row>
    <row r="63" spans="1:5" ht="12" customHeight="1">
      <c r="A63" s="25" t="s">
        <v>93</v>
      </c>
      <c r="B63" s="9" t="s">
        <v>94</v>
      </c>
      <c r="C63" s="15"/>
      <c r="D63" s="15">
        <v>2182539</v>
      </c>
      <c r="E63" s="17"/>
    </row>
    <row r="64" spans="1:5" ht="12" customHeight="1">
      <c r="A64" s="20">
        <v>312</v>
      </c>
      <c r="B64" s="11" t="s">
        <v>21</v>
      </c>
      <c r="C64" s="14">
        <v>410000</v>
      </c>
      <c r="D64" s="14">
        <f>D65</f>
        <v>150362</v>
      </c>
      <c r="E64" s="16">
        <f>D64/C64*100</f>
        <v>36.67365853658537</v>
      </c>
    </row>
    <row r="65" spans="1:5" ht="12" customHeight="1">
      <c r="A65" s="25" t="s">
        <v>22</v>
      </c>
      <c r="B65" s="9" t="s">
        <v>21</v>
      </c>
      <c r="C65" s="15"/>
      <c r="D65" s="15">
        <v>150362</v>
      </c>
      <c r="E65" s="17"/>
    </row>
    <row r="66" spans="1:5" ht="13.5" customHeight="1">
      <c r="A66" s="20">
        <v>313</v>
      </c>
      <c r="B66" s="11" t="s">
        <v>24</v>
      </c>
      <c r="C66" s="14">
        <v>761000</v>
      </c>
      <c r="D66" s="14">
        <f>SUM(D67:D68)</f>
        <v>392807</v>
      </c>
      <c r="E66" s="16">
        <f>D66/C66*100</f>
        <v>51.617214191852824</v>
      </c>
    </row>
    <row r="67" spans="1:5" ht="12.75">
      <c r="A67" s="25" t="s">
        <v>25</v>
      </c>
      <c r="B67" s="9" t="s">
        <v>66</v>
      </c>
      <c r="C67" s="15"/>
      <c r="D67" s="15">
        <v>354002</v>
      </c>
      <c r="E67" s="17"/>
    </row>
    <row r="68" spans="1:5" ht="13.5" customHeight="1">
      <c r="A68" s="25" t="s">
        <v>26</v>
      </c>
      <c r="B68" s="9" t="s">
        <v>43</v>
      </c>
      <c r="C68" s="15"/>
      <c r="D68" s="15">
        <v>38805</v>
      </c>
      <c r="E68" s="17"/>
    </row>
    <row r="69" spans="1:5" ht="12.75" customHeight="1">
      <c r="A69" s="20">
        <v>32</v>
      </c>
      <c r="B69" s="11" t="s">
        <v>28</v>
      </c>
      <c r="C69" s="14">
        <v>9565000</v>
      </c>
      <c r="D69" s="14">
        <f>D70+D74+D78+D88</f>
        <v>2487018</v>
      </c>
      <c r="E69" s="16">
        <f>D69/C69*100</f>
        <v>26.001233664401465</v>
      </c>
    </row>
    <row r="70" spans="1:5" ht="12" customHeight="1">
      <c r="A70" s="20">
        <v>321</v>
      </c>
      <c r="B70" s="11" t="s">
        <v>67</v>
      </c>
      <c r="C70" s="14">
        <v>230000</v>
      </c>
      <c r="D70" s="14">
        <f>SUM(D71:D73)</f>
        <v>128473</v>
      </c>
      <c r="E70" s="16">
        <f>D70/C70*100</f>
        <v>55.85782608695652</v>
      </c>
    </row>
    <row r="71" spans="1:5" ht="12.75">
      <c r="A71" s="25" t="s">
        <v>30</v>
      </c>
      <c r="B71" s="9" t="s">
        <v>68</v>
      </c>
      <c r="C71" s="15"/>
      <c r="D71" s="15">
        <v>58054</v>
      </c>
      <c r="E71" s="17"/>
    </row>
    <row r="72" spans="1:5" ht="12.75">
      <c r="A72" s="25" t="s">
        <v>31</v>
      </c>
      <c r="B72" s="9" t="s">
        <v>69</v>
      </c>
      <c r="C72" s="15"/>
      <c r="D72" s="15">
        <v>41285</v>
      </c>
      <c r="E72" s="17"/>
    </row>
    <row r="73" spans="1:5" ht="12.75">
      <c r="A73" s="25" t="s">
        <v>34</v>
      </c>
      <c r="B73" s="9" t="s">
        <v>70</v>
      </c>
      <c r="C73" s="15"/>
      <c r="D73" s="15">
        <v>29134</v>
      </c>
      <c r="E73" s="17"/>
    </row>
    <row r="74" spans="1:5" ht="11.25" customHeight="1">
      <c r="A74" s="20">
        <v>322</v>
      </c>
      <c r="B74" s="11" t="s">
        <v>71</v>
      </c>
      <c r="C74" s="14">
        <v>265000</v>
      </c>
      <c r="D74" s="14">
        <f>SUM(D75:D77)</f>
        <v>109815</v>
      </c>
      <c r="E74" s="16">
        <f>D74/C74*100</f>
        <v>41.43962264150943</v>
      </c>
    </row>
    <row r="75" spans="1:5" ht="12.75">
      <c r="A75" s="25" t="s">
        <v>36</v>
      </c>
      <c r="B75" s="9" t="s">
        <v>72</v>
      </c>
      <c r="C75" s="15"/>
      <c r="D75" s="15">
        <v>49129</v>
      </c>
      <c r="E75" s="17"/>
    </row>
    <row r="76" spans="1:5" ht="12.75">
      <c r="A76" s="25" t="s">
        <v>37</v>
      </c>
      <c r="B76" s="9" t="s">
        <v>73</v>
      </c>
      <c r="C76" s="15"/>
      <c r="D76" s="15">
        <v>52368</v>
      </c>
      <c r="E76" s="17"/>
    </row>
    <row r="77" spans="1:5" ht="12.75">
      <c r="A77" s="25" t="s">
        <v>38</v>
      </c>
      <c r="B77" s="9" t="s">
        <v>74</v>
      </c>
      <c r="C77" s="15"/>
      <c r="D77" s="15">
        <v>8318</v>
      </c>
      <c r="E77" s="17"/>
    </row>
    <row r="78" spans="1:5" ht="12" customHeight="1">
      <c r="A78" s="20">
        <v>323</v>
      </c>
      <c r="B78" s="11" t="s">
        <v>75</v>
      </c>
      <c r="C78" s="14">
        <v>7890000</v>
      </c>
      <c r="D78" s="14">
        <f>SUM(D79:D87)</f>
        <v>1570549</v>
      </c>
      <c r="E78" s="16">
        <f>D78/C78*100</f>
        <v>19.90556400506971</v>
      </c>
    </row>
    <row r="79" spans="1:5" ht="12.75">
      <c r="A79" s="25" t="s">
        <v>40</v>
      </c>
      <c r="B79" s="9" t="s">
        <v>76</v>
      </c>
      <c r="C79" s="15"/>
      <c r="D79" s="15">
        <v>46997</v>
      </c>
      <c r="E79" s="17"/>
    </row>
    <row r="80" spans="1:5" ht="12.75">
      <c r="A80" s="25" t="s">
        <v>41</v>
      </c>
      <c r="B80" s="9" t="s">
        <v>46</v>
      </c>
      <c r="C80" s="15"/>
      <c r="D80" s="15">
        <v>121010</v>
      </c>
      <c r="E80" s="17"/>
    </row>
    <row r="81" spans="1:5" ht="12.75">
      <c r="A81" s="25" t="s">
        <v>42</v>
      </c>
      <c r="B81" s="9" t="s">
        <v>47</v>
      </c>
      <c r="C81" s="15"/>
      <c r="D81" s="15">
        <v>7381</v>
      </c>
      <c r="E81" s="17"/>
    </row>
    <row r="82" spans="1:5" ht="12.75">
      <c r="A82" s="25" t="s">
        <v>52</v>
      </c>
      <c r="B82" s="9" t="s">
        <v>48</v>
      </c>
      <c r="C82" s="15"/>
      <c r="D82" s="15">
        <v>41903</v>
      </c>
      <c r="E82" s="17"/>
    </row>
    <row r="83" spans="1:5" ht="12.75">
      <c r="A83" s="25" t="s">
        <v>53</v>
      </c>
      <c r="B83" s="9" t="s">
        <v>49</v>
      </c>
      <c r="C83" s="15"/>
      <c r="D83" s="15">
        <v>14733</v>
      </c>
      <c r="E83" s="17"/>
    </row>
    <row r="84" spans="1:5" ht="12.75">
      <c r="A84" s="25" t="s">
        <v>54</v>
      </c>
      <c r="B84" s="9" t="s">
        <v>50</v>
      </c>
      <c r="C84" s="15"/>
      <c r="D84" s="15">
        <v>21875</v>
      </c>
      <c r="E84" s="17"/>
    </row>
    <row r="85" spans="1:5" ht="12.75">
      <c r="A85" s="25" t="s">
        <v>55</v>
      </c>
      <c r="B85" s="9" t="s">
        <v>77</v>
      </c>
      <c r="C85" s="15"/>
      <c r="D85" s="15">
        <v>946831</v>
      </c>
      <c r="E85" s="17"/>
    </row>
    <row r="86" spans="1:5" ht="12.75">
      <c r="A86" s="25" t="s">
        <v>114</v>
      </c>
      <c r="B86" s="9" t="s">
        <v>115</v>
      </c>
      <c r="C86" s="15"/>
      <c r="D86" s="15">
        <v>37139</v>
      </c>
      <c r="E86" s="17"/>
    </row>
    <row r="87" spans="1:5" ht="12.75">
      <c r="A87" s="25" t="s">
        <v>56</v>
      </c>
      <c r="B87" s="9" t="s">
        <v>78</v>
      </c>
      <c r="C87" s="15"/>
      <c r="D87" s="15">
        <v>332680</v>
      </c>
      <c r="E87" s="17"/>
    </row>
    <row r="88" spans="1:5" ht="13.5" customHeight="1">
      <c r="A88" s="20">
        <v>329</v>
      </c>
      <c r="B88" s="11" t="s">
        <v>79</v>
      </c>
      <c r="C88" s="14">
        <v>1180000</v>
      </c>
      <c r="D88" s="14">
        <f>SUM(D89:D93)</f>
        <v>678181</v>
      </c>
      <c r="E88" s="16">
        <f>D88/C88*100</f>
        <v>57.47296610169491</v>
      </c>
    </row>
    <row r="89" spans="1:5" ht="12.75" hidden="1">
      <c r="A89" s="25" t="s">
        <v>58</v>
      </c>
      <c r="B89" s="9" t="s">
        <v>80</v>
      </c>
      <c r="C89" s="15"/>
      <c r="D89" s="15">
        <v>0</v>
      </c>
      <c r="E89" s="17" t="s">
        <v>18</v>
      </c>
    </row>
    <row r="90" spans="1:5" ht="12.75">
      <c r="A90" s="25" t="s">
        <v>59</v>
      </c>
      <c r="B90" s="9" t="s">
        <v>81</v>
      </c>
      <c r="C90" s="15"/>
      <c r="D90" s="15">
        <v>4266</v>
      </c>
      <c r="E90" s="17"/>
    </row>
    <row r="91" spans="1:5" ht="12.75" hidden="1">
      <c r="A91" s="25">
        <v>3294</v>
      </c>
      <c r="B91" s="9" t="s">
        <v>173</v>
      </c>
      <c r="C91" s="15"/>
      <c r="D91" s="15">
        <v>0</v>
      </c>
      <c r="E91" s="17"/>
    </row>
    <row r="92" spans="1:5" ht="12.75">
      <c r="A92" s="25">
        <v>9295</v>
      </c>
      <c r="B92" s="9" t="s">
        <v>172</v>
      </c>
      <c r="C92" s="15"/>
      <c r="D92" s="15">
        <v>70109</v>
      </c>
      <c r="E92" s="17"/>
    </row>
    <row r="93" spans="1:5" ht="12.75">
      <c r="A93" s="25" t="s">
        <v>60</v>
      </c>
      <c r="B93" s="9" t="s">
        <v>174</v>
      </c>
      <c r="C93" s="15"/>
      <c r="D93" s="15">
        <v>603806</v>
      </c>
      <c r="E93" s="17"/>
    </row>
    <row r="94" spans="1:5" s="45" customFormat="1" ht="14.25" customHeight="1">
      <c r="A94" s="24">
        <v>34</v>
      </c>
      <c r="B94" s="11" t="s">
        <v>101</v>
      </c>
      <c r="C94" s="14">
        <v>160000</v>
      </c>
      <c r="D94" s="14">
        <f>D95</f>
        <v>6147</v>
      </c>
      <c r="E94" s="16">
        <f>D94/C94*100</f>
        <v>3.841875</v>
      </c>
    </row>
    <row r="95" spans="1:5" ht="14.25" customHeight="1">
      <c r="A95" s="20">
        <v>343</v>
      </c>
      <c r="B95" s="11" t="s">
        <v>86</v>
      </c>
      <c r="C95" s="14">
        <v>160000</v>
      </c>
      <c r="D95" s="14">
        <f>SUM(D96:D98)</f>
        <v>6147</v>
      </c>
      <c r="E95" s="16">
        <f>D95/C95*100</f>
        <v>3.841875</v>
      </c>
    </row>
    <row r="96" spans="1:5" ht="12.75">
      <c r="A96" s="25" t="s">
        <v>87</v>
      </c>
      <c r="B96" s="9" t="s">
        <v>88</v>
      </c>
      <c r="C96" s="15"/>
      <c r="D96" s="15">
        <v>6147</v>
      </c>
      <c r="E96" s="17"/>
    </row>
    <row r="97" spans="1:5" ht="12.75" hidden="1">
      <c r="A97" s="25" t="s">
        <v>116</v>
      </c>
      <c r="B97" s="9" t="s">
        <v>117</v>
      </c>
      <c r="C97" s="15"/>
      <c r="D97" s="15">
        <v>0</v>
      </c>
      <c r="E97" s="17" t="s">
        <v>18</v>
      </c>
    </row>
    <row r="98" spans="1:5" ht="12" customHeight="1" hidden="1">
      <c r="A98" s="25" t="s">
        <v>102</v>
      </c>
      <c r="B98" s="9" t="s">
        <v>103</v>
      </c>
      <c r="C98" s="15"/>
      <c r="D98" s="15">
        <v>0</v>
      </c>
      <c r="E98" s="17" t="s">
        <v>18</v>
      </c>
    </row>
    <row r="99" spans="1:5" s="45" customFormat="1" ht="13.5" customHeight="1">
      <c r="A99" s="24">
        <v>38</v>
      </c>
      <c r="B99" s="11" t="s">
        <v>65</v>
      </c>
      <c r="C99" s="14">
        <v>65000</v>
      </c>
      <c r="D99" s="14">
        <f>D100</f>
        <v>21949</v>
      </c>
      <c r="E99" s="16">
        <f>D99/C99*100</f>
        <v>33.76769230769231</v>
      </c>
    </row>
    <row r="100" spans="1:5" s="45" customFormat="1" ht="14.25" customHeight="1">
      <c r="A100" s="20">
        <v>381</v>
      </c>
      <c r="B100" s="11" t="s">
        <v>118</v>
      </c>
      <c r="C100" s="14">
        <v>65000</v>
      </c>
      <c r="D100" s="14">
        <f>D101</f>
        <v>21949</v>
      </c>
      <c r="E100" s="16">
        <f>D100/C100*100</f>
        <v>33.76769230769231</v>
      </c>
    </row>
    <row r="101" spans="1:5" s="45" customFormat="1" ht="14.25" customHeight="1">
      <c r="A101" s="25" t="s">
        <v>119</v>
      </c>
      <c r="B101" s="9" t="s">
        <v>120</v>
      </c>
      <c r="C101" s="15"/>
      <c r="D101" s="15">
        <v>21949</v>
      </c>
      <c r="E101" s="17"/>
    </row>
    <row r="102" spans="1:5" ht="12.75">
      <c r="A102" s="25"/>
      <c r="B102" s="9"/>
      <c r="C102" s="15"/>
      <c r="D102" s="15"/>
      <c r="E102" s="17"/>
    </row>
    <row r="103" spans="1:5" s="45" customFormat="1" ht="16.5" customHeight="1">
      <c r="A103" s="57" t="s">
        <v>165</v>
      </c>
      <c r="B103" s="44" t="s">
        <v>108</v>
      </c>
      <c r="C103" s="61">
        <f aca="true" t="shared" si="3" ref="C103:D105">C104</f>
        <v>980000</v>
      </c>
      <c r="D103" s="61">
        <f t="shared" si="3"/>
        <v>86710</v>
      </c>
      <c r="E103" s="62">
        <f>D103/C103*100</f>
        <v>8.847959183673469</v>
      </c>
    </row>
    <row r="104" spans="1:5" s="45" customFormat="1" ht="14.25" customHeight="1">
      <c r="A104" s="57" t="s">
        <v>19</v>
      </c>
      <c r="B104" s="12" t="s">
        <v>5</v>
      </c>
      <c r="C104" s="14">
        <f>C105</f>
        <v>980000</v>
      </c>
      <c r="D104" s="14">
        <f>D105</f>
        <v>86710</v>
      </c>
      <c r="E104" s="16">
        <f>D104/C104*100</f>
        <v>8.847959183673469</v>
      </c>
    </row>
    <row r="105" spans="1:5" s="45" customFormat="1" ht="11.25" customHeight="1">
      <c r="A105" s="57" t="s">
        <v>62</v>
      </c>
      <c r="B105" s="12" t="s">
        <v>63</v>
      </c>
      <c r="C105" s="14">
        <f t="shared" si="3"/>
        <v>980000</v>
      </c>
      <c r="D105" s="14">
        <f t="shared" si="3"/>
        <v>86710</v>
      </c>
      <c r="E105" s="16">
        <f>D105/C105*100</f>
        <v>8.847959183673469</v>
      </c>
    </row>
    <row r="106" spans="1:5" s="45" customFormat="1" ht="12" customHeight="1">
      <c r="A106" s="20">
        <v>422</v>
      </c>
      <c r="B106" s="12" t="s">
        <v>82</v>
      </c>
      <c r="C106" s="14">
        <v>980000</v>
      </c>
      <c r="D106" s="14">
        <f>SUM(D107:D109)</f>
        <v>86710</v>
      </c>
      <c r="E106" s="16">
        <f>D106/C106*100</f>
        <v>8.847959183673469</v>
      </c>
    </row>
    <row r="107" spans="1:5" s="45" customFormat="1" ht="12.75">
      <c r="A107" s="27" t="s">
        <v>44</v>
      </c>
      <c r="B107" s="10" t="s">
        <v>83</v>
      </c>
      <c r="C107" s="15"/>
      <c r="D107" s="15">
        <v>67686</v>
      </c>
      <c r="E107" s="17"/>
    </row>
    <row r="108" spans="1:5" ht="12.75" hidden="1">
      <c r="A108" s="27" t="s">
        <v>45</v>
      </c>
      <c r="B108" s="10" t="s">
        <v>84</v>
      </c>
      <c r="C108" s="15"/>
      <c r="D108" s="15">
        <v>0</v>
      </c>
      <c r="E108" s="17"/>
    </row>
    <row r="109" spans="1:5" ht="12.75" customHeight="1">
      <c r="A109" s="27" t="s">
        <v>153</v>
      </c>
      <c r="B109" s="10" t="s">
        <v>154</v>
      </c>
      <c r="C109" s="15"/>
      <c r="D109" s="15">
        <v>19024</v>
      </c>
      <c r="E109" s="17"/>
    </row>
    <row r="110" spans="1:5" ht="12.75">
      <c r="A110" s="27"/>
      <c r="B110" s="10"/>
      <c r="C110" s="15"/>
      <c r="D110" s="15"/>
      <c r="E110" s="17"/>
    </row>
    <row r="111" spans="1:5" s="45" customFormat="1" ht="11.25" customHeight="1">
      <c r="A111" s="57" t="s">
        <v>129</v>
      </c>
      <c r="B111" s="44" t="s">
        <v>166</v>
      </c>
      <c r="C111" s="61">
        <f aca="true" t="shared" si="4" ref="C111:D113">C112</f>
        <v>60000</v>
      </c>
      <c r="D111" s="61">
        <f t="shared" si="4"/>
        <v>0</v>
      </c>
      <c r="E111" s="62">
        <f>D111/C111*100</f>
        <v>0</v>
      </c>
    </row>
    <row r="112" spans="1:5" s="45" customFormat="1" ht="12.75" customHeight="1">
      <c r="A112" s="57" t="s">
        <v>19</v>
      </c>
      <c r="B112" s="12" t="s">
        <v>5</v>
      </c>
      <c r="C112" s="14">
        <f t="shared" si="4"/>
        <v>60000</v>
      </c>
      <c r="D112" s="14">
        <f t="shared" si="4"/>
        <v>0</v>
      </c>
      <c r="E112" s="16">
        <f>D112/C112*100</f>
        <v>0</v>
      </c>
    </row>
    <row r="113" spans="1:5" s="45" customFormat="1" ht="12.75" customHeight="1">
      <c r="A113" s="57" t="s">
        <v>62</v>
      </c>
      <c r="B113" s="12" t="s">
        <v>63</v>
      </c>
      <c r="C113" s="14">
        <f t="shared" si="4"/>
        <v>60000</v>
      </c>
      <c r="D113" s="14">
        <f t="shared" si="4"/>
        <v>0</v>
      </c>
      <c r="E113" s="16">
        <f>D113/C113*100</f>
        <v>0</v>
      </c>
    </row>
    <row r="114" spans="1:5" s="45" customFormat="1" ht="12.75" customHeight="1">
      <c r="A114" s="20">
        <v>426</v>
      </c>
      <c r="B114" s="12" t="s">
        <v>155</v>
      </c>
      <c r="C114" s="14">
        <v>60000</v>
      </c>
      <c r="D114" s="14">
        <f>D115</f>
        <v>0</v>
      </c>
      <c r="E114" s="16">
        <f>D114/C114*100</f>
        <v>0</v>
      </c>
    </row>
    <row r="115" spans="1:5" s="45" customFormat="1" ht="12.75" hidden="1">
      <c r="A115" s="27">
        <v>4262</v>
      </c>
      <c r="B115" s="10" t="s">
        <v>156</v>
      </c>
      <c r="C115" s="15"/>
      <c r="D115" s="15">
        <v>0</v>
      </c>
      <c r="E115" s="17" t="s">
        <v>18</v>
      </c>
    </row>
  </sheetData>
  <sheetProtection/>
  <mergeCells count="1">
    <mergeCell ref="A1:E1"/>
  </mergeCells>
  <printOptions horizontalCentered="1"/>
  <pageMargins left="0.1968503937007874" right="0.1968503937007874" top="0.3937007874015748" bottom="0.3937007874015748" header="0.11811023622047245" footer="0.1968503937007874"/>
  <pageSetup horizontalDpi="600" verticalDpi="600" orientation="portrait" paperSize="9" r:id="rId1"/>
  <headerFooter alignWithMargins="0">
    <oddFooter>&amp;C&amp;"Times New Roman,Uobičajeno"&amp;12&amp;P</oddFooter>
  </headerFooter>
  <rowBreaks count="1" manualBreakCount="1">
    <brk id="5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Josip Mecner</dc:creator>
  <cp:keywords/>
  <dc:description/>
  <cp:lastModifiedBy>mfkor</cp:lastModifiedBy>
  <cp:lastPrinted>2011-09-08T14:20:38Z</cp:lastPrinted>
  <dcterms:created xsi:type="dcterms:W3CDTF">2001-12-09T09:25:31Z</dcterms:created>
  <dcterms:modified xsi:type="dcterms:W3CDTF">2011-09-09T07:00:14Z</dcterms:modified>
  <cp:category/>
  <cp:version/>
  <cp:contentType/>
  <cp:contentStatus/>
</cp:coreProperties>
</file>