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38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'bilanca'!$A$1:$G$22</definedName>
    <definedName name="_xlnm.Print_Area" localSheetId="4">'posebni dio'!$A$1:$E$176</definedName>
    <definedName name="_xlnm.Print_Area" localSheetId="1">'prihodi'!$A$1:$F$31</definedName>
    <definedName name="_xlnm.Print_Area" localSheetId="3">'račun financiranja'!$A$1:$F$29</definedName>
    <definedName name="_xlnm.Print_Area" localSheetId="2">'rashodi-opći dio'!$A$1:$F$81</definedName>
  </definedNames>
  <calcPr fullCalcOnLoad="1"/>
</workbook>
</file>

<file path=xl/sharedStrings.xml><?xml version="1.0" encoding="utf-8"?>
<sst xmlns="http://schemas.openxmlformats.org/spreadsheetml/2006/main" count="416" uniqueCount="215">
  <si>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</si>
  <si>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</si>
  <si>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</si>
  <si>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</si>
  <si>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</si>
  <si>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</si>
  <si>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</si>
  <si>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</si>
  <si>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</si>
  <si>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</si>
  <si>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</si>
  <si>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</si>
  <si>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</si>
  <si>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Građevinski objekti</t>
  </si>
  <si>
    <t>4221</t>
  </si>
  <si>
    <t>Uredska oprema i namještaj</t>
  </si>
  <si>
    <t>Postrojenja i oprema</t>
  </si>
  <si>
    <t>PRIMICI OD FINANCIJSKE IMOVINE I ZADUŽIVANJA</t>
  </si>
  <si>
    <t>Primici od prodaje dionica i udjela u glavnici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</si>
  <si>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</si>
  <si>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</si>
  <si>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</si>
  <si>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</si>
  <si>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</si>
  <si>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</si>
  <si>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</si>
  <si>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</si>
  <si>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</si>
  <si>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dividendi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</si>
  <si>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</si>
  <si>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</si>
  <si>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</si>
  <si>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</si>
  <si>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</si>
  <si>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</si>
  <si>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</si>
  <si>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</si>
  <si>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</si>
  <si>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</si>
  <si>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</si>
  <si>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</si>
  <si>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</si>
  <si>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</si>
  <si>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</si>
  <si>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</si>
  <si>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</si>
  <si>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</si>
  <si>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</si>
  <si>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</si>
  <si>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</si>
  <si>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Zdravstvene i veterinarske usluge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</si>
  <si>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</si>
  <si>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</si>
  <si>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</si>
  <si>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</si>
  <si>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</si>
  <si>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</si>
  <si>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</si>
  <si>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</si>
  <si>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RASHODI ZA NABAVU NEFINANCIJSKE IMOVINE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</si>
  <si>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</si>
  <si>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</si>
  <si>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</si>
  <si>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</si>
  <si>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</si>
  <si>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</si>
  <si>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>Šifra</t>
  </si>
  <si>
    <t xml:space="preserve">ADMINISTRACIJA I UPRAVLJANJE  </t>
  </si>
  <si>
    <t>K2000</t>
  </si>
  <si>
    <t>OPREMANJE</t>
  </si>
  <si>
    <t>SERVISIRANJE UNUTARNJEG DUGA</t>
  </si>
  <si>
    <t>ZAJMOVI OD TUZEMNIH BANAKA I OSTALIH FINANCIJSKIH INSTITUCIJA IZVAN JAVNOG SEKTORA</t>
  </si>
  <si>
    <t>A1002</t>
  </si>
  <si>
    <t>SERVISIRANJE VANJSKOG DUGA</t>
  </si>
  <si>
    <t>ZAJMOVI OD INOZEMNIH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</si>
  <si>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</si>
  <si>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</si>
  <si>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</si>
  <si>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</si>
  <si>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</si>
  <si>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</si>
  <si>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RASHODI POSLOVANJA I RASHODI ZA NABAVU NEFINANCIJSKE IMOVINE</t>
  </si>
  <si>
    <t>A1001</t>
  </si>
  <si>
    <t>Primljene otplate (povrati) glavnice danih zajmova</t>
  </si>
  <si>
    <t>Izdaci za dane zajmove</t>
  </si>
  <si>
    <t>Izdaci za dionice i udjele u glavnici</t>
  </si>
  <si>
    <t>Dionice i udjeli u glavnici trgovačkih društava izvan javnog sektora</t>
  </si>
  <si>
    <t>DANI ZAJMOVI</t>
  </si>
  <si>
    <t>Komunikacijska oprema</t>
  </si>
  <si>
    <t>Uređaji, strojevi i oprema za ostale namjene</t>
  </si>
  <si>
    <t>Primici od zaduživanja</t>
  </si>
  <si>
    <t>Prihodi od prodaje neproizvedene imovine</t>
  </si>
  <si>
    <t>Prihodi od materijalne imovine - prirodnih bogatstva</t>
  </si>
  <si>
    <t>Zemljište</t>
  </si>
  <si>
    <t>Ostali nespomenuti financijski rashodi</t>
  </si>
  <si>
    <t>-</t>
  </si>
  <si>
    <t>05</t>
  </si>
  <si>
    <t>A1003</t>
  </si>
  <si>
    <t>A1004</t>
  </si>
  <si>
    <t>DIONICE I UDJELI U GLAVNICI</t>
  </si>
  <si>
    <t>Plan                                      za 2010.</t>
  </si>
  <si>
    <t>Ostvarenje                      I-IX 2010.</t>
  </si>
  <si>
    <t>Indeks                                2011/10</t>
  </si>
  <si>
    <t>Plaće (Bruto)</t>
  </si>
  <si>
    <t>Kamate za primljene kredite i zajmove od kreditnih i ostalih financijskih institucija izvan javnog sektora</t>
  </si>
  <si>
    <t>Negativne tečajne razlike i razlike zbog primjene valutne klauzule</t>
  </si>
  <si>
    <t>Primljeni krediti i zajmovi od kreditnih i ostalih financijskih insttucija izvan javnog sektora</t>
  </si>
  <si>
    <t>Izdaci za otplatu glavnice primljenih kredita i zajmova</t>
  </si>
  <si>
    <t>Otplata glavnice primljenih kredita i zajmova od kreditnih i ostalih financijskih institucija izvan javnog sektora</t>
  </si>
  <si>
    <t>Prihodi od pozitivnih tečajnih razlika i razlika zbog primjene valutne klauzule</t>
  </si>
  <si>
    <t>Prihodi od prodaje proizvoda i robe te pruženih usluga</t>
  </si>
  <si>
    <t>Doprinosi za obvzeno zdravstveno osiguranje</t>
  </si>
  <si>
    <t>Doprinosi za obvezno zdravstveno osiguranje</t>
  </si>
  <si>
    <t>Prihodi od kamata na dane zajmove trgovačkim društvima i obrtnicima izvan  javnog sektora</t>
  </si>
  <si>
    <t>Prihodi  od prodaje proizvoda i robe te pruženih usluga i prihodi od donacija</t>
  </si>
  <si>
    <t>Prihodi od pruženih usluga</t>
  </si>
  <si>
    <t>Doprinosi za obvezno osiguranje u slučaju nezaposlenosti</t>
  </si>
  <si>
    <t xml:space="preserve">Kamate za primljene kredite i zajmove </t>
  </si>
  <si>
    <t>Izdaci za dane zajmove trgovačkim društvima i obrtnicima izvan javnog sektora</t>
  </si>
  <si>
    <t>Dani zajmovi tuzemnim trgovačkim društvima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</si>
  <si>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</si>
  <si>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</si>
  <si>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Primici (povrati) glavnice zajmova danih trgovačkim društvima, obrtnicima izvan javnog sektora</t>
  </si>
  <si>
    <t>Povrat zajmova danih tuzemnim trgovačkim društvima izvan javnog sektora</t>
  </si>
  <si>
    <t>Primljeni zajmovi od tuzemnih kreditnih institucija izvan javnog sektora</t>
  </si>
  <si>
    <t xml:space="preserve">Prihodi od zateznih kamata </t>
  </si>
  <si>
    <t>Stambeni objekti</t>
  </si>
  <si>
    <t>Plaće za prekovremeni rad</t>
  </si>
  <si>
    <t>Radna odjeća</t>
  </si>
  <si>
    <t>Usluge promidžbe i informiranja</t>
  </si>
  <si>
    <t>Pristojbe i naknade</t>
  </si>
  <si>
    <t>Naknade građanima i kućanstvima na temelju osiguranja i druge naknade</t>
  </si>
  <si>
    <t>Naknade građanima i kućanstvima u novcu</t>
  </si>
  <si>
    <t>Ostali rashodi</t>
  </si>
  <si>
    <t>Kazne, penali i naknade štete</t>
  </si>
  <si>
    <t>Naknade šteta pravnim i fizičkim osobama</t>
  </si>
  <si>
    <t>4223</t>
  </si>
  <si>
    <t>Oprema za održavanje i zaštitu</t>
  </si>
  <si>
    <t>Nematerijalna proizvedena imovina</t>
  </si>
  <si>
    <t>Ulaganja u računalne programe</t>
  </si>
  <si>
    <t>Rashodi za dodatna ulaganja na nefin. imovini</t>
  </si>
  <si>
    <t>Dodatna ulaganja na građevinskim objektima</t>
  </si>
  <si>
    <t>4511</t>
  </si>
  <si>
    <t>Ostale naknade troškova zaposlenima</t>
  </si>
  <si>
    <t>Naknade troškova osobama izvan radnog odnosa</t>
  </si>
  <si>
    <t>Ostale naknade građanima i kućanstvima iz proračuna</t>
  </si>
  <si>
    <t>Materijal i dijelovi za tekuće i invest. održavanje</t>
  </si>
  <si>
    <t>Rashodi za nabavu nefinancijske imovine</t>
  </si>
  <si>
    <t>Rashodi za nabavu neproizvedene dugotrajne imovine</t>
  </si>
  <si>
    <t>Licence</t>
  </si>
  <si>
    <t>Naknada za korištenje nefinancijske imovine</t>
  </si>
  <si>
    <t>Ceste, željeznice i ostali prometni objekti</t>
  </si>
  <si>
    <t>Usluge promiđbe i informiranja</t>
  </si>
  <si>
    <t>AGENCIJA ZA UPRAVLJANJE DRŽAVNOM IMOVINOM</t>
  </si>
  <si>
    <t>Nematerijalna imovina</t>
  </si>
  <si>
    <t>A1005</t>
  </si>
  <si>
    <t>ODRŽAVANJE KVALITETE I FUNKCIONALNOSTI OBJEKATA</t>
  </si>
  <si>
    <t>Materijal i dijelovi za tekuće i investIcijsko održavanje</t>
  </si>
  <si>
    <t>A1006</t>
  </si>
  <si>
    <t>IDENTIFIKACIJA I PRILAGOĐAVANJE STATUSA NEKRETNINA</t>
  </si>
  <si>
    <t>A1007</t>
  </si>
  <si>
    <t>RAZVOJ PROCESA EVIDENTIRANJA IMOVINE</t>
  </si>
  <si>
    <t>A1008</t>
  </si>
  <si>
    <t>STAMBENO ZBRINJAVANJE DRŽAVNIH SLUŽBENIKA I NAMJEŠTENIKA</t>
  </si>
  <si>
    <t>ADMINISTRATIVNO UPRAVLJANJE, OPREMANJE I KONTROLA DRŽAVNE IMOVINE</t>
  </si>
  <si>
    <t>RJEŠAVANJE IMOVINSKO PRAVNIH POSLOVA</t>
  </si>
  <si>
    <t>A1009</t>
  </si>
  <si>
    <t>K2001</t>
  </si>
  <si>
    <t>ODRŽAVANJE FUNKCIONALNOSTI INFORMACIJSKOG SUSTAVA</t>
  </si>
  <si>
    <t>K2002</t>
  </si>
  <si>
    <t>USTROJAVANJE URUDŽBENOG ZAPISNIKA</t>
  </si>
  <si>
    <t>Ostali prihodi od nefinancijske imovine</t>
  </si>
  <si>
    <t>Kazne, upravne mjere i ostali prihodi</t>
  </si>
  <si>
    <t>Ostali prihodi</t>
  </si>
  <si>
    <t>Pleće u naravi</t>
  </si>
  <si>
    <t>Kamate za primljene kredite i zajmove od kreditnih i ostalih financijskih institucija u javnom sektoru</t>
  </si>
  <si>
    <t>Izdaci za dane zajmove trgovačkim društvima u javnom sektoru</t>
  </si>
  <si>
    <t>Dani zajmovi trgovačkim društvima u javnom sektoru</t>
  </si>
  <si>
    <t>Otplata glavnice primljenih kredita i zajmova od kreditnih i ostalih financijskih institucija u javnom sektoru</t>
  </si>
  <si>
    <t>Otplata glavnice primljenih kredita od kreditnih institucija u javnom sektoru</t>
  </si>
  <si>
    <t>Otplata glavnice primljenih kredita od tuzemnih kreditnih institucija u javnom sektoru</t>
  </si>
  <si>
    <t>Dani zajmovi tuzemnim trgovačkim društvima u javnom sektoru</t>
  </si>
  <si>
    <t>Plaće u naravi</t>
  </si>
  <si>
    <t xml:space="preserve">Intelektualne i osobne usluge </t>
  </si>
  <si>
    <t>Kamate za primljene kredite i zajmmove od kreditnih i ostalih financijskih institucija u javnom sektoru</t>
  </si>
  <si>
    <t>Inozemne</t>
  </si>
  <si>
    <t>INDEKS</t>
  </si>
  <si>
    <t>IZVRŠENJE               I4.-6. 2011.</t>
  </si>
  <si>
    <t>6</t>
  </si>
  <si>
    <t>64</t>
  </si>
  <si>
    <t>66</t>
  </si>
  <si>
    <t>68</t>
  </si>
  <si>
    <t>7</t>
  </si>
  <si>
    <t>71</t>
  </si>
  <si>
    <t>72</t>
  </si>
  <si>
    <t>NAZIV</t>
  </si>
  <si>
    <t>IZVRŠENJE                 4.-6. 2011.</t>
  </si>
  <si>
    <t>3</t>
  </si>
  <si>
    <t>31</t>
  </si>
  <si>
    <t>32</t>
  </si>
  <si>
    <t>34</t>
  </si>
  <si>
    <t>37</t>
  </si>
  <si>
    <t>4</t>
  </si>
  <si>
    <t>41</t>
  </si>
  <si>
    <t>42</t>
  </si>
  <si>
    <t>8</t>
  </si>
  <si>
    <t>81</t>
  </si>
  <si>
    <t>83</t>
  </si>
  <si>
    <t>5</t>
  </si>
  <si>
    <t>51</t>
  </si>
  <si>
    <t>54</t>
  </si>
  <si>
    <t>PLAN 2011.</t>
  </si>
  <si>
    <t>IZVRŠENJE FINANCIJSKOG PLANA
AGENCIJE ZA UPRAVLJANJE DRŽAVNOM IMOVINOM
ZA 4.-6. 2011. GODINE</t>
  </si>
  <si>
    <t>PROMJENA U STANJU DEPOZITA</t>
  </si>
  <si>
    <t>Promjena u stanju depozita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</si>
</sst>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#,##0.0"/>
  </numFmts>
  <fonts count="2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Bookman Old Style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Bookman Old Styl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5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1" fillId="0" borderId="1" xfId="0" applyFont="1" applyBorder="1" applyAlignment="1" quotePrefix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 quotePrefix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3" fontId="11" fillId="0" borderId="4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4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 quotePrefix="1">
      <alignment horizontal="left" wrapText="1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Font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3" fontId="11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11" fillId="0" borderId="4" xfId="0" applyFont="1" applyBorder="1" applyAlignment="1" quotePrefix="1">
      <alignment horizontal="left"/>
    </xf>
    <xf numFmtId="4" fontId="11" fillId="0" borderId="0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wrapText="1"/>
      <protection/>
    </xf>
    <xf numFmtId="3" fontId="15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 quotePrefix="1">
      <alignment horizontal="left" vertical="center" wrapText="1"/>
    </xf>
    <xf numFmtId="0" fontId="7" fillId="0" borderId="0" xfId="0" applyFont="1" applyBorder="1" applyAlignment="1" quotePrefix="1">
      <alignment horizontal="left" vertical="center" wrapText="1"/>
    </xf>
    <xf numFmtId="3" fontId="12" fillId="0" borderId="2" xfId="0" applyNumberFormat="1" applyFont="1" applyFill="1" applyBorder="1" applyAlignment="1" applyProtection="1">
      <alignment/>
      <protection/>
    </xf>
    <xf numFmtId="3" fontId="7" fillId="0" borderId="2" xfId="0" applyNumberFormat="1" applyFont="1" applyFill="1" applyBorder="1" applyAlignment="1" applyProtection="1">
      <alignment/>
      <protection/>
    </xf>
    <xf numFmtId="2" fontId="7" fillId="0" borderId="2" xfId="0" applyNumberFormat="1" applyFont="1" applyFill="1" applyBorder="1" applyAlignment="1" applyProtection="1">
      <alignment horizontal="right"/>
      <protection/>
    </xf>
    <xf numFmtId="3" fontId="12" fillId="0" borderId="2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center" vertical="center"/>
    </xf>
    <xf numFmtId="0" fontId="15" fillId="0" borderId="0" xfId="0" applyFont="1" applyBorder="1" applyAlignment="1" quotePrefix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 quotePrefix="1">
      <alignment horizontal="center"/>
      <protection/>
    </xf>
    <xf numFmtId="3" fontId="15" fillId="0" borderId="0" xfId="0" applyNumberFormat="1" applyFont="1" applyFill="1" applyBorder="1" applyAlignment="1" applyProtection="1">
      <alignment wrapText="1"/>
      <protection/>
    </xf>
    <xf numFmtId="0" fontId="12" fillId="0" borderId="0" xfId="0" applyFont="1" applyBorder="1" applyAlignment="1" quotePrefix="1">
      <alignment horizontal="center" vertical="center" wrapText="1"/>
    </xf>
    <xf numFmtId="0" fontId="12" fillId="0" borderId="0" xfId="0" applyNumberFormat="1" applyFont="1" applyFill="1" applyBorder="1" applyAlignment="1" applyProtection="1" quotePrefix="1">
      <alignment horizontal="left" vertical="center"/>
      <protection/>
    </xf>
    <xf numFmtId="0" fontId="7" fillId="0" borderId="0" xfId="0" applyNumberFormat="1" applyFont="1" applyFill="1" applyBorder="1" applyAlignment="1" applyProtection="1" quotePrefix="1">
      <alignment horizontal="center"/>
      <protection/>
    </xf>
    <xf numFmtId="3" fontId="12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12" fillId="0" borderId="0" xfId="0" applyNumberFormat="1" applyFont="1" applyFill="1" applyBorder="1" applyAlignment="1" applyProtection="1">
      <alignment wrapText="1"/>
      <protection/>
    </xf>
    <xf numFmtId="0" fontId="12" fillId="0" borderId="4" xfId="0" applyFont="1" applyBorder="1" applyAlignment="1" quotePrefix="1">
      <alignment horizontal="left" vertical="center" wrapText="1"/>
    </xf>
    <xf numFmtId="0" fontId="12" fillId="0" borderId="4" xfId="0" applyFont="1" applyBorder="1" applyAlignment="1" quotePrefix="1">
      <alignment horizontal="center" vertical="center" wrapText="1"/>
    </xf>
    <xf numFmtId="0" fontId="12" fillId="0" borderId="4" xfId="0" applyNumberFormat="1" applyFont="1" applyFill="1" applyBorder="1" applyAlignment="1" applyProtection="1" quotePrefix="1">
      <alignment horizontal="left" vertical="center"/>
      <protection/>
    </xf>
    <xf numFmtId="0" fontId="12" fillId="0" borderId="2" xfId="0" applyNumberFormat="1" applyFont="1" applyFill="1" applyBorder="1" applyAlignment="1" applyProtection="1" quotePrefix="1">
      <alignment horizontal="left"/>
      <protection/>
    </xf>
    <xf numFmtId="0" fontId="12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Border="1" applyAlignment="1" quotePrefix="1">
      <alignment horizontal="left" wrapText="1"/>
    </xf>
    <xf numFmtId="0" fontId="12" fillId="0" borderId="0" xfId="0" applyNumberFormat="1" applyFont="1" applyFill="1" applyBorder="1" applyAlignment="1" applyProtection="1">
      <alignment vertical="center"/>
      <protection/>
    </xf>
    <xf numFmtId="2" fontId="12" fillId="0" borderId="2" xfId="0" applyNumberFormat="1" applyFont="1" applyFill="1" applyBorder="1" applyAlignment="1" applyProtection="1">
      <alignment horizontal="right"/>
      <protection/>
    </xf>
    <xf numFmtId="0" fontId="12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  <xf numFmtId="0" fontId="12" fillId="0" borderId="5" xfId="0" applyFont="1" applyAlignment="1">
      <alignment horizontal="left" vertical="center"/>
    </xf>
    <xf numFmtId="0" fontId="7" fillId="0" borderId="0" xfId="0" applyFont="1" applyAlignment="1" quotePrefix="1">
      <alignment horizontal="left" wrapText="1"/>
    </xf>
    <xf numFmtId="0" fontId="15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wrapText="1"/>
    </xf>
    <xf numFmtId="0" fontId="12" fillId="0" borderId="5" xfId="0" applyFont="1" applyAlignment="1" quotePrefix="1">
      <alignment horizontal="left" vertical="center"/>
    </xf>
    <xf numFmtId="0" fontId="15" fillId="0" borderId="0" xfId="0" applyFont="1" applyAlignment="1" quotePrefix="1">
      <alignment horizontal="left" wrapText="1"/>
    </xf>
    <xf numFmtId="0" fontId="7" fillId="0" borderId="0" xfId="0" applyFont="1" applyAlignment="1" quotePrefix="1">
      <alignment horizontal="left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 quotePrefix="1">
      <alignment horizontal="left"/>
      <protection/>
    </xf>
    <xf numFmtId="3" fontId="12" fillId="0" borderId="6" xfId="0" applyNumberFormat="1" applyFont="1" applyFill="1" applyBorder="1" applyAlignment="1" applyProtection="1">
      <alignment horizontal="right"/>
      <protection/>
    </xf>
    <xf numFmtId="4" fontId="12" fillId="0" borderId="6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3" fontId="12" fillId="0" borderId="0" xfId="0" applyNumberFormat="1" applyFont="1" applyFill="1" applyBorder="1" applyAlignment="1" applyProtection="1">
      <alignment horizontal="right"/>
      <protection/>
    </xf>
    <xf numFmtId="4" fontId="12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17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17" fillId="0" borderId="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 quotePrefix="1">
      <alignment horizontal="left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4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12" fillId="0" borderId="0" xfId="0" applyFont="1" applyBorder="1" applyAlignment="1" quotePrefix="1">
      <alignment horizontal="right"/>
    </xf>
    <xf numFmtId="0" fontId="12" fillId="0" borderId="0" xfId="0" applyFont="1" applyBorder="1" applyAlignment="1" quotePrefix="1">
      <alignment horizontal="left"/>
    </xf>
    <xf numFmtId="0" fontId="1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 horizontal="right"/>
    </xf>
    <xf numFmtId="0" fontId="17" fillId="0" borderId="0" xfId="0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/>
    </xf>
    <xf numFmtId="0" fontId="7" fillId="0" borderId="0" xfId="0" applyFont="1" applyBorder="1" applyAlignment="1" quotePrefix="1">
      <alignment horizontal="right" vertical="top"/>
    </xf>
    <xf numFmtId="0" fontId="16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Font="1" applyBorder="1" applyAlignment="1" quotePrefix="1">
      <alignment horizontal="right" vertical="top"/>
    </xf>
    <xf numFmtId="0" fontId="16" fillId="0" borderId="0" xfId="16" applyFont="1" applyFill="1" applyBorder="1" applyAlignment="1">
      <alignment horizontal="left" vertical="center" wrapText="1"/>
      <protection/>
    </xf>
    <xf numFmtId="0" fontId="16" fillId="0" borderId="0" xfId="16" applyFont="1" applyFill="1" applyBorder="1" applyAlignment="1">
      <alignment horizontal="lef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0" fontId="17" fillId="0" borderId="0" xfId="16" applyFont="1" applyFill="1" applyBorder="1" applyAlignment="1">
      <alignment horizontal="left" wrapText="1"/>
      <protection/>
    </xf>
    <xf numFmtId="0" fontId="20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top"/>
    </xf>
    <xf numFmtId="0" fontId="16" fillId="0" borderId="0" xfId="0" applyFont="1" applyBorder="1" applyAlignment="1" quotePrefix="1">
      <alignment horizontal="left" vertical="center" wrapText="1"/>
    </xf>
    <xf numFmtId="0" fontId="16" fillId="0" borderId="0" xfId="17" applyFont="1" applyFill="1" applyBorder="1" applyAlignment="1">
      <alignment horizontal="left" vertical="center" wrapText="1"/>
      <protection/>
    </xf>
    <xf numFmtId="0" fontId="17" fillId="0" borderId="0" xfId="17" applyFont="1" applyFill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 applyProtection="1" quotePrefix="1">
      <alignment horizontal="right"/>
      <protection/>
    </xf>
    <xf numFmtId="0" fontId="17" fillId="0" borderId="0" xfId="0" applyFont="1" applyBorder="1" applyAlignment="1" quotePrefix="1">
      <alignment horizontal="right" vertical="top"/>
    </xf>
    <xf numFmtId="0" fontId="17" fillId="0" borderId="0" xfId="17" applyFont="1" applyFill="1" applyBorder="1" applyAlignment="1">
      <alignment horizontal="left" wrapText="1"/>
      <protection/>
    </xf>
    <xf numFmtId="0" fontId="17" fillId="0" borderId="0" xfId="0" applyNumberFormat="1" applyFont="1" applyFill="1" applyBorder="1" applyAlignment="1" applyProtection="1" quotePrefix="1">
      <alignment horizontal="right" vertical="top"/>
      <protection/>
    </xf>
    <xf numFmtId="0" fontId="20" fillId="0" borderId="0" xfId="0" applyNumberFormat="1" applyFont="1" applyFill="1" applyBorder="1" applyAlignment="1" applyProtection="1" quotePrefix="1">
      <alignment horizontal="right" vertical="top"/>
      <protection/>
    </xf>
    <xf numFmtId="2" fontId="7" fillId="0" borderId="0" xfId="0" applyNumberFormat="1" applyFont="1" applyFill="1" applyBorder="1" applyAlignment="1" applyProtection="1">
      <alignment horizontal="right"/>
      <protection/>
    </xf>
    <xf numFmtId="0" fontId="12" fillId="0" borderId="6" xfId="0" applyNumberFormat="1" applyFont="1" applyFill="1" applyBorder="1" applyAlignment="1" applyProtection="1">
      <alignment horizontal="center"/>
      <protection/>
    </xf>
    <xf numFmtId="2" fontId="12" fillId="0" borderId="6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 quotePrefix="1">
      <alignment horizontal="left"/>
    </xf>
    <xf numFmtId="3" fontId="16" fillId="0" borderId="0" xfId="0" applyNumberFormat="1" applyFont="1" applyFill="1" applyBorder="1" applyAlignment="1" applyProtection="1">
      <alignment horizontal="right"/>
      <protection/>
    </xf>
    <xf numFmtId="2" fontId="16" fillId="0" borderId="0" xfId="0" applyNumberFormat="1" applyFont="1" applyFill="1" applyBorder="1" applyAlignment="1" applyProtection="1">
      <alignment horizontal="right"/>
      <protection/>
    </xf>
    <xf numFmtId="2" fontId="12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 quotePrefix="1">
      <alignment horizontal="left" wrapText="1"/>
    </xf>
    <xf numFmtId="0" fontId="12" fillId="0" borderId="0" xfId="0" applyFont="1" applyBorder="1" applyAlignment="1" quotePrefix="1">
      <alignment horizontal="left" wrapText="1"/>
    </xf>
    <xf numFmtId="0" fontId="12" fillId="0" borderId="0" xfId="0" applyFont="1" applyBorder="1" applyAlignment="1" quotePrefix="1">
      <alignment/>
    </xf>
    <xf numFmtId="0" fontId="12" fillId="0" borderId="7" xfId="0" applyNumberFormat="1" applyFont="1" applyFill="1" applyBorder="1" applyAlignment="1" applyProtection="1">
      <alignment horizontal="left"/>
      <protection/>
    </xf>
    <xf numFmtId="3" fontId="12" fillId="0" borderId="7" xfId="0" applyNumberFormat="1" applyFont="1" applyFill="1" applyBorder="1" applyAlignment="1" applyProtection="1">
      <alignment/>
      <protection/>
    </xf>
    <xf numFmtId="2" fontId="12" fillId="0" borderId="7" xfId="0" applyNumberFormat="1" applyFont="1" applyFill="1" applyBorder="1" applyAlignment="1" applyProtection="1">
      <alignment horizontal="right"/>
      <protection/>
    </xf>
    <xf numFmtId="2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Fill="1" applyBorder="1" applyAlignment="1" applyProtection="1" quotePrefix="1">
      <alignment horizontal="left"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3" fontId="12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wrapText="1"/>
    </xf>
    <xf numFmtId="4" fontId="11" fillId="0" borderId="2" xfId="0" applyNumberFormat="1" applyFont="1" applyBorder="1" applyAlignment="1">
      <alignment horizontal="right" wrapText="1"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6" xfId="0" applyNumberFormat="1" applyFont="1" applyFill="1" applyBorder="1" applyAlignment="1" applyProtection="1" quotePrefix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 quotePrefix="1">
      <alignment horizontal="left"/>
      <protection/>
    </xf>
    <xf numFmtId="49" fontId="12" fillId="0" borderId="8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 quotePrefix="1">
      <alignment horizontal="left"/>
    </xf>
    <xf numFmtId="0" fontId="11" fillId="0" borderId="1" xfId="0" applyNumberFormat="1" applyFont="1" applyFill="1" applyBorder="1" applyAlignment="1" applyProtection="1" quotePrefix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left" wrapText="1"/>
      <protection/>
    </xf>
    <xf numFmtId="3" fontId="12" fillId="0" borderId="4" xfId="0" applyNumberFormat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172" fontId="12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quotePrefix="1">
      <alignment horizontal="left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quotePrefix="1">
      <alignment horizontal="left" vertical="top"/>
    </xf>
    <xf numFmtId="0" fontId="7" fillId="0" borderId="0" xfId="0" applyFont="1" applyFill="1" applyBorder="1" applyAlignment="1" quotePrefix="1">
      <alignment horizontal="left" wrapText="1"/>
    </xf>
    <xf numFmtId="0" fontId="12" fillId="0" borderId="0" xfId="0" applyFont="1" applyFill="1" applyBorder="1" applyAlignment="1" quotePrefix="1">
      <alignment horizontal="left" vertical="top"/>
    </xf>
    <xf numFmtId="0" fontId="7" fillId="0" borderId="0" xfId="0" applyFont="1" applyFill="1" applyBorder="1" applyAlignment="1" quotePrefix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12" fillId="0" borderId="7" xfId="0" applyFont="1" applyFill="1" applyBorder="1" applyAlignment="1" quotePrefix="1">
      <alignment horizontal="left"/>
    </xf>
    <xf numFmtId="0" fontId="12" fillId="0" borderId="2" xfId="0" applyFont="1" applyFill="1" applyBorder="1" applyAlignment="1" quotePrefix="1">
      <alignment horizontal="left"/>
    </xf>
    <xf numFmtId="0" fontId="12" fillId="0" borderId="2" xfId="0" applyFont="1" applyFill="1" applyBorder="1" applyAlignment="1">
      <alignment horizontal="left"/>
    </xf>
    <xf numFmtId="0" fontId="7" fillId="0" borderId="2" xfId="0" applyFont="1" applyFill="1" applyBorder="1" applyAlignment="1" quotePrefix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wrapText="1"/>
    </xf>
    <xf numFmtId="3" fontId="22" fillId="0" borderId="2" xfId="0" applyNumberFormat="1" applyFont="1" applyBorder="1" applyAlignment="1">
      <alignment horizontal="right"/>
    </xf>
    <xf numFmtId="3" fontId="22" fillId="0" borderId="4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172" fontId="21" fillId="0" borderId="0" xfId="0" applyFont="1" applyAlignment="1">
      <alignment horizontal="center" wrapText="1"/>
    </xf>
    <xf numFmtId="0" fontId="7" fillId="0" borderId="3" xfId="0" applyNumberFormat="1" applyFont="1" applyFill="1" applyBorder="1" applyAlignment="1" applyProtection="1">
      <alignment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top" wrapText="1"/>
      <protection/>
    </xf>
    <xf numFmtId="0" fontId="12" fillId="0" borderId="4" xfId="0" applyNumberFormat="1" applyFont="1" applyFill="1" applyBorder="1" applyAlignment="1" applyProtection="1" quotePrefix="1">
      <alignment horizontal="center" vertical="top" wrapText="1"/>
      <protection/>
    </xf>
    <xf numFmtId="0" fontId="8" fillId="0" borderId="3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Obično_List4" xfId="16"/>
    <cellStyle name="Obično_List5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47.28125" style="2" customWidth="1"/>
    <col min="2" max="3" width="14.28125" style="2" hidden="1" customWidth="1"/>
    <col min="4" max="4" width="14.421875" style="3" customWidth="1"/>
    <col min="5" max="5" width="7.8515625" style="3" hidden="1" customWidth="1"/>
    <col min="6" max="6" width="14.28125" style="2" customWidth="1"/>
    <col min="7" max="7" width="7.8515625" style="2" customWidth="1"/>
    <col min="8" max="16384" width="11.421875" style="2" customWidth="1"/>
  </cols>
  <sheetData>
    <row r="1" spans="1:8" ht="22.5" customHeight="1">
      <c r="A1" s="238" t="s">
        <v>212</v>
      </c>
      <c r="B1" s="238"/>
      <c r="C1" s="238"/>
      <c r="D1" s="238"/>
      <c r="E1" s="238"/>
      <c r="F1" s="238"/>
      <c r="G1" s="238"/>
      <c r="H1" s="35"/>
    </row>
    <row r="2" spans="1:8" ht="39" customHeight="1">
      <c r="A2" s="238"/>
      <c r="B2" s="238"/>
      <c r="C2" s="238"/>
      <c r="D2" s="238"/>
      <c r="E2" s="238"/>
      <c r="F2" s="238"/>
      <c r="G2" s="238"/>
      <c r="H2" s="35"/>
    </row>
    <row r="3" spans="1:8" s="5" customFormat="1" ht="24" customHeight="1">
      <c r="A3" s="236" t="s">
        <v>75</v>
      </c>
      <c r="B3" s="236"/>
      <c r="C3" s="236"/>
      <c r="D3" s="236"/>
      <c r="E3" s="236"/>
      <c r="F3" s="236"/>
      <c r="G3" s="236"/>
      <c r="H3" s="34"/>
    </row>
    <row r="4" spans="1:8" ht="24" customHeight="1">
      <c r="A4" s="236" t="s">
        <v>1</v>
      </c>
      <c r="B4" s="236"/>
      <c r="C4" s="236"/>
      <c r="D4" s="236"/>
      <c r="E4" s="236"/>
      <c r="F4" s="236"/>
      <c r="G4" s="236"/>
      <c r="H4" s="34"/>
    </row>
    <row r="5" spans="1:2" ht="9" customHeight="1">
      <c r="A5" s="6"/>
      <c r="B5" s="7"/>
    </row>
    <row r="6" spans="1:7" s="1" customFormat="1" ht="27.75" customHeight="1">
      <c r="A6" s="8"/>
      <c r="B6" s="9" t="s">
        <v>100</v>
      </c>
      <c r="C6" s="9" t="s">
        <v>101</v>
      </c>
      <c r="D6" s="200" t="s">
        <v>211</v>
      </c>
      <c r="E6" s="36" t="s">
        <v>102</v>
      </c>
      <c r="F6" s="186" t="s">
        <v>187</v>
      </c>
      <c r="G6" s="200" t="s">
        <v>186</v>
      </c>
    </row>
    <row r="7" spans="1:7" ht="22.5" customHeight="1">
      <c r="A7" s="198" t="s">
        <v>23</v>
      </c>
      <c r="B7" s="39" t="e">
        <f>prihodi!#REF!</f>
        <v>#REF!</v>
      </c>
      <c r="C7" s="39" t="e">
        <f>prihodi!#REF!</f>
        <v>#REF!</v>
      </c>
      <c r="D7" s="39">
        <f>prihodi!D4</f>
        <v>50356538</v>
      </c>
      <c r="E7" s="40" t="e">
        <f>D7/B7*100</f>
        <v>#REF!</v>
      </c>
      <c r="F7" s="39">
        <f>prihodi!E4</f>
        <v>11332545</v>
      </c>
      <c r="G7" s="40">
        <f>F7/D7*100</f>
        <v>22.50461499160248</v>
      </c>
    </row>
    <row r="8" spans="1:7" ht="22.5" customHeight="1">
      <c r="A8" s="196" t="s">
        <v>20</v>
      </c>
      <c r="B8" s="39" t="e">
        <f>prihodi!#REF!</f>
        <v>#REF!</v>
      </c>
      <c r="C8" s="39" t="e">
        <f>prihodi!#REF!</f>
        <v>#REF!</v>
      </c>
      <c r="D8" s="39">
        <f>prihodi!D24</f>
        <v>41070706</v>
      </c>
      <c r="E8" s="40" t="e">
        <f>D8/B8*100</f>
        <v>#REF!</v>
      </c>
      <c r="F8" s="39">
        <f>prihodi!E24</f>
        <v>858562</v>
      </c>
      <c r="G8" s="40">
        <f>F8/D8*100</f>
        <v>2.0904486034401257</v>
      </c>
    </row>
    <row r="9" spans="1:7" ht="22.5" customHeight="1">
      <c r="A9" s="197" t="s">
        <v>79</v>
      </c>
      <c r="B9" s="43" t="e">
        <f>'rashodi-opći dio'!#REF!</f>
        <v>#REF!</v>
      </c>
      <c r="C9" s="43" t="e">
        <f>'rashodi-opći dio'!#REF!</f>
        <v>#REF!</v>
      </c>
      <c r="D9" s="43">
        <f>'rashodi-opći dio'!D3</f>
        <v>83543062</v>
      </c>
      <c r="E9" s="40" t="e">
        <f>D9/B9*100</f>
        <v>#REF!</v>
      </c>
      <c r="F9" s="43">
        <f>'rashodi-opći dio'!E3</f>
        <v>21076986</v>
      </c>
      <c r="G9" s="40">
        <f>F9/D9*100</f>
        <v>25.22888854612487</v>
      </c>
    </row>
    <row r="10" spans="1:7" ht="22.5" customHeight="1">
      <c r="A10" s="196" t="s">
        <v>21</v>
      </c>
      <c r="B10" s="43" t="e">
        <f>'rashodi-opći dio'!#REF!</f>
        <v>#REF!</v>
      </c>
      <c r="C10" s="43" t="e">
        <f>'rashodi-opći dio'!#REF!</f>
        <v>#REF!</v>
      </c>
      <c r="D10" s="43">
        <f>'rashodi-opći dio'!D63</f>
        <v>2790843</v>
      </c>
      <c r="E10" s="40" t="e">
        <f>D10/B10*100</f>
        <v>#REF!</v>
      </c>
      <c r="F10" s="43">
        <f>'rashodi-opći dio'!E63</f>
        <v>5491</v>
      </c>
      <c r="G10" s="40">
        <f>F10/D10*100</f>
        <v>0.19675058754648686</v>
      </c>
    </row>
    <row r="11" spans="1:7" ht="22.5" customHeight="1">
      <c r="A11" s="197" t="s">
        <v>22</v>
      </c>
      <c r="B11" s="43" t="e">
        <f>B7+B8-B9-B10</f>
        <v>#REF!</v>
      </c>
      <c r="C11" s="43" t="e">
        <f>C7+C8-C9-C10</f>
        <v>#REF!</v>
      </c>
      <c r="D11" s="43">
        <f>D7+D8-D9-D10</f>
        <v>5093339</v>
      </c>
      <c r="E11" s="40" t="e">
        <f>D11/B11*100</f>
        <v>#REF!</v>
      </c>
      <c r="F11" s="43">
        <f>F7+F8-F9-F10</f>
        <v>-8891370</v>
      </c>
      <c r="G11" s="40">
        <f>F11/D11*100</f>
        <v>-174.56858850353373</v>
      </c>
    </row>
    <row r="12" spans="1:2" ht="18.75">
      <c r="A12" s="10"/>
      <c r="B12" s="7"/>
    </row>
    <row r="13" spans="1:7" s="11" customFormat="1" ht="24" customHeight="1">
      <c r="A13" s="237" t="s">
        <v>29</v>
      </c>
      <c r="B13" s="237"/>
      <c r="C13" s="237"/>
      <c r="D13" s="237"/>
      <c r="E13" s="237"/>
      <c r="F13" s="237"/>
      <c r="G13" s="237"/>
    </row>
    <row r="14" spans="1:5" s="11" customFormat="1" ht="18.75">
      <c r="A14" s="12"/>
      <c r="B14" s="13"/>
      <c r="D14" s="14"/>
      <c r="E14" s="14"/>
    </row>
    <row r="15" spans="1:7" s="15" customFormat="1" ht="27.75" customHeight="1">
      <c r="A15" s="8"/>
      <c r="B15" s="9" t="s">
        <v>100</v>
      </c>
      <c r="C15" s="9" t="s">
        <v>101</v>
      </c>
      <c r="D15" s="200" t="s">
        <v>211</v>
      </c>
      <c r="E15" s="36" t="s">
        <v>102</v>
      </c>
      <c r="F15" s="186" t="s">
        <v>187</v>
      </c>
      <c r="G15" s="200" t="s">
        <v>186</v>
      </c>
    </row>
    <row r="16" spans="1:7" s="15" customFormat="1" ht="30.75" customHeight="1">
      <c r="A16" s="198" t="s">
        <v>17</v>
      </c>
      <c r="B16" s="187" t="e">
        <f>'račun financiranja'!#REF!</f>
        <v>#REF!</v>
      </c>
      <c r="C16" s="187" t="e">
        <f>'račun financiranja'!#REF!</f>
        <v>#REF!</v>
      </c>
      <c r="D16" s="187">
        <f>'račun financiranja'!D5</f>
        <v>75212603</v>
      </c>
      <c r="E16" s="188" t="e">
        <f>D16/B16*100</f>
        <v>#REF!</v>
      </c>
      <c r="F16" s="187">
        <f>'račun financiranja'!E5</f>
        <v>9823361</v>
      </c>
      <c r="G16" s="188">
        <f>F16/D16*100</f>
        <v>13.060791154907909</v>
      </c>
    </row>
    <row r="17" spans="1:7" s="15" customFormat="1" ht="30.75" customHeight="1">
      <c r="A17" s="198" t="s">
        <v>19</v>
      </c>
      <c r="B17" s="187" t="e">
        <f>'račun financiranja'!#REF!</f>
        <v>#REF!</v>
      </c>
      <c r="C17" s="187" t="e">
        <f>'račun financiranja'!#REF!</f>
        <v>#REF!</v>
      </c>
      <c r="D17" s="187">
        <f>'račun financiranja'!D15</f>
        <v>48092924</v>
      </c>
      <c r="E17" s="188" t="e">
        <f>D17/B17*100</f>
        <v>#REF!</v>
      </c>
      <c r="F17" s="187">
        <f>'račun financiranja'!E15</f>
        <v>19341682</v>
      </c>
      <c r="G17" s="188">
        <f>F17/D17*100</f>
        <v>40.21731346590613</v>
      </c>
    </row>
    <row r="18" spans="1:7" s="15" customFormat="1" ht="30.75" customHeight="1">
      <c r="A18" s="198" t="s">
        <v>213</v>
      </c>
      <c r="B18" s="187"/>
      <c r="C18" s="187"/>
      <c r="D18" s="187">
        <v>-32213018</v>
      </c>
      <c r="E18" s="188"/>
      <c r="F18" s="187">
        <v>18409691</v>
      </c>
      <c r="G18" s="188">
        <f>F18/D18*100</f>
        <v>-57.14984854880719</v>
      </c>
    </row>
    <row r="19" spans="1:7" s="11" customFormat="1" ht="22.5" customHeight="1">
      <c r="A19" s="197" t="s">
        <v>60</v>
      </c>
      <c r="B19" s="43" t="e">
        <f>B16-B17</f>
        <v>#REF!</v>
      </c>
      <c r="C19" s="43" t="e">
        <f>C16-C17</f>
        <v>#REF!</v>
      </c>
      <c r="D19" s="233">
        <f>D16-D17+D18</f>
        <v>-5093339</v>
      </c>
      <c r="E19" s="40" t="e">
        <f>D19/B19*100</f>
        <v>#REF!</v>
      </c>
      <c r="F19" s="233">
        <f>F16-F17+F18</f>
        <v>8891370</v>
      </c>
      <c r="G19" s="40">
        <f>F19/D19*100</f>
        <v>-174.56858850353373</v>
      </c>
    </row>
    <row r="20" spans="1:6" s="11" customFormat="1" ht="15" customHeight="1">
      <c r="A20" s="41"/>
      <c r="B20" s="16"/>
      <c r="C20" s="16"/>
      <c r="D20" s="234"/>
      <c r="E20" s="42"/>
      <c r="F20" s="234"/>
    </row>
    <row r="21" spans="1:7" s="11" customFormat="1" ht="22.5" customHeight="1">
      <c r="A21" s="197" t="s">
        <v>64</v>
      </c>
      <c r="B21" s="43" t="e">
        <f>B11+B19</f>
        <v>#REF!</v>
      </c>
      <c r="C21" s="43" t="e">
        <f>C11+C19</f>
        <v>#REF!</v>
      </c>
      <c r="D21" s="233">
        <f>D11+D19</f>
        <v>0</v>
      </c>
      <c r="E21" s="40" t="s">
        <v>95</v>
      </c>
      <c r="F21" s="233">
        <f>F11+F19</f>
        <v>0</v>
      </c>
      <c r="G21" s="40"/>
    </row>
    <row r="22" spans="1:5" s="11" customFormat="1" ht="18" customHeight="1">
      <c r="A22" s="17"/>
      <c r="D22" s="14"/>
      <c r="E22" s="14"/>
    </row>
  </sheetData>
  <mergeCells count="4">
    <mergeCell ref="A4:G4"/>
    <mergeCell ref="A13:G13"/>
    <mergeCell ref="A1:G2"/>
    <mergeCell ref="A3:G3"/>
  </mergeCells>
  <printOptions horizontalCentered="1"/>
  <pageMargins left="0.1968503937007874" right="0.1968503937007874" top="0.6299212598425197" bottom="0.6299212598425197" header="0.31496062992125984" footer="0.1968503937007874"/>
  <pageSetup firstPageNumber="480" useFirstPageNumber="1" horizontalDpi="300" verticalDpi="300" orientation="portrait" paperSize="9" r:id="rId1"/>
  <headerFooter alignWithMargins="0">
    <oddFooter>&amp;C&amp;"Times New Roman,Uobičajeno"&amp;12&amp;P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0"/>
  <sheetViews>
    <sheetView workbookViewId="0" topLeftCell="A1">
      <pane ySplit="3" topLeftCell="BM4" activePane="bottomLeft" state="frozen"/>
      <selection pane="topLeft" activeCell="A3" sqref="A3:K3"/>
      <selection pane="bottomLeft" activeCell="C37" sqref="C37"/>
    </sheetView>
  </sheetViews>
  <sheetFormatPr defaultColWidth="9.140625" defaultRowHeight="12.75"/>
  <cols>
    <col min="1" max="1" width="5.57421875" style="7" customWidth="1"/>
    <col min="2" max="2" width="5.28125" style="45" customWidth="1"/>
    <col min="3" max="3" width="48.57421875" style="4" customWidth="1"/>
    <col min="4" max="4" width="12.28125" style="22" customWidth="1"/>
    <col min="5" max="5" width="11.57421875" style="22" customWidth="1"/>
    <col min="6" max="6" width="7.8515625" style="7" customWidth="1"/>
    <col min="7" max="16384" width="11.421875" style="7" customWidth="1"/>
  </cols>
  <sheetData>
    <row r="1" spans="1:6" ht="30" customHeight="1">
      <c r="A1" s="236" t="s">
        <v>1</v>
      </c>
      <c r="B1" s="236"/>
      <c r="C1" s="236"/>
      <c r="D1" s="236"/>
      <c r="E1" s="236"/>
      <c r="F1" s="236"/>
    </row>
    <row r="2" spans="1:6" ht="28.5" customHeight="1">
      <c r="A2" s="240" t="s">
        <v>80</v>
      </c>
      <c r="B2" s="240"/>
      <c r="C2" s="240"/>
      <c r="D2" s="240"/>
      <c r="E2" s="240"/>
      <c r="F2" s="240"/>
    </row>
    <row r="3" spans="1:6" s="4" customFormat="1" ht="28.5" customHeight="1">
      <c r="A3" s="241" t="s">
        <v>195</v>
      </c>
      <c r="B3" s="242"/>
      <c r="C3" s="242"/>
      <c r="D3" s="199" t="s">
        <v>211</v>
      </c>
      <c r="E3" s="199" t="s">
        <v>196</v>
      </c>
      <c r="F3" s="200" t="s">
        <v>186</v>
      </c>
    </row>
    <row r="4" spans="1:6" ht="25.5" customHeight="1">
      <c r="A4" s="190" t="s">
        <v>188</v>
      </c>
      <c r="B4" s="104"/>
      <c r="C4" s="105" t="s">
        <v>23</v>
      </c>
      <c r="D4" s="106">
        <f>D5+D18</f>
        <v>50356538</v>
      </c>
      <c r="E4" s="106">
        <f>E5+E18+E21</f>
        <v>11332545</v>
      </c>
      <c r="F4" s="107">
        <f>E4/D4*100</f>
        <v>22.50461499160248</v>
      </c>
    </row>
    <row r="5" spans="1:6" ht="13.5" customHeight="1">
      <c r="A5" s="70" t="s">
        <v>189</v>
      </c>
      <c r="C5" s="108" t="s">
        <v>24</v>
      </c>
      <c r="D5" s="109">
        <v>50356538</v>
      </c>
      <c r="E5" s="109">
        <f>E6+E12+E16</f>
        <v>10379221</v>
      </c>
      <c r="F5" s="110">
        <f>E5/D5*100</f>
        <v>20.611466578580124</v>
      </c>
    </row>
    <row r="6" spans="1:6" s="23" customFormat="1" ht="13.5" customHeight="1">
      <c r="A6" s="191">
        <v>641</v>
      </c>
      <c r="B6" s="38"/>
      <c r="C6" s="108" t="s">
        <v>25</v>
      </c>
      <c r="D6" s="109">
        <v>24143316</v>
      </c>
      <c r="E6" s="109">
        <f>SUM(E7:E11)</f>
        <v>2408142</v>
      </c>
      <c r="F6" s="110">
        <f>E6/D6*100</f>
        <v>9.974363090803267</v>
      </c>
    </row>
    <row r="7" spans="1:6" ht="13.5" customHeight="1">
      <c r="A7" s="191"/>
      <c r="B7" s="45">
        <v>6413</v>
      </c>
      <c r="C7" s="7" t="s">
        <v>27</v>
      </c>
      <c r="D7" s="111"/>
      <c r="E7" s="111">
        <v>9845</v>
      </c>
      <c r="F7" s="33"/>
    </row>
    <row r="8" spans="1:6" s="47" customFormat="1" ht="12.75">
      <c r="A8" s="189"/>
      <c r="B8" s="112">
        <v>6414</v>
      </c>
      <c r="C8" s="113" t="s">
        <v>125</v>
      </c>
      <c r="D8" s="114"/>
      <c r="E8" s="114">
        <v>547264</v>
      </c>
      <c r="F8" s="33"/>
    </row>
    <row r="9" spans="1:6" ht="25.5" customHeight="1">
      <c r="A9" s="191"/>
      <c r="B9" s="115">
        <v>6415</v>
      </c>
      <c r="C9" s="4" t="s">
        <v>109</v>
      </c>
      <c r="D9" s="111"/>
      <c r="E9" s="111">
        <v>2561</v>
      </c>
      <c r="F9" s="33"/>
    </row>
    <row r="10" spans="1:6" ht="13.5" customHeight="1">
      <c r="A10" s="191"/>
      <c r="B10" s="45">
        <v>6416</v>
      </c>
      <c r="C10" s="7" t="s">
        <v>28</v>
      </c>
      <c r="D10" s="111"/>
      <c r="E10" s="111">
        <v>950655</v>
      </c>
      <c r="F10" s="33"/>
    </row>
    <row r="11" spans="1:6" ht="13.5" customHeight="1">
      <c r="A11" s="191"/>
      <c r="B11" s="45">
        <v>6419</v>
      </c>
      <c r="C11" s="46" t="s">
        <v>30</v>
      </c>
      <c r="D11" s="111"/>
      <c r="E11" s="111">
        <v>897817</v>
      </c>
      <c r="F11" s="33"/>
    </row>
    <row r="12" spans="1:6" s="23" customFormat="1" ht="13.5" customHeight="1">
      <c r="A12" s="191">
        <v>642</v>
      </c>
      <c r="B12" s="38"/>
      <c r="C12" s="108" t="s">
        <v>31</v>
      </c>
      <c r="D12" s="109">
        <v>24113222</v>
      </c>
      <c r="E12" s="109">
        <f>SUM(E13:E15)</f>
        <v>7971079</v>
      </c>
      <c r="F12" s="110">
        <f>E12/D12*100</f>
        <v>33.05688057780085</v>
      </c>
    </row>
    <row r="13" spans="1:6" ht="13.5" customHeight="1">
      <c r="A13" s="191"/>
      <c r="B13" s="45">
        <v>6422</v>
      </c>
      <c r="C13" s="7" t="s">
        <v>32</v>
      </c>
      <c r="D13" s="111"/>
      <c r="E13" s="111">
        <v>6317366</v>
      </c>
      <c r="F13" s="33"/>
    </row>
    <row r="14" spans="1:6" ht="13.5" customHeight="1" hidden="1">
      <c r="A14" s="191"/>
      <c r="B14" s="45">
        <v>6423</v>
      </c>
      <c r="C14" s="7" t="s">
        <v>150</v>
      </c>
      <c r="D14" s="111"/>
      <c r="E14" s="111"/>
      <c r="F14" s="33"/>
    </row>
    <row r="15" spans="1:6" ht="13.5" customHeight="1">
      <c r="A15" s="191"/>
      <c r="B15" s="45">
        <v>6429</v>
      </c>
      <c r="C15" s="7" t="s">
        <v>171</v>
      </c>
      <c r="D15" s="111"/>
      <c r="E15" s="111">
        <v>1653713</v>
      </c>
      <c r="F15" s="33"/>
    </row>
    <row r="16" spans="1:6" ht="13.5" customHeight="1">
      <c r="A16" s="189">
        <v>643</v>
      </c>
      <c r="B16" s="116"/>
      <c r="C16" s="117" t="s">
        <v>26</v>
      </c>
      <c r="D16" s="109">
        <v>2100000</v>
      </c>
      <c r="E16" s="109">
        <f>E17</f>
        <v>0</v>
      </c>
      <c r="F16" s="110">
        <f>E16/D16*100</f>
        <v>0</v>
      </c>
    </row>
    <row r="17" spans="1:6" ht="25.5" customHeight="1" hidden="1">
      <c r="A17" s="189"/>
      <c r="B17" s="118">
        <v>6436</v>
      </c>
      <c r="C17" s="119" t="s">
        <v>113</v>
      </c>
      <c r="D17" s="111"/>
      <c r="E17" s="111"/>
      <c r="F17" s="33" t="s">
        <v>95</v>
      </c>
    </row>
    <row r="18" spans="1:6" s="23" customFormat="1" ht="25.5" customHeight="1">
      <c r="A18" s="70" t="s">
        <v>190</v>
      </c>
      <c r="B18" s="38"/>
      <c r="C18" s="18" t="s">
        <v>114</v>
      </c>
      <c r="D18" s="109">
        <v>0</v>
      </c>
      <c r="E18" s="109">
        <f>E19</f>
        <v>34344</v>
      </c>
      <c r="F18" s="33"/>
    </row>
    <row r="19" spans="1:6" s="23" customFormat="1" ht="13.5" customHeight="1">
      <c r="A19" s="191">
        <v>661</v>
      </c>
      <c r="B19" s="38"/>
      <c r="C19" s="18" t="s">
        <v>110</v>
      </c>
      <c r="D19" s="109">
        <v>0</v>
      </c>
      <c r="E19" s="109">
        <f>E20</f>
        <v>34344</v>
      </c>
      <c r="F19" s="33"/>
    </row>
    <row r="20" spans="1:6" ht="13.5" customHeight="1">
      <c r="A20" s="191"/>
      <c r="B20" s="45">
        <v>6615</v>
      </c>
      <c r="C20" s="7" t="s">
        <v>115</v>
      </c>
      <c r="D20" s="111">
        <v>0</v>
      </c>
      <c r="E20" s="111">
        <v>34344</v>
      </c>
      <c r="F20" s="33"/>
    </row>
    <row r="21" spans="1:6" ht="13.5" customHeight="1">
      <c r="A21" s="70" t="s">
        <v>191</v>
      </c>
      <c r="C21" s="23" t="s">
        <v>172</v>
      </c>
      <c r="D21" s="111"/>
      <c r="E21" s="109">
        <f>E22</f>
        <v>918980</v>
      </c>
      <c r="F21" s="33"/>
    </row>
    <row r="22" spans="1:6" ht="13.5" customHeight="1">
      <c r="A22" s="191">
        <v>683</v>
      </c>
      <c r="C22" s="23" t="s">
        <v>173</v>
      </c>
      <c r="D22" s="111"/>
      <c r="E22" s="109">
        <f>E23</f>
        <v>918980</v>
      </c>
      <c r="F22" s="33"/>
    </row>
    <row r="23" spans="1:6" ht="13.5" customHeight="1">
      <c r="A23" s="191"/>
      <c r="B23" s="45">
        <v>6831</v>
      </c>
      <c r="C23" s="7" t="s">
        <v>173</v>
      </c>
      <c r="D23" s="111"/>
      <c r="E23" s="111">
        <v>918980</v>
      </c>
      <c r="F23" s="33"/>
    </row>
    <row r="24" spans="1:6" ht="25.5" customHeight="1">
      <c r="A24" s="192" t="s">
        <v>192</v>
      </c>
      <c r="B24" s="19"/>
      <c r="C24" s="120" t="s">
        <v>33</v>
      </c>
      <c r="D24" s="109">
        <f>SUM(D25+D28)</f>
        <v>41070706</v>
      </c>
      <c r="E24" s="109">
        <f>SUM(E25+E28)</f>
        <v>858562</v>
      </c>
      <c r="F24" s="110">
        <f aca="true" t="shared" si="0" ref="F24:F29">E24/D24*100</f>
        <v>2.0904486034401257</v>
      </c>
    </row>
    <row r="25" spans="1:6" ht="13.5" customHeight="1">
      <c r="A25" s="70" t="s">
        <v>193</v>
      </c>
      <c r="B25" s="38"/>
      <c r="C25" s="23" t="s">
        <v>91</v>
      </c>
      <c r="D25" s="109">
        <v>27130453</v>
      </c>
      <c r="E25" s="109">
        <f>SUM(E26)</f>
        <v>4673</v>
      </c>
      <c r="F25" s="110">
        <f t="shared" si="0"/>
        <v>0.01722418715234869</v>
      </c>
    </row>
    <row r="26" spans="1:6" s="23" customFormat="1" ht="13.5" customHeight="1">
      <c r="A26" s="191">
        <v>711</v>
      </c>
      <c r="B26" s="38"/>
      <c r="C26" s="23" t="s">
        <v>92</v>
      </c>
      <c r="D26" s="109">
        <v>27130453</v>
      </c>
      <c r="E26" s="109">
        <f>SUM(E27)</f>
        <v>4673</v>
      </c>
      <c r="F26" s="110">
        <f t="shared" si="0"/>
        <v>0.01722418715234869</v>
      </c>
    </row>
    <row r="27" spans="1:6" ht="13.5" customHeight="1">
      <c r="A27" s="191"/>
      <c r="B27" s="45">
        <v>7111</v>
      </c>
      <c r="C27" s="7" t="s">
        <v>93</v>
      </c>
      <c r="D27" s="111"/>
      <c r="E27" s="111">
        <v>4673</v>
      </c>
      <c r="F27" s="33"/>
    </row>
    <row r="28" spans="1:6" ht="13.5" customHeight="1">
      <c r="A28" s="70" t="s">
        <v>194</v>
      </c>
      <c r="B28" s="38"/>
      <c r="C28" s="23" t="s">
        <v>36</v>
      </c>
      <c r="D28" s="109">
        <v>13940253</v>
      </c>
      <c r="E28" s="109">
        <f>SUM(E29)</f>
        <v>853889</v>
      </c>
      <c r="F28" s="110">
        <f t="shared" si="0"/>
        <v>6.125347940241831</v>
      </c>
    </row>
    <row r="29" spans="1:6" s="23" customFormat="1" ht="13.5" customHeight="1">
      <c r="A29" s="191">
        <v>721</v>
      </c>
      <c r="B29" s="38"/>
      <c r="C29" s="23" t="s">
        <v>34</v>
      </c>
      <c r="D29" s="109">
        <v>13940253</v>
      </c>
      <c r="E29" s="109">
        <f>SUM(E30:E31)</f>
        <v>853889</v>
      </c>
      <c r="F29" s="110">
        <f t="shared" si="0"/>
        <v>6.125347940241831</v>
      </c>
    </row>
    <row r="30" spans="1:6" s="47" customFormat="1" ht="12.75">
      <c r="A30" s="189"/>
      <c r="B30" s="112">
        <v>7211</v>
      </c>
      <c r="C30" s="113" t="s">
        <v>126</v>
      </c>
      <c r="D30" s="114"/>
      <c r="E30" s="114">
        <v>565440</v>
      </c>
      <c r="F30" s="33"/>
    </row>
    <row r="31" spans="1:6" ht="13.5" customHeight="1">
      <c r="A31" s="191"/>
      <c r="B31" s="45">
        <v>7212</v>
      </c>
      <c r="C31" s="7" t="s">
        <v>35</v>
      </c>
      <c r="D31" s="111"/>
      <c r="E31" s="111">
        <v>288449</v>
      </c>
      <c r="F31" s="33"/>
    </row>
    <row r="32" spans="1:3" ht="13.5" customHeight="1">
      <c r="A32" s="18"/>
      <c r="B32" s="55"/>
      <c r="C32" s="18"/>
    </row>
    <row r="33" spans="1:3" ht="12.75">
      <c r="A33" s="18"/>
      <c r="B33" s="55"/>
      <c r="C33" s="18"/>
    </row>
    <row r="34" spans="1:3" ht="12.75">
      <c r="A34" s="18"/>
      <c r="B34" s="55"/>
      <c r="C34" s="18"/>
    </row>
    <row r="35" spans="1:2" ht="12.75">
      <c r="A35" s="4"/>
      <c r="B35" s="19"/>
    </row>
    <row r="36" spans="1:2" ht="12.75">
      <c r="A36" s="4"/>
      <c r="B36" s="19"/>
    </row>
    <row r="37" spans="1:2" ht="12.75">
      <c r="A37" s="4"/>
      <c r="B37" s="19"/>
    </row>
    <row r="38" spans="1:2" ht="12.75">
      <c r="A38" s="4"/>
      <c r="B38" s="19"/>
    </row>
    <row r="39" spans="1:2" ht="12.75">
      <c r="A39" s="4"/>
      <c r="B39" s="19"/>
    </row>
    <row r="40" spans="1:2" ht="12.75">
      <c r="A40" s="4"/>
      <c r="B40" s="19"/>
    </row>
    <row r="41" spans="1:2" ht="12.75">
      <c r="A41" s="4"/>
      <c r="B41" s="19"/>
    </row>
    <row r="42" spans="1:2" ht="12.75">
      <c r="A42" s="4"/>
      <c r="B42" s="19"/>
    </row>
    <row r="43" spans="1:2" ht="12.75">
      <c r="A43" s="4"/>
      <c r="B43" s="19"/>
    </row>
    <row r="44" spans="1:2" ht="12.75">
      <c r="A44" s="4"/>
      <c r="B44" s="19"/>
    </row>
    <row r="45" spans="1:2" ht="12.75">
      <c r="A45" s="4"/>
      <c r="B45" s="19"/>
    </row>
    <row r="46" spans="1:2" ht="12.75">
      <c r="A46" s="4"/>
      <c r="B46" s="19"/>
    </row>
    <row r="47" spans="1:2" ht="12.75">
      <c r="A47" s="4"/>
      <c r="B47" s="19"/>
    </row>
    <row r="48" spans="1:2" ht="12.75">
      <c r="A48" s="4"/>
      <c r="B48" s="19"/>
    </row>
    <row r="49" spans="1:2" ht="12.75">
      <c r="A49" s="4"/>
      <c r="B49" s="19"/>
    </row>
    <row r="50" spans="1:2" ht="12.75">
      <c r="A50" s="4"/>
      <c r="B50" s="19"/>
    </row>
    <row r="51" spans="1:2" ht="12.75">
      <c r="A51" s="4"/>
      <c r="B51" s="19"/>
    </row>
    <row r="52" spans="1:2" ht="12.75">
      <c r="A52" s="4"/>
      <c r="B52" s="19"/>
    </row>
    <row r="53" spans="1:2" ht="12.75">
      <c r="A53" s="4"/>
      <c r="B53" s="19"/>
    </row>
    <row r="54" spans="1:2" ht="12.75">
      <c r="A54" s="4"/>
      <c r="B54" s="19"/>
    </row>
    <row r="55" spans="1:2" ht="12.75">
      <c r="A55" s="4"/>
      <c r="B55" s="19"/>
    </row>
    <row r="56" spans="1:2" ht="12.75">
      <c r="A56" s="4"/>
      <c r="B56" s="19"/>
    </row>
    <row r="57" spans="1:2" ht="12.75">
      <c r="A57" s="4"/>
      <c r="B57" s="19"/>
    </row>
    <row r="58" spans="1:2" ht="12.75">
      <c r="A58" s="4"/>
      <c r="B58" s="19"/>
    </row>
    <row r="59" spans="1:3" ht="12.75">
      <c r="A59" s="4"/>
      <c r="B59" s="56"/>
      <c r="C59" s="49"/>
    </row>
    <row r="60" spans="2:3" ht="12.75">
      <c r="B60" s="57"/>
      <c r="C60" s="49"/>
    </row>
    <row r="61" spans="2:3" ht="12.75">
      <c r="B61" s="57"/>
      <c r="C61" s="48"/>
    </row>
    <row r="62" spans="1:3" ht="12.75">
      <c r="A62" s="23"/>
      <c r="B62" s="57"/>
      <c r="C62" s="48"/>
    </row>
    <row r="63" spans="1:3" ht="12.75">
      <c r="A63" s="23"/>
      <c r="B63" s="58"/>
      <c r="C63" s="59"/>
    </row>
    <row r="64" spans="1:3" ht="12.75">
      <c r="A64" s="23"/>
      <c r="B64" s="58"/>
      <c r="C64" s="49"/>
    </row>
    <row r="65" spans="1:3" ht="12.75">
      <c r="A65" s="23"/>
      <c r="B65" s="58"/>
      <c r="C65" s="50"/>
    </row>
    <row r="66" spans="2:3" ht="12.75">
      <c r="B66" s="60"/>
      <c r="C66" s="61"/>
    </row>
    <row r="67" spans="2:3" ht="12.75">
      <c r="B67" s="60"/>
      <c r="C67" s="61"/>
    </row>
    <row r="68" spans="2:3" ht="12.75">
      <c r="B68" s="58"/>
      <c r="C68" s="50"/>
    </row>
    <row r="69" spans="2:3" ht="12.75">
      <c r="B69" s="60"/>
      <c r="C69" s="61"/>
    </row>
    <row r="70" spans="1:3" ht="12.75">
      <c r="A70" s="23"/>
      <c r="B70" s="60"/>
      <c r="C70" s="49"/>
    </row>
    <row r="71" spans="1:3" ht="12.75">
      <c r="A71" s="23"/>
      <c r="B71" s="60"/>
      <c r="C71" s="50"/>
    </row>
    <row r="72" spans="2:3" ht="12.75">
      <c r="B72" s="60"/>
      <c r="C72" s="61"/>
    </row>
    <row r="73" spans="2:3" ht="12.75">
      <c r="B73" s="60"/>
      <c r="C73" s="61"/>
    </row>
    <row r="74" spans="2:3" ht="12.75">
      <c r="B74" s="60"/>
      <c r="C74" s="50"/>
    </row>
    <row r="75" spans="2:3" ht="12.75">
      <c r="B75" s="60"/>
      <c r="C75" s="61"/>
    </row>
    <row r="76" spans="2:3" ht="12.75">
      <c r="B76" s="60"/>
      <c r="C76" s="61"/>
    </row>
    <row r="77" spans="2:3" ht="12.75">
      <c r="B77" s="60"/>
      <c r="C77" s="50"/>
    </row>
    <row r="78" spans="2:3" ht="12.75">
      <c r="B78" s="60"/>
      <c r="C78" s="61"/>
    </row>
    <row r="79" spans="2:3" ht="12.75">
      <c r="B79" s="60"/>
      <c r="C79" s="61"/>
    </row>
    <row r="80" spans="2:3" ht="12.75">
      <c r="B80" s="60"/>
      <c r="C80" s="61"/>
    </row>
    <row r="81" spans="2:3" ht="12.75">
      <c r="B81" s="60"/>
      <c r="C81" s="48"/>
    </row>
    <row r="82" spans="1:3" ht="12.75">
      <c r="A82" s="23"/>
      <c r="B82" s="60"/>
      <c r="C82" s="49"/>
    </row>
    <row r="83" spans="1:3" ht="12.75">
      <c r="A83" s="23"/>
      <c r="B83" s="58"/>
      <c r="C83" s="50"/>
    </row>
    <row r="84" spans="2:3" ht="12.75">
      <c r="B84" s="60"/>
      <c r="C84" s="61"/>
    </row>
    <row r="85" spans="2:3" ht="12.75">
      <c r="B85" s="60"/>
      <c r="C85" s="48"/>
    </row>
    <row r="86" spans="1:3" ht="12.75">
      <c r="A86" s="23"/>
      <c r="B86" s="60"/>
      <c r="C86" s="48"/>
    </row>
    <row r="87" spans="1:3" ht="12.75">
      <c r="A87" s="23"/>
      <c r="B87" s="62"/>
      <c r="C87" s="50"/>
    </row>
    <row r="88" spans="2:3" ht="12.75">
      <c r="B88" s="63"/>
      <c r="C88" s="64"/>
    </row>
    <row r="89" spans="2:3" ht="12.75">
      <c r="B89" s="58"/>
      <c r="C89" s="59"/>
    </row>
    <row r="90" spans="2:3" ht="12.75">
      <c r="B90" s="60"/>
      <c r="C90" s="61"/>
    </row>
    <row r="91" spans="1:3" ht="12.75">
      <c r="A91" s="23"/>
      <c r="B91" s="60"/>
      <c r="C91" s="49"/>
    </row>
    <row r="92" spans="1:3" ht="12.75">
      <c r="A92" s="23"/>
      <c r="B92" s="60"/>
      <c r="C92" s="50"/>
    </row>
    <row r="93" spans="2:3" ht="12.75">
      <c r="B93" s="60"/>
      <c r="C93" s="61"/>
    </row>
    <row r="94" spans="2:3" ht="12.75">
      <c r="B94" s="60"/>
      <c r="C94" s="59"/>
    </row>
    <row r="95" spans="2:3" ht="12.75">
      <c r="B95" s="60"/>
      <c r="C95" s="61"/>
    </row>
    <row r="96" spans="2:3" ht="12.75">
      <c r="B96" s="60"/>
      <c r="C96" s="50"/>
    </row>
    <row r="97" spans="2:3" ht="12.75">
      <c r="B97" s="63"/>
      <c r="C97" s="64"/>
    </row>
    <row r="98" spans="2:3" ht="12.75">
      <c r="B98" s="63"/>
      <c r="C98" s="49"/>
    </row>
    <row r="99" spans="1:3" ht="12.75">
      <c r="A99" s="23"/>
      <c r="B99" s="63"/>
      <c r="C99" s="65"/>
    </row>
    <row r="100" spans="1:3" ht="12.75">
      <c r="A100" s="23"/>
      <c r="B100" s="58"/>
      <c r="C100" s="50"/>
    </row>
    <row r="101" spans="2:3" ht="12.75">
      <c r="B101" s="60"/>
      <c r="C101" s="61"/>
    </row>
    <row r="102" spans="2:3" ht="12.75">
      <c r="B102" s="60"/>
      <c r="C102" s="48"/>
    </row>
    <row r="103" spans="1:3" ht="12.75">
      <c r="A103" s="23"/>
      <c r="B103" s="60"/>
      <c r="C103" s="49"/>
    </row>
    <row r="104" spans="1:3" ht="12.75">
      <c r="A104" s="23"/>
      <c r="B104" s="58"/>
      <c r="C104" s="50"/>
    </row>
    <row r="105" spans="2:3" ht="12.75">
      <c r="B105" s="63"/>
      <c r="C105" s="61"/>
    </row>
    <row r="106" spans="1:3" ht="12.75">
      <c r="A106" s="23"/>
      <c r="B106" s="63"/>
      <c r="C106" s="49"/>
    </row>
    <row r="107" spans="2:3" ht="12.75">
      <c r="B107" s="58"/>
      <c r="C107" s="50"/>
    </row>
    <row r="108" spans="2:3" ht="12.75">
      <c r="B108" s="60"/>
      <c r="C108" s="61"/>
    </row>
    <row r="109" spans="2:3" ht="12.75">
      <c r="B109" s="58"/>
      <c r="C109" s="50"/>
    </row>
    <row r="110" spans="2:3" ht="12.75">
      <c r="B110" s="60"/>
      <c r="C110" s="61"/>
    </row>
    <row r="111" spans="2:3" ht="12.75">
      <c r="B111" s="60"/>
      <c r="C111" s="61"/>
    </row>
    <row r="112" spans="2:3" ht="12.75">
      <c r="B112" s="57"/>
      <c r="C112" s="49"/>
    </row>
    <row r="113" spans="1:3" ht="13.5">
      <c r="A113" s="23"/>
      <c r="B113" s="66"/>
      <c r="C113" s="49"/>
    </row>
    <row r="114" spans="1:3" ht="13.5">
      <c r="A114" s="23"/>
      <c r="B114" s="66"/>
      <c r="C114" s="48"/>
    </row>
    <row r="115" spans="1:3" ht="12.75">
      <c r="A115" s="23"/>
      <c r="B115" s="58"/>
      <c r="C115" s="59"/>
    </row>
    <row r="116" spans="2:3" ht="12.75">
      <c r="B116" s="60"/>
      <c r="C116" s="61"/>
    </row>
    <row r="117" spans="2:3" ht="12.75">
      <c r="B117" s="60"/>
      <c r="C117" s="49"/>
    </row>
    <row r="118" spans="1:3" ht="12.75">
      <c r="A118" s="23"/>
      <c r="B118" s="60"/>
      <c r="C118" s="48"/>
    </row>
    <row r="119" spans="1:3" ht="12.75">
      <c r="A119" s="23"/>
      <c r="B119" s="58"/>
      <c r="C119" s="50"/>
    </row>
    <row r="120" spans="2:3" ht="12.75">
      <c r="B120" s="60"/>
      <c r="C120" s="61"/>
    </row>
    <row r="121" spans="2:3" ht="12.75">
      <c r="B121" s="60"/>
      <c r="C121" s="61"/>
    </row>
    <row r="122" spans="2:3" ht="12.75">
      <c r="B122" s="67"/>
      <c r="C122" s="68"/>
    </row>
    <row r="123" spans="2:3" ht="12.75">
      <c r="B123" s="60"/>
      <c r="C123" s="61"/>
    </row>
    <row r="124" spans="2:3" ht="12.75">
      <c r="B124" s="60"/>
      <c r="C124" s="61"/>
    </row>
    <row r="125" spans="2:3" ht="12.75">
      <c r="B125" s="60"/>
      <c r="C125" s="61"/>
    </row>
    <row r="126" spans="2:3" ht="12.75">
      <c r="B126" s="58"/>
      <c r="C126" s="50"/>
    </row>
    <row r="127" spans="2:3" ht="12.75">
      <c r="B127" s="60"/>
      <c r="C127" s="61"/>
    </row>
    <row r="128" spans="2:3" ht="12.75">
      <c r="B128" s="58"/>
      <c r="C128" s="50"/>
    </row>
    <row r="129" spans="2:3" ht="12.75">
      <c r="B129" s="60"/>
      <c r="C129" s="61"/>
    </row>
    <row r="130" spans="2:3" ht="12.75">
      <c r="B130" s="60"/>
      <c r="C130" s="61"/>
    </row>
    <row r="131" spans="2:3" ht="12.75">
      <c r="B131" s="60"/>
      <c r="C131" s="61"/>
    </row>
    <row r="132" spans="2:3" ht="12.75">
      <c r="B132" s="60"/>
      <c r="C132" s="61"/>
    </row>
    <row r="133" spans="1:3" ht="12.75">
      <c r="A133" s="49"/>
      <c r="B133" s="69"/>
      <c r="C133" s="70"/>
    </row>
    <row r="134" spans="1:3" ht="12.75">
      <c r="A134" s="23"/>
      <c r="B134" s="60"/>
      <c r="C134" s="48"/>
    </row>
    <row r="135" spans="2:3" ht="12.75">
      <c r="B135" s="71"/>
      <c r="C135" s="27"/>
    </row>
    <row r="136" spans="2:3" ht="12.75">
      <c r="B136" s="60"/>
      <c r="C136" s="61"/>
    </row>
    <row r="137" spans="2:3" ht="12.75">
      <c r="B137" s="67"/>
      <c r="C137" s="68"/>
    </row>
    <row r="138" spans="2:3" ht="12.75">
      <c r="B138" s="67"/>
      <c r="C138" s="68"/>
    </row>
    <row r="139" spans="2:3" ht="12.75">
      <c r="B139" s="60"/>
      <c r="C139" s="61"/>
    </row>
    <row r="140" spans="2:3" ht="12.75">
      <c r="B140" s="58"/>
      <c r="C140" s="50"/>
    </row>
    <row r="141" spans="2:3" ht="12.75">
      <c r="B141" s="60"/>
      <c r="C141" s="61"/>
    </row>
    <row r="142" spans="2:3" ht="12.75">
      <c r="B142" s="60"/>
      <c r="C142" s="61"/>
    </row>
    <row r="143" spans="2:3" ht="12.75">
      <c r="B143" s="58"/>
      <c r="C143" s="50"/>
    </row>
    <row r="144" spans="2:3" ht="12.75">
      <c r="B144" s="60"/>
      <c r="C144" s="61"/>
    </row>
    <row r="145" spans="2:3" ht="12.75">
      <c r="B145" s="67"/>
      <c r="C145" s="68"/>
    </row>
    <row r="146" spans="2:3" ht="12.75">
      <c r="B146" s="58"/>
      <c r="C146" s="27"/>
    </row>
    <row r="147" spans="2:3" ht="12.75">
      <c r="B147" s="63"/>
      <c r="C147" s="68"/>
    </row>
    <row r="148" spans="2:3" ht="12.75">
      <c r="B148" s="58"/>
      <c r="C148" s="50"/>
    </row>
    <row r="149" spans="2:3" ht="12.75">
      <c r="B149" s="60"/>
      <c r="C149" s="61"/>
    </row>
    <row r="150" spans="1:3" ht="12.75">
      <c r="A150" s="23"/>
      <c r="B150" s="60"/>
      <c r="C150" s="48"/>
    </row>
    <row r="151" spans="2:3" ht="12.75">
      <c r="B151" s="63"/>
      <c r="C151" s="50"/>
    </row>
    <row r="152" spans="2:3" ht="12.75">
      <c r="B152" s="63"/>
      <c r="C152" s="68"/>
    </row>
    <row r="153" spans="1:3" ht="12.75">
      <c r="A153" s="23"/>
      <c r="B153" s="63"/>
      <c r="C153" s="72"/>
    </row>
    <row r="154" spans="1:3" ht="12.75">
      <c r="A154" s="23"/>
      <c r="B154" s="58"/>
      <c r="C154" s="59"/>
    </row>
    <row r="155" spans="2:3" ht="12.75">
      <c r="B155" s="60"/>
      <c r="C155" s="61"/>
    </row>
    <row r="156" spans="2:3" ht="12.75">
      <c r="B156" s="71"/>
      <c r="C156" s="73"/>
    </row>
    <row r="157" spans="2:3" ht="12.75">
      <c r="B157" s="67"/>
      <c r="C157" s="68"/>
    </row>
    <row r="158" spans="2:3" ht="12.75">
      <c r="B158" s="67"/>
      <c r="C158" s="72"/>
    </row>
    <row r="159" spans="1:3" ht="12.75">
      <c r="A159" s="23"/>
      <c r="B159" s="67"/>
      <c r="C159" s="72"/>
    </row>
    <row r="160" spans="2:3" ht="12.75">
      <c r="B160" s="71"/>
      <c r="C160" s="27"/>
    </row>
    <row r="161" spans="2:3" ht="12.75">
      <c r="B161" s="67"/>
      <c r="C161" s="68"/>
    </row>
    <row r="162" spans="2:3" ht="12.75">
      <c r="B162" s="67"/>
      <c r="C162" s="74"/>
    </row>
    <row r="163" spans="1:3" ht="12.75">
      <c r="A163" s="23"/>
      <c r="B163" s="67"/>
      <c r="C163" s="48"/>
    </row>
    <row r="164" spans="1:3" ht="12.75">
      <c r="A164" s="23"/>
      <c r="B164" s="58"/>
      <c r="C164" s="59"/>
    </row>
    <row r="165" spans="2:3" ht="12.75">
      <c r="B165" s="60"/>
      <c r="C165" s="61"/>
    </row>
    <row r="166" spans="1:3" ht="12.75">
      <c r="A166" s="23"/>
      <c r="B166" s="60"/>
      <c r="C166" s="72"/>
    </row>
    <row r="167" spans="2:3" ht="12.75">
      <c r="B167" s="71"/>
      <c r="C167" s="27"/>
    </row>
    <row r="168" spans="2:3" ht="12.75">
      <c r="B168" s="67"/>
      <c r="C168" s="68"/>
    </row>
    <row r="169" spans="2:3" ht="12.75">
      <c r="B169" s="60"/>
      <c r="C169" s="61"/>
    </row>
    <row r="170" spans="1:3" ht="12.75">
      <c r="A170" s="4"/>
      <c r="B170" s="4"/>
      <c r="C170" s="49"/>
    </row>
    <row r="171" spans="2:3" ht="12.75">
      <c r="B171" s="57"/>
      <c r="C171" s="49"/>
    </row>
    <row r="172" spans="2:3" ht="12.75">
      <c r="B172" s="57"/>
      <c r="C172" s="48"/>
    </row>
    <row r="173" spans="1:3" ht="12.75">
      <c r="A173" s="23"/>
      <c r="B173" s="60"/>
      <c r="C173" s="49"/>
    </row>
    <row r="174" spans="2:3" ht="12.75">
      <c r="B174" s="62"/>
      <c r="C174" s="50"/>
    </row>
    <row r="175" spans="2:3" ht="12.75">
      <c r="B175" s="60"/>
      <c r="C175" s="48"/>
    </row>
    <row r="176" spans="1:3" ht="12.75">
      <c r="A176" s="23"/>
      <c r="B176" s="60"/>
      <c r="C176" s="48"/>
    </row>
    <row r="177" spans="2:3" ht="12.75">
      <c r="B177" s="58"/>
      <c r="C177" s="59"/>
    </row>
    <row r="178" spans="1:3" ht="12.75">
      <c r="A178" s="23"/>
      <c r="B178" s="60"/>
      <c r="C178" s="49"/>
    </row>
    <row r="179" spans="2:3" ht="12.75">
      <c r="B179" s="60"/>
      <c r="C179" s="59"/>
    </row>
    <row r="180" spans="2:3" ht="12.75">
      <c r="B180" s="63"/>
      <c r="C180" s="49"/>
    </row>
    <row r="181" spans="1:3" ht="12.75">
      <c r="A181" s="23"/>
      <c r="B181" s="63"/>
      <c r="C181" s="65"/>
    </row>
    <row r="182" spans="2:3" ht="12.75">
      <c r="B182" s="58"/>
      <c r="C182" s="50"/>
    </row>
    <row r="183" spans="2:3" ht="12.75">
      <c r="B183" s="57"/>
      <c r="C183" s="49"/>
    </row>
    <row r="184" spans="2:3" ht="12.75">
      <c r="B184" s="60"/>
      <c r="C184" s="49"/>
    </row>
    <row r="185" spans="1:3" ht="12.75">
      <c r="A185" s="23"/>
      <c r="B185" s="60"/>
      <c r="C185" s="48"/>
    </row>
    <row r="186" spans="1:3" ht="12.75">
      <c r="A186" s="23"/>
      <c r="B186" s="58"/>
      <c r="C186" s="50"/>
    </row>
    <row r="187" spans="1:3" ht="12.75">
      <c r="A187" s="23"/>
      <c r="B187" s="60"/>
      <c r="C187" s="48"/>
    </row>
    <row r="188" spans="2:3" ht="12.75">
      <c r="B188" s="71"/>
      <c r="C188" s="27"/>
    </row>
    <row r="189" spans="1:3" ht="12.75">
      <c r="A189" s="23"/>
      <c r="B189" s="63"/>
      <c r="C189" s="72"/>
    </row>
    <row r="190" spans="1:3" ht="12.75">
      <c r="A190" s="23"/>
      <c r="B190" s="58"/>
      <c r="C190" s="59"/>
    </row>
    <row r="191" spans="2:3" ht="12.75">
      <c r="B191" s="71"/>
      <c r="C191" s="28"/>
    </row>
    <row r="192" spans="2:3" ht="12.75">
      <c r="B192" s="67"/>
      <c r="C192" s="74"/>
    </row>
    <row r="193" spans="1:3" ht="12.75">
      <c r="A193" s="23"/>
      <c r="B193" s="67"/>
      <c r="C193" s="48"/>
    </row>
    <row r="194" spans="1:3" ht="12.75">
      <c r="A194" s="23"/>
      <c r="B194" s="58"/>
      <c r="C194" s="59"/>
    </row>
    <row r="195" spans="1:3" ht="12.75">
      <c r="A195" s="23"/>
      <c r="B195" s="58"/>
      <c r="C195" s="59"/>
    </row>
    <row r="196" spans="2:3" ht="12.75">
      <c r="B196" s="60"/>
      <c r="C196" s="61"/>
    </row>
    <row r="197" spans="1:3" ht="12.75">
      <c r="A197" s="239"/>
      <c r="B197" s="239"/>
      <c r="C197" s="239"/>
    </row>
    <row r="198" spans="1:3" ht="12.75">
      <c r="A198" s="75"/>
      <c r="B198" s="76"/>
      <c r="C198" s="77"/>
    </row>
    <row r="200" spans="1:3" ht="12.75">
      <c r="A200" s="23"/>
      <c r="B200" s="38"/>
      <c r="C200" s="18"/>
    </row>
    <row r="201" spans="1:3" ht="12.75">
      <c r="A201" s="23"/>
      <c r="B201" s="38"/>
      <c r="C201" s="18"/>
    </row>
    <row r="202" spans="1:3" ht="12.75">
      <c r="A202" s="23"/>
      <c r="B202" s="38"/>
      <c r="C202" s="18"/>
    </row>
    <row r="203" spans="1:3" ht="12.75">
      <c r="A203" s="23"/>
      <c r="B203" s="38"/>
      <c r="C203" s="18"/>
    </row>
    <row r="204" spans="1:3" ht="12.75">
      <c r="A204" s="23"/>
      <c r="B204" s="38"/>
      <c r="C204" s="18"/>
    </row>
    <row r="205" ht="12.75">
      <c r="A205" s="23"/>
    </row>
    <row r="206" spans="1:3" ht="12.75">
      <c r="A206" s="23"/>
      <c r="B206" s="38"/>
      <c r="C206" s="18"/>
    </row>
    <row r="207" spans="1:3" ht="12.75">
      <c r="A207" s="23"/>
      <c r="B207" s="38"/>
      <c r="C207" s="29"/>
    </row>
    <row r="208" spans="1:3" ht="12.75">
      <c r="A208" s="23"/>
      <c r="B208" s="38"/>
      <c r="C208" s="18"/>
    </row>
    <row r="209" spans="1:3" ht="12.75">
      <c r="A209" s="23"/>
      <c r="B209" s="38"/>
      <c r="C209" s="49"/>
    </row>
    <row r="210" spans="2:3" ht="12.75">
      <c r="B210" s="58"/>
      <c r="C210" s="50"/>
    </row>
  </sheetData>
  <mergeCells count="4">
    <mergeCell ref="A197:C197"/>
    <mergeCell ref="A1:F1"/>
    <mergeCell ref="A2:F2"/>
    <mergeCell ref="A3:C3"/>
  </mergeCells>
  <printOptions horizontalCentered="1"/>
  <pageMargins left="0.1968503937007874" right="0.1968503937007874" top="0.6299212598425197" bottom="0.4330708661417323" header="0.31496062992125984" footer="0.1968503937007874"/>
  <pageSetup horizontalDpi="300" verticalDpi="300" orientation="portrait" paperSize="9" r:id="rId1"/>
  <headerFooter alignWithMargins="0">
    <oddFooter>&amp;C&amp;"Times New Roman,Uobičajeno"&amp;12&amp;P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pane ySplit="2" topLeftCell="BM3" activePane="bottomLeft" state="frozen"/>
      <selection pane="topLeft" activeCell="A3" sqref="A3:K3"/>
      <selection pane="bottomLeft" activeCell="F73" sqref="F73"/>
    </sheetView>
  </sheetViews>
  <sheetFormatPr defaultColWidth="9.140625" defaultRowHeight="14.25" customHeight="1"/>
  <cols>
    <col min="1" max="1" width="5.57421875" style="25" customWidth="1"/>
    <col min="2" max="2" width="5.28125" style="25" customWidth="1"/>
    <col min="3" max="3" width="48.57421875" style="4" customWidth="1"/>
    <col min="4" max="5" width="12.7109375" style="22" customWidth="1"/>
    <col min="6" max="6" width="7.8515625" style="26" customWidth="1"/>
    <col min="7" max="7" width="11.421875" style="7" customWidth="1"/>
    <col min="8" max="8" width="11.421875" style="24" customWidth="1"/>
    <col min="9" max="16384" width="11.421875" style="7" customWidth="1"/>
  </cols>
  <sheetData>
    <row r="1" spans="1:6" ht="30.75" customHeight="1">
      <c r="A1" s="240" t="s">
        <v>81</v>
      </c>
      <c r="B1" s="240"/>
      <c r="C1" s="240"/>
      <c r="D1" s="240"/>
      <c r="E1" s="240"/>
      <c r="F1" s="240"/>
    </row>
    <row r="2" spans="1:8" s="4" customFormat="1" ht="28.5" customHeight="1">
      <c r="A2" s="241" t="s">
        <v>195</v>
      </c>
      <c r="B2" s="242"/>
      <c r="C2" s="242"/>
      <c r="D2" s="199" t="s">
        <v>211</v>
      </c>
      <c r="E2" s="199" t="s">
        <v>196</v>
      </c>
      <c r="F2" s="200" t="s">
        <v>186</v>
      </c>
      <c r="H2" s="74"/>
    </row>
    <row r="3" spans="1:6" ht="17.25" customHeight="1">
      <c r="A3" s="120" t="s">
        <v>197</v>
      </c>
      <c r="B3" s="130"/>
      <c r="C3" s="171" t="s">
        <v>37</v>
      </c>
      <c r="D3" s="24">
        <f>D4+D14+D43+D56+D59</f>
        <v>83543062</v>
      </c>
      <c r="E3" s="24">
        <f>E4+E14+E43+E56+E59</f>
        <v>21076986</v>
      </c>
      <c r="F3" s="124">
        <f>E3/D3*100</f>
        <v>25.22888854612487</v>
      </c>
    </row>
    <row r="4" spans="1:6" ht="12.75" customHeight="1">
      <c r="A4" s="120" t="s">
        <v>198</v>
      </c>
      <c r="B4" s="122"/>
      <c r="C4" s="123" t="s">
        <v>38</v>
      </c>
      <c r="D4" s="24">
        <v>30812087</v>
      </c>
      <c r="E4" s="24">
        <f>E5+E9+E11</f>
        <v>6552104</v>
      </c>
      <c r="F4" s="124">
        <f>E4/D4*100</f>
        <v>21.26471991332492</v>
      </c>
    </row>
    <row r="5" spans="1:8" s="23" customFormat="1" ht="13.5" customHeight="1">
      <c r="A5" s="108">
        <v>311</v>
      </c>
      <c r="B5" s="122"/>
      <c r="C5" s="123" t="s">
        <v>103</v>
      </c>
      <c r="D5" s="24">
        <v>25616152</v>
      </c>
      <c r="E5" s="24">
        <f>SUM(E6:E8)</f>
        <v>5538844</v>
      </c>
      <c r="F5" s="124">
        <f>E5/D5*100</f>
        <v>21.622466949758888</v>
      </c>
      <c r="H5" s="24"/>
    </row>
    <row r="6" spans="1:6" ht="13.5" customHeight="1">
      <c r="A6" s="108"/>
      <c r="B6" s="126">
        <v>3111</v>
      </c>
      <c r="C6" s="127" t="s">
        <v>39</v>
      </c>
      <c r="E6" s="22">
        <v>5397182</v>
      </c>
      <c r="F6" s="33"/>
    </row>
    <row r="7" spans="1:6" ht="13.5" customHeight="1">
      <c r="A7" s="108"/>
      <c r="B7" s="126">
        <v>3112</v>
      </c>
      <c r="C7" s="127" t="s">
        <v>174</v>
      </c>
      <c r="E7" s="22">
        <v>7311</v>
      </c>
      <c r="F7" s="33"/>
    </row>
    <row r="8" spans="1:8" s="47" customFormat="1" ht="12.75">
      <c r="A8" s="193"/>
      <c r="B8" s="128">
        <v>3113</v>
      </c>
      <c r="C8" s="129" t="s">
        <v>127</v>
      </c>
      <c r="D8" s="102"/>
      <c r="E8" s="102">
        <v>134351</v>
      </c>
      <c r="F8" s="33"/>
      <c r="H8" s="101"/>
    </row>
    <row r="9" spans="1:8" s="23" customFormat="1" ht="13.5" customHeight="1">
      <c r="A9" s="108">
        <v>312</v>
      </c>
      <c r="B9" s="122"/>
      <c r="C9" s="123" t="s">
        <v>40</v>
      </c>
      <c r="D9" s="24">
        <v>918906</v>
      </c>
      <c r="E9" s="24">
        <f>E10</f>
        <v>55040</v>
      </c>
      <c r="F9" s="124">
        <f>E9/D9*100</f>
        <v>5.9897312673984064</v>
      </c>
      <c r="H9" s="24"/>
    </row>
    <row r="10" spans="1:6" ht="13.5" customHeight="1">
      <c r="A10" s="108"/>
      <c r="B10" s="126">
        <v>3121</v>
      </c>
      <c r="C10" s="127" t="s">
        <v>40</v>
      </c>
      <c r="E10" s="22">
        <v>55040</v>
      </c>
      <c r="F10" s="33"/>
    </row>
    <row r="11" spans="1:8" s="23" customFormat="1" ht="13.5" customHeight="1">
      <c r="A11" s="108">
        <v>313</v>
      </c>
      <c r="B11" s="122"/>
      <c r="C11" s="123" t="s">
        <v>41</v>
      </c>
      <c r="D11" s="24">
        <v>4277029</v>
      </c>
      <c r="E11" s="24">
        <f>E12+E13</f>
        <v>958220</v>
      </c>
      <c r="F11" s="124">
        <f>E11/D11*100</f>
        <v>22.40386960200644</v>
      </c>
      <c r="H11" s="24"/>
    </row>
    <row r="12" spans="1:6" ht="13.5" customHeight="1">
      <c r="A12" s="108"/>
      <c r="B12" s="126">
        <v>3132</v>
      </c>
      <c r="C12" s="127" t="s">
        <v>112</v>
      </c>
      <c r="E12" s="22">
        <v>858521</v>
      </c>
      <c r="F12" s="33"/>
    </row>
    <row r="13" spans="1:6" ht="13.5" customHeight="1">
      <c r="A13" s="108"/>
      <c r="B13" s="126">
        <v>3133</v>
      </c>
      <c r="C13" s="127" t="s">
        <v>116</v>
      </c>
      <c r="E13" s="22">
        <v>99699</v>
      </c>
      <c r="F13" s="33"/>
    </row>
    <row r="14" spans="1:6" ht="13.5" customHeight="1">
      <c r="A14" s="120" t="s">
        <v>199</v>
      </c>
      <c r="B14" s="122"/>
      <c r="C14" s="130" t="s">
        <v>0</v>
      </c>
      <c r="D14" s="24">
        <v>22939003</v>
      </c>
      <c r="E14" s="24">
        <f>E15+E20+E26+E37</f>
        <v>5202557</v>
      </c>
      <c r="F14" s="124">
        <f>E14/D14*100</f>
        <v>22.679961286896383</v>
      </c>
    </row>
    <row r="15" spans="1:8" s="23" customFormat="1" ht="13.5" customHeight="1">
      <c r="A15" s="108">
        <v>321</v>
      </c>
      <c r="B15" s="122"/>
      <c r="C15" s="130" t="s">
        <v>4</v>
      </c>
      <c r="D15" s="24">
        <v>1125426</v>
      </c>
      <c r="E15" s="24">
        <f>E16+E17+E18+E19</f>
        <v>283134</v>
      </c>
      <c r="F15" s="124">
        <f>E15/D15*100</f>
        <v>25.157940193313465</v>
      </c>
      <c r="H15" s="24"/>
    </row>
    <row r="16" spans="1:6" ht="13.5" customHeight="1">
      <c r="A16" s="108"/>
      <c r="B16" s="126">
        <v>3211</v>
      </c>
      <c r="C16" s="131" t="s">
        <v>42</v>
      </c>
      <c r="E16" s="22">
        <v>9009</v>
      </c>
      <c r="F16" s="33"/>
    </row>
    <row r="17" spans="1:6" ht="13.5" customHeight="1">
      <c r="A17" s="108"/>
      <c r="B17" s="126">
        <v>3212</v>
      </c>
      <c r="C17" s="131" t="s">
        <v>43</v>
      </c>
      <c r="E17" s="22">
        <v>264253</v>
      </c>
      <c r="F17" s="33"/>
    </row>
    <row r="18" spans="1:6" ht="13.5" customHeight="1">
      <c r="A18" s="108"/>
      <c r="B18" s="132" t="s">
        <v>2</v>
      </c>
      <c r="C18" s="131" t="s">
        <v>3</v>
      </c>
      <c r="E18" s="22">
        <v>1960</v>
      </c>
      <c r="F18" s="33"/>
    </row>
    <row r="19" spans="1:6" ht="13.5" customHeight="1">
      <c r="A19" s="108"/>
      <c r="B19" s="132">
        <v>3214</v>
      </c>
      <c r="C19" s="131" t="s">
        <v>143</v>
      </c>
      <c r="E19" s="22">
        <v>7912</v>
      </c>
      <c r="F19" s="33"/>
    </row>
    <row r="20" spans="1:8" s="23" customFormat="1" ht="13.5" customHeight="1">
      <c r="A20" s="108">
        <v>322</v>
      </c>
      <c r="B20" s="133"/>
      <c r="C20" s="134" t="s">
        <v>44</v>
      </c>
      <c r="D20" s="24">
        <v>2420689</v>
      </c>
      <c r="E20" s="24">
        <f>SUM(E21:E25)</f>
        <v>462330</v>
      </c>
      <c r="F20" s="124">
        <f>E20/D20*100</f>
        <v>19.099107733376737</v>
      </c>
      <c r="H20" s="24"/>
    </row>
    <row r="21" spans="1:6" ht="13.5" customHeight="1">
      <c r="A21" s="108"/>
      <c r="B21" s="132">
        <v>3221</v>
      </c>
      <c r="C21" s="127" t="s">
        <v>45</v>
      </c>
      <c r="E21" s="22">
        <v>56958</v>
      </c>
      <c r="F21" s="33"/>
    </row>
    <row r="22" spans="1:6" ht="13.5" customHeight="1">
      <c r="A22" s="108"/>
      <c r="B22" s="132">
        <v>3223</v>
      </c>
      <c r="C22" s="127" t="s">
        <v>46</v>
      </c>
      <c r="E22" s="22">
        <v>344903</v>
      </c>
      <c r="F22" s="33"/>
    </row>
    <row r="23" spans="1:6" ht="13.5" customHeight="1">
      <c r="A23" s="108"/>
      <c r="B23" s="132">
        <v>3224</v>
      </c>
      <c r="C23" s="135" t="s">
        <v>146</v>
      </c>
      <c r="E23" s="22">
        <v>23060</v>
      </c>
      <c r="F23" s="33"/>
    </row>
    <row r="24" spans="1:6" ht="13.5" customHeight="1">
      <c r="A24" s="108"/>
      <c r="B24" s="132" t="s">
        <v>5</v>
      </c>
      <c r="C24" s="136" t="s">
        <v>6</v>
      </c>
      <c r="E24" s="22">
        <v>37409</v>
      </c>
      <c r="F24" s="33"/>
    </row>
    <row r="25" spans="1:6" ht="13.5" customHeight="1" hidden="1">
      <c r="A25" s="108"/>
      <c r="B25" s="132">
        <v>3227</v>
      </c>
      <c r="C25" s="127" t="s">
        <v>128</v>
      </c>
      <c r="F25" s="33" t="s">
        <v>95</v>
      </c>
    </row>
    <row r="26" spans="1:8" s="23" customFormat="1" ht="13.5" customHeight="1">
      <c r="A26" s="108">
        <v>323</v>
      </c>
      <c r="B26" s="137"/>
      <c r="C26" s="134" t="s">
        <v>7</v>
      </c>
      <c r="D26" s="24">
        <v>18383873</v>
      </c>
      <c r="E26" s="24">
        <f>SUM(E27:E36)</f>
        <v>4270539</v>
      </c>
      <c r="F26" s="124">
        <f>E26/D26*100</f>
        <v>23.229811259031216</v>
      </c>
      <c r="H26" s="24"/>
    </row>
    <row r="27" spans="1:6" ht="13.5" customHeight="1">
      <c r="A27" s="108"/>
      <c r="B27" s="126">
        <v>3231</v>
      </c>
      <c r="C27" s="127" t="s">
        <v>47</v>
      </c>
      <c r="E27" s="22">
        <v>206360</v>
      </c>
      <c r="F27" s="33"/>
    </row>
    <row r="28" spans="1:6" ht="13.5" customHeight="1">
      <c r="A28" s="108"/>
      <c r="B28" s="126">
        <v>3232</v>
      </c>
      <c r="C28" s="136" t="s">
        <v>8</v>
      </c>
      <c r="E28" s="22">
        <v>736454</v>
      </c>
      <c r="F28" s="33"/>
    </row>
    <row r="29" spans="1:6" ht="13.5" customHeight="1">
      <c r="A29" s="108"/>
      <c r="B29" s="128">
        <v>3233</v>
      </c>
      <c r="C29" s="138" t="s">
        <v>129</v>
      </c>
      <c r="E29" s="22">
        <v>16032</v>
      </c>
      <c r="F29" s="33"/>
    </row>
    <row r="30" spans="1:6" ht="13.5" customHeight="1">
      <c r="A30" s="108"/>
      <c r="B30" s="126">
        <v>3234</v>
      </c>
      <c r="C30" s="131" t="s">
        <v>48</v>
      </c>
      <c r="E30" s="22">
        <v>1338065</v>
      </c>
      <c r="F30" s="33"/>
    </row>
    <row r="31" spans="1:6" ht="13.5" customHeight="1">
      <c r="A31" s="108"/>
      <c r="B31" s="126">
        <v>3235</v>
      </c>
      <c r="C31" s="131" t="s">
        <v>49</v>
      </c>
      <c r="E31" s="22">
        <v>1040214</v>
      </c>
      <c r="F31" s="33"/>
    </row>
    <row r="32" spans="1:6" ht="13.5" customHeight="1" hidden="1">
      <c r="A32" s="108"/>
      <c r="B32" s="126">
        <v>3236</v>
      </c>
      <c r="C32" s="131" t="s">
        <v>50</v>
      </c>
      <c r="F32" s="33"/>
    </row>
    <row r="33" spans="1:6" ht="13.5" customHeight="1">
      <c r="A33" s="108"/>
      <c r="B33" s="126">
        <v>3237</v>
      </c>
      <c r="C33" s="136" t="s">
        <v>9</v>
      </c>
      <c r="E33" s="22">
        <v>741987</v>
      </c>
      <c r="F33" s="33"/>
    </row>
    <row r="34" spans="1:6" ht="13.5" customHeight="1">
      <c r="A34" s="108"/>
      <c r="B34" s="126">
        <v>3238</v>
      </c>
      <c r="C34" s="136" t="s">
        <v>10</v>
      </c>
      <c r="E34" s="22">
        <v>43681</v>
      </c>
      <c r="F34" s="33"/>
    </row>
    <row r="35" spans="1:6" ht="13.5" customHeight="1">
      <c r="A35" s="108"/>
      <c r="B35" s="126">
        <v>3239</v>
      </c>
      <c r="C35" s="136" t="s">
        <v>51</v>
      </c>
      <c r="E35" s="22">
        <v>147746</v>
      </c>
      <c r="F35" s="33"/>
    </row>
    <row r="36" spans="1:6" ht="13.5" customHeight="1" hidden="1">
      <c r="A36" s="108"/>
      <c r="B36" s="126">
        <v>3241</v>
      </c>
      <c r="C36" s="127" t="s">
        <v>144</v>
      </c>
      <c r="F36" s="33" t="s">
        <v>95</v>
      </c>
    </row>
    <row r="37" spans="1:8" s="23" customFormat="1" ht="13.5" customHeight="1">
      <c r="A37" s="108">
        <v>329</v>
      </c>
      <c r="B37" s="122"/>
      <c r="C37" s="123" t="s">
        <v>53</v>
      </c>
      <c r="D37" s="24">
        <v>1009015</v>
      </c>
      <c r="E37" s="24">
        <f>SUM(E38:E42)</f>
        <v>186554</v>
      </c>
      <c r="F37" s="124">
        <f>E37/D37*100</f>
        <v>18.488724151771777</v>
      </c>
      <c r="H37" s="24"/>
    </row>
    <row r="38" spans="1:6" ht="13.5" customHeight="1">
      <c r="A38" s="108"/>
      <c r="B38" s="126">
        <v>3292</v>
      </c>
      <c r="C38" s="127" t="s">
        <v>54</v>
      </c>
      <c r="E38" s="22">
        <v>68014</v>
      </c>
      <c r="F38" s="33"/>
    </row>
    <row r="39" spans="1:6" ht="13.5" customHeight="1">
      <c r="A39" s="108"/>
      <c r="B39" s="126">
        <v>3293</v>
      </c>
      <c r="C39" s="127" t="s">
        <v>55</v>
      </c>
      <c r="E39" s="22">
        <v>10882</v>
      </c>
      <c r="F39" s="33"/>
    </row>
    <row r="40" spans="1:6" ht="13.5" customHeight="1">
      <c r="A40" s="108"/>
      <c r="B40" s="126">
        <v>3294</v>
      </c>
      <c r="C40" s="127" t="s">
        <v>56</v>
      </c>
      <c r="E40" s="22">
        <v>1772</v>
      </c>
      <c r="F40" s="33"/>
    </row>
    <row r="41" spans="1:6" ht="13.5" customHeight="1">
      <c r="A41" s="108"/>
      <c r="B41" s="128">
        <v>3295</v>
      </c>
      <c r="C41" s="129" t="s">
        <v>130</v>
      </c>
      <c r="E41" s="22">
        <v>105645</v>
      </c>
      <c r="F41" s="33"/>
    </row>
    <row r="42" spans="1:6" ht="13.5" customHeight="1">
      <c r="A42" s="108"/>
      <c r="B42" s="126">
        <v>3299</v>
      </c>
      <c r="C42" s="127" t="s">
        <v>53</v>
      </c>
      <c r="E42" s="22">
        <v>241</v>
      </c>
      <c r="F42" s="33"/>
    </row>
    <row r="43" spans="1:6" ht="13.5" customHeight="1">
      <c r="A43" s="120" t="s">
        <v>200</v>
      </c>
      <c r="B43" s="140"/>
      <c r="C43" s="48" t="s">
        <v>11</v>
      </c>
      <c r="D43" s="24">
        <v>24191972</v>
      </c>
      <c r="E43" s="24">
        <f>E44+E51</f>
        <v>9322325</v>
      </c>
      <c r="F43" s="124">
        <f>E43/D43*100</f>
        <v>38.53478749066013</v>
      </c>
    </row>
    <row r="44" spans="1:8" s="23" customFormat="1" ht="13.5" customHeight="1">
      <c r="A44" s="108">
        <v>342</v>
      </c>
      <c r="B44" s="141"/>
      <c r="C44" s="49" t="s">
        <v>117</v>
      </c>
      <c r="D44" s="24">
        <v>23779057</v>
      </c>
      <c r="E44" s="24">
        <f>SUM(E45+E48)</f>
        <v>7037246</v>
      </c>
      <c r="F44" s="124">
        <f>E44/D44*100</f>
        <v>29.594302246720716</v>
      </c>
      <c r="H44" s="24"/>
    </row>
    <row r="45" spans="1:8" s="23" customFormat="1" ht="28.5" customHeight="1">
      <c r="A45" s="108"/>
      <c r="B45" s="184">
        <v>3422</v>
      </c>
      <c r="C45" s="182" t="s">
        <v>175</v>
      </c>
      <c r="D45" s="24"/>
      <c r="E45" s="22">
        <f>SUM(E46+E47)</f>
        <v>900512</v>
      </c>
      <c r="F45" s="33"/>
      <c r="H45" s="24"/>
    </row>
    <row r="46" spans="1:8" s="23" customFormat="1" ht="13.5" customHeight="1">
      <c r="A46" s="108"/>
      <c r="B46" s="183"/>
      <c r="C46" s="182" t="s">
        <v>57</v>
      </c>
      <c r="D46" s="24"/>
      <c r="E46" s="22">
        <v>900512</v>
      </c>
      <c r="F46" s="33"/>
      <c r="H46" s="24"/>
    </row>
    <row r="47" spans="1:8" s="23" customFormat="1" ht="13.5" customHeight="1" hidden="1">
      <c r="A47" s="108"/>
      <c r="B47" s="183"/>
      <c r="C47" s="182" t="s">
        <v>185</v>
      </c>
      <c r="D47" s="24"/>
      <c r="E47" s="22"/>
      <c r="F47" s="33"/>
      <c r="H47" s="24"/>
    </row>
    <row r="48" spans="1:6" ht="24" customHeight="1">
      <c r="A48" s="108"/>
      <c r="B48" s="142" t="s">
        <v>52</v>
      </c>
      <c r="C48" s="50" t="s">
        <v>104</v>
      </c>
      <c r="E48" s="22">
        <f>SUM(E49+E50)</f>
        <v>6136734</v>
      </c>
      <c r="F48" s="33"/>
    </row>
    <row r="49" spans="1:6" ht="13.5" customHeight="1">
      <c r="A49" s="108"/>
      <c r="B49" s="132"/>
      <c r="C49" s="127" t="s">
        <v>57</v>
      </c>
      <c r="E49" s="22">
        <v>4819153</v>
      </c>
      <c r="F49" s="33"/>
    </row>
    <row r="50" spans="1:6" ht="13.5" customHeight="1">
      <c r="A50" s="108"/>
      <c r="B50" s="132"/>
      <c r="C50" s="127" t="s">
        <v>58</v>
      </c>
      <c r="E50" s="22">
        <v>1317581</v>
      </c>
      <c r="F50" s="33"/>
    </row>
    <row r="51" spans="1:8" s="23" customFormat="1" ht="13.5" customHeight="1">
      <c r="A51" s="108">
        <v>343</v>
      </c>
      <c r="B51" s="122"/>
      <c r="C51" s="123" t="s">
        <v>61</v>
      </c>
      <c r="D51" s="24">
        <v>412915</v>
      </c>
      <c r="E51" s="24">
        <f>SUM(E52:E55)</f>
        <v>2285079</v>
      </c>
      <c r="F51" s="124">
        <f>E51/D51*100</f>
        <v>553.4017897145902</v>
      </c>
      <c r="H51" s="24"/>
    </row>
    <row r="52" spans="1:6" ht="13.5" customHeight="1">
      <c r="A52" s="108"/>
      <c r="B52" s="125">
        <v>3431</v>
      </c>
      <c r="C52" s="127" t="s">
        <v>62</v>
      </c>
      <c r="E52" s="22">
        <v>31740</v>
      </c>
      <c r="F52" s="33"/>
    </row>
    <row r="53" spans="1:6" ht="13.5" customHeight="1">
      <c r="A53" s="108"/>
      <c r="B53" s="125">
        <v>3432</v>
      </c>
      <c r="C53" s="127" t="s">
        <v>105</v>
      </c>
      <c r="E53" s="22">
        <v>1857</v>
      </c>
      <c r="F53" s="33"/>
    </row>
    <row r="54" spans="1:6" ht="13.5" customHeight="1">
      <c r="A54" s="108"/>
      <c r="B54" s="125">
        <v>3433</v>
      </c>
      <c r="C54" s="127" t="s">
        <v>63</v>
      </c>
      <c r="E54" s="22">
        <v>2250837</v>
      </c>
      <c r="F54" s="33"/>
    </row>
    <row r="55" spans="1:6" ht="13.5" customHeight="1">
      <c r="A55" s="108"/>
      <c r="B55" s="125">
        <v>3434</v>
      </c>
      <c r="C55" s="127" t="s">
        <v>94</v>
      </c>
      <c r="D55" s="111"/>
      <c r="E55" s="111">
        <v>645</v>
      </c>
      <c r="F55" s="33"/>
    </row>
    <row r="56" spans="1:8" s="23" customFormat="1" ht="29.25" customHeight="1">
      <c r="A56" s="194" t="s">
        <v>201</v>
      </c>
      <c r="B56" s="144"/>
      <c r="C56" s="145" t="s">
        <v>131</v>
      </c>
      <c r="D56" s="109">
        <v>5600000</v>
      </c>
      <c r="E56" s="109">
        <f>SUM(E57)</f>
        <v>0</v>
      </c>
      <c r="F56" s="124">
        <f>E56/D56*100</f>
        <v>0</v>
      </c>
      <c r="H56" s="24"/>
    </row>
    <row r="57" spans="1:8" s="23" customFormat="1" ht="13.5" customHeight="1">
      <c r="A57" s="193">
        <v>372</v>
      </c>
      <c r="B57" s="144"/>
      <c r="C57" s="146" t="s">
        <v>145</v>
      </c>
      <c r="D57" s="109">
        <v>5600000</v>
      </c>
      <c r="E57" s="109">
        <f>SUM(E58)</f>
        <v>0</v>
      </c>
      <c r="F57" s="124">
        <f>E57/D57*100</f>
        <v>0</v>
      </c>
      <c r="H57" s="24"/>
    </row>
    <row r="58" spans="1:6" ht="13.5" customHeight="1" hidden="1">
      <c r="A58" s="193"/>
      <c r="B58" s="147">
        <v>3721</v>
      </c>
      <c r="C58" s="148" t="s">
        <v>132</v>
      </c>
      <c r="D58" s="111"/>
      <c r="E58" s="111"/>
      <c r="F58" s="33" t="s">
        <v>95</v>
      </c>
    </row>
    <row r="59" spans="1:6" ht="13.5" customHeight="1" hidden="1">
      <c r="A59" s="193"/>
      <c r="B59" s="149"/>
      <c r="C59" s="150" t="s">
        <v>133</v>
      </c>
      <c r="D59" s="109">
        <f>SUM(D60)</f>
        <v>0</v>
      </c>
      <c r="E59" s="109">
        <f>SUM(E60)</f>
        <v>0</v>
      </c>
      <c r="F59" s="26" t="e">
        <f>E59/D59*100</f>
        <v>#DIV/0!</v>
      </c>
    </row>
    <row r="60" spans="1:6" ht="13.5" customHeight="1" hidden="1">
      <c r="A60" s="193">
        <v>383</v>
      </c>
      <c r="B60" s="151"/>
      <c r="C60" s="150" t="s">
        <v>134</v>
      </c>
      <c r="D60" s="109">
        <f>SUM(D61)</f>
        <v>0</v>
      </c>
      <c r="E60" s="109">
        <f>SUM(E61)</f>
        <v>0</v>
      </c>
      <c r="F60" s="26" t="e">
        <f>E60/D60*100</f>
        <v>#DIV/0!</v>
      </c>
    </row>
    <row r="61" spans="1:6" ht="13.5" customHeight="1" hidden="1">
      <c r="A61" s="193"/>
      <c r="B61" s="128">
        <v>3831</v>
      </c>
      <c r="C61" s="138" t="s">
        <v>135</v>
      </c>
      <c r="D61" s="111">
        <v>0</v>
      </c>
      <c r="E61" s="111">
        <v>0</v>
      </c>
      <c r="F61" s="26" t="e">
        <f>E61/D61*100</f>
        <v>#DIV/0!</v>
      </c>
    </row>
    <row r="62" spans="1:5" ht="12.75" customHeight="1">
      <c r="A62" s="108"/>
      <c r="B62" s="132"/>
      <c r="C62" s="127"/>
      <c r="D62" s="24"/>
      <c r="E62" s="24"/>
    </row>
    <row r="63" spans="1:6" ht="13.5" customHeight="1">
      <c r="A63" s="120" t="s">
        <v>202</v>
      </c>
      <c r="B63" s="122"/>
      <c r="C63" s="134" t="s">
        <v>59</v>
      </c>
      <c r="D63" s="24">
        <f>SUM(D64+D67+D78)</f>
        <v>2790843</v>
      </c>
      <c r="E63" s="24">
        <f>SUM(E64+E67+E78)</f>
        <v>5491</v>
      </c>
      <c r="F63" s="124">
        <f>E63/D63*100</f>
        <v>0.19675058754648686</v>
      </c>
    </row>
    <row r="64" spans="1:6" ht="12.75" customHeight="1">
      <c r="A64" s="120" t="s">
        <v>203</v>
      </c>
      <c r="B64" s="7"/>
      <c r="C64" s="152" t="s">
        <v>147</v>
      </c>
      <c r="D64" s="24">
        <v>112000</v>
      </c>
      <c r="E64" s="24">
        <f>SUM(E65)</f>
        <v>0</v>
      </c>
      <c r="F64" s="124">
        <f>E64/D64*100</f>
        <v>0</v>
      </c>
    </row>
    <row r="65" spans="1:6" ht="12.75" customHeight="1">
      <c r="A65" s="193">
        <v>412</v>
      </c>
      <c r="B65" s="128"/>
      <c r="C65" s="153" t="s">
        <v>148</v>
      </c>
      <c r="D65" s="24">
        <v>112000</v>
      </c>
      <c r="E65" s="24">
        <f>SUM(E66)</f>
        <v>0</v>
      </c>
      <c r="F65" s="124">
        <f>E65/D65*100</f>
        <v>0</v>
      </c>
    </row>
    <row r="66" spans="1:6" ht="12.75" customHeight="1" hidden="1">
      <c r="A66" s="193"/>
      <c r="B66" s="128">
        <v>4123</v>
      </c>
      <c r="C66" s="154" t="s">
        <v>149</v>
      </c>
      <c r="F66" s="33" t="s">
        <v>95</v>
      </c>
    </row>
    <row r="67" spans="1:6" ht="13.5" customHeight="1">
      <c r="A67" s="120" t="s">
        <v>204</v>
      </c>
      <c r="B67" s="155"/>
      <c r="C67" s="134" t="s">
        <v>12</v>
      </c>
      <c r="D67" s="24">
        <v>2678843</v>
      </c>
      <c r="E67" s="24">
        <f>SUM(E68+E71+E76)</f>
        <v>5491</v>
      </c>
      <c r="F67" s="124">
        <f>E67/D67*100</f>
        <v>0.2049765514440376</v>
      </c>
    </row>
    <row r="68" spans="1:6" ht="13.5" customHeight="1">
      <c r="A68" s="108">
        <v>421</v>
      </c>
      <c r="B68" s="137"/>
      <c r="C68" s="123" t="s">
        <v>13</v>
      </c>
      <c r="D68" s="24">
        <v>1560000</v>
      </c>
      <c r="E68" s="24">
        <f>SUM(E69:E70)</f>
        <v>0</v>
      </c>
      <c r="F68" s="26">
        <f>E68/D68*100</f>
        <v>0</v>
      </c>
    </row>
    <row r="69" spans="1:6" ht="13.5" customHeight="1" hidden="1">
      <c r="A69" s="108"/>
      <c r="B69" s="126">
        <v>4212</v>
      </c>
      <c r="C69" s="127" t="s">
        <v>35</v>
      </c>
      <c r="F69" s="33" t="s">
        <v>95</v>
      </c>
    </row>
    <row r="70" spans="1:6" ht="13.5" customHeight="1" hidden="1">
      <c r="A70" s="108"/>
      <c r="B70" s="126">
        <v>4213</v>
      </c>
      <c r="C70" s="127" t="s">
        <v>151</v>
      </c>
      <c r="D70" s="22">
        <v>0</v>
      </c>
      <c r="E70" s="22">
        <v>0</v>
      </c>
      <c r="F70" s="26" t="e">
        <f>E70/D70*100</f>
        <v>#DIV/0!</v>
      </c>
    </row>
    <row r="71" spans="1:8" s="23" customFormat="1" ht="13.5" customHeight="1">
      <c r="A71" s="108">
        <v>422</v>
      </c>
      <c r="B71" s="137"/>
      <c r="C71" s="130" t="s">
        <v>16</v>
      </c>
      <c r="D71" s="24">
        <v>743843</v>
      </c>
      <c r="E71" s="24">
        <f>SUM(E72:E75)</f>
        <v>5491</v>
      </c>
      <c r="F71" s="124">
        <f>E71/D71*100</f>
        <v>0.7381934090930479</v>
      </c>
      <c r="H71" s="24"/>
    </row>
    <row r="72" spans="1:6" ht="13.5" customHeight="1" hidden="1">
      <c r="A72" s="108"/>
      <c r="B72" s="156" t="s">
        <v>14</v>
      </c>
      <c r="C72" s="136" t="s">
        <v>15</v>
      </c>
      <c r="F72" s="33" t="s">
        <v>95</v>
      </c>
    </row>
    <row r="73" spans="1:6" ht="13.5" customHeight="1">
      <c r="A73" s="108"/>
      <c r="B73" s="156">
        <v>4222</v>
      </c>
      <c r="C73" s="136" t="s">
        <v>88</v>
      </c>
      <c r="E73" s="22">
        <v>5491</v>
      </c>
      <c r="F73" s="33"/>
    </row>
    <row r="74" spans="1:6" ht="13.5" customHeight="1" hidden="1">
      <c r="A74" s="108"/>
      <c r="B74" s="157" t="s">
        <v>136</v>
      </c>
      <c r="C74" s="158" t="s">
        <v>137</v>
      </c>
      <c r="F74" s="33" t="s">
        <v>95</v>
      </c>
    </row>
    <row r="75" spans="1:6" ht="13.5" customHeight="1" hidden="1">
      <c r="A75" s="108"/>
      <c r="B75" s="156">
        <v>4227</v>
      </c>
      <c r="C75" s="136" t="s">
        <v>89</v>
      </c>
      <c r="F75" s="33" t="s">
        <v>95</v>
      </c>
    </row>
    <row r="76" spans="1:8" s="23" customFormat="1" ht="14.25" customHeight="1">
      <c r="A76" s="193">
        <v>426</v>
      </c>
      <c r="B76" s="144"/>
      <c r="C76" s="101" t="s">
        <v>138</v>
      </c>
      <c r="D76" s="24">
        <v>375000</v>
      </c>
      <c r="E76" s="24">
        <f>SUM(E77)</f>
        <v>0</v>
      </c>
      <c r="F76" s="124">
        <f>E76/D76*100</f>
        <v>0</v>
      </c>
      <c r="H76" s="24"/>
    </row>
    <row r="77" spans="1:6" ht="14.25" customHeight="1" hidden="1">
      <c r="A77" s="193"/>
      <c r="B77" s="159">
        <v>4262</v>
      </c>
      <c r="C77" s="102" t="s">
        <v>139</v>
      </c>
      <c r="F77" s="33" t="s">
        <v>95</v>
      </c>
    </row>
    <row r="78" spans="1:6" ht="14.25" customHeight="1" hidden="1">
      <c r="A78" s="193"/>
      <c r="B78" s="160"/>
      <c r="C78" s="101" t="s">
        <v>140</v>
      </c>
      <c r="D78" s="24">
        <f>SUM(D79)</f>
        <v>0</v>
      </c>
      <c r="E78" s="24">
        <f>SUM(E79)</f>
        <v>0</v>
      </c>
      <c r="F78" s="161" t="s">
        <v>95</v>
      </c>
    </row>
    <row r="79" spans="1:6" ht="14.25" customHeight="1" hidden="1">
      <c r="A79" s="193">
        <v>451</v>
      </c>
      <c r="B79" s="160"/>
      <c r="C79" s="150" t="s">
        <v>141</v>
      </c>
      <c r="D79" s="24">
        <f>SUM(D80)</f>
        <v>0</v>
      </c>
      <c r="E79" s="24">
        <f>SUM(E80)</f>
        <v>0</v>
      </c>
      <c r="F79" s="161" t="s">
        <v>95</v>
      </c>
    </row>
    <row r="80" spans="1:6" ht="14.25" customHeight="1" hidden="1">
      <c r="A80" s="193"/>
      <c r="B80" s="157" t="s">
        <v>142</v>
      </c>
      <c r="C80" s="138" t="s">
        <v>141</v>
      </c>
      <c r="D80" s="22">
        <v>0</v>
      </c>
      <c r="E80" s="22">
        <v>0</v>
      </c>
      <c r="F80" s="161"/>
    </row>
    <row r="81" ht="14.25" customHeight="1">
      <c r="A81" s="108"/>
    </row>
    <row r="82" ht="14.25" customHeight="1">
      <c r="A82" s="108"/>
    </row>
    <row r="83" ht="14.25" customHeight="1">
      <c r="A83" s="108"/>
    </row>
    <row r="84" ht="14.25" customHeight="1">
      <c r="A84" s="108"/>
    </row>
    <row r="85" ht="14.25" customHeight="1">
      <c r="A85" s="108"/>
    </row>
  </sheetData>
  <mergeCells count="2">
    <mergeCell ref="A1:F1"/>
    <mergeCell ref="A2:C2"/>
  </mergeCells>
  <printOptions horizontalCentered="1"/>
  <pageMargins left="0.1968503937007874" right="0.1968503937007874" top="0.6299212598425197" bottom="0.5905511811023623" header="0.5118110236220472" footer="0.31496062992125984"/>
  <pageSetup horizontalDpi="300" verticalDpi="300" orientation="portrait" paperSize="9" r:id="rId1"/>
  <headerFooter alignWithMargins="0">
    <oddFooter>&amp;C&amp;"Times New Roman,Uobičajeno"&amp;12&amp;P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pane ySplit="2" topLeftCell="BM3" activePane="bottomLeft" state="frozen"/>
      <selection pane="topLeft" activeCell="A3" sqref="A3:K3"/>
      <selection pane="bottomLeft" activeCell="E3" sqref="E3"/>
    </sheetView>
  </sheetViews>
  <sheetFormatPr defaultColWidth="9.140625" defaultRowHeight="12.75"/>
  <cols>
    <col min="1" max="1" width="5.57421875" style="7" customWidth="1"/>
    <col min="2" max="2" width="5.28125" style="45" customWidth="1"/>
    <col min="3" max="3" width="48.57421875" style="4" customWidth="1"/>
    <col min="4" max="4" width="12.7109375" style="26" customWidth="1"/>
    <col min="5" max="5" width="12.140625" style="7" customWidth="1"/>
    <col min="6" max="6" width="7.8515625" style="37" customWidth="1"/>
    <col min="7" max="16384" width="11.421875" style="7" customWidth="1"/>
  </cols>
  <sheetData>
    <row r="1" spans="1:6" ht="30.75" customHeight="1">
      <c r="A1" s="243" t="s">
        <v>29</v>
      </c>
      <c r="B1" s="243"/>
      <c r="C1" s="243"/>
      <c r="D1" s="243"/>
      <c r="E1" s="243"/>
      <c r="F1" s="243"/>
    </row>
    <row r="2" spans="1:6" s="4" customFormat="1" ht="28.5" customHeight="1">
      <c r="A2" s="241" t="s">
        <v>195</v>
      </c>
      <c r="B2" s="242"/>
      <c r="C2" s="242"/>
      <c r="D2" s="199" t="s">
        <v>211</v>
      </c>
      <c r="E2" s="199" t="s">
        <v>196</v>
      </c>
      <c r="F2" s="200" t="s">
        <v>186</v>
      </c>
    </row>
    <row r="3" spans="1:6" ht="24" customHeight="1">
      <c r="A3" s="103"/>
      <c r="B3" s="162"/>
      <c r="C3" s="103" t="s">
        <v>60</v>
      </c>
      <c r="D3" s="166">
        <f>D5-D15+D4</f>
        <v>-5093339</v>
      </c>
      <c r="E3" s="166">
        <f>E5-E15+E4</f>
        <v>8891370</v>
      </c>
      <c r="F3" s="163">
        <f aca="true" t="shared" si="0" ref="F3:F27">E3/D3*100</f>
        <v>-174.56858850353373</v>
      </c>
    </row>
    <row r="4" spans="1:6" ht="24" customHeight="1">
      <c r="A4" s="23"/>
      <c r="B4" s="38"/>
      <c r="C4" s="235" t="s">
        <v>214</v>
      </c>
      <c r="D4" s="109">
        <v>-32213018</v>
      </c>
      <c r="E4" s="109">
        <v>18409691</v>
      </c>
      <c r="F4" s="163">
        <f t="shared" si="0"/>
        <v>-57.14984854880719</v>
      </c>
    </row>
    <row r="5" spans="1:6" s="47" customFormat="1" ht="25.5" customHeight="1">
      <c r="A5" s="194" t="s">
        <v>205</v>
      </c>
      <c r="B5" s="164"/>
      <c r="C5" s="165" t="s">
        <v>17</v>
      </c>
      <c r="D5" s="166">
        <f>D6+D9+D12</f>
        <v>75212603</v>
      </c>
      <c r="E5" s="166">
        <f>E6+E9+E12</f>
        <v>9823361</v>
      </c>
      <c r="F5" s="167">
        <f t="shared" si="0"/>
        <v>13.060791154907909</v>
      </c>
    </row>
    <row r="6" spans="1:6" ht="13.5" customHeight="1">
      <c r="A6" s="120" t="s">
        <v>206</v>
      </c>
      <c r="B6" s="121"/>
      <c r="C6" s="23" t="s">
        <v>83</v>
      </c>
      <c r="D6" s="109">
        <v>20000000</v>
      </c>
      <c r="E6" s="109">
        <f>E7</f>
        <v>0</v>
      </c>
      <c r="F6" s="168">
        <f t="shared" si="0"/>
        <v>0</v>
      </c>
    </row>
    <row r="7" spans="1:6" s="23" customFormat="1" ht="27" customHeight="1">
      <c r="A7" s="108">
        <v>816</v>
      </c>
      <c r="B7" s="139"/>
      <c r="C7" s="18" t="s">
        <v>122</v>
      </c>
      <c r="D7" s="109">
        <v>20000000</v>
      </c>
      <c r="E7" s="109">
        <f>E8</f>
        <v>0</v>
      </c>
      <c r="F7" s="168">
        <f t="shared" si="0"/>
        <v>0</v>
      </c>
    </row>
    <row r="8" spans="1:6" ht="27" customHeight="1" hidden="1">
      <c r="A8" s="108"/>
      <c r="B8" s="25">
        <v>8163</v>
      </c>
      <c r="C8" s="4" t="s">
        <v>123</v>
      </c>
      <c r="D8" s="111"/>
      <c r="E8" s="111"/>
      <c r="F8" s="161" t="e">
        <f t="shared" si="0"/>
        <v>#DIV/0!</v>
      </c>
    </row>
    <row r="9" spans="1:6" ht="13.5" customHeight="1">
      <c r="A9" s="120" t="s">
        <v>207</v>
      </c>
      <c r="B9" s="139"/>
      <c r="C9" s="23" t="s">
        <v>18</v>
      </c>
      <c r="D9" s="109">
        <v>55212603</v>
      </c>
      <c r="E9" s="109">
        <f>E10</f>
        <v>9823361</v>
      </c>
      <c r="F9" s="168">
        <f t="shared" si="0"/>
        <v>17.7918816832454</v>
      </c>
    </row>
    <row r="10" spans="1:6" s="23" customFormat="1" ht="27" customHeight="1">
      <c r="A10" s="108">
        <v>834</v>
      </c>
      <c r="B10" s="139"/>
      <c r="C10" s="18" t="s">
        <v>77</v>
      </c>
      <c r="D10" s="109">
        <v>55212603</v>
      </c>
      <c r="E10" s="109">
        <f>SUM(E11)</f>
        <v>9823361</v>
      </c>
      <c r="F10" s="168">
        <f t="shared" si="0"/>
        <v>17.7918816832454</v>
      </c>
    </row>
    <row r="11" spans="1:6" ht="27" customHeight="1">
      <c r="A11" s="108"/>
      <c r="B11" s="25">
        <v>8341</v>
      </c>
      <c r="C11" s="4" t="s">
        <v>78</v>
      </c>
      <c r="D11" s="111"/>
      <c r="E11" s="111">
        <v>9823361</v>
      </c>
      <c r="F11" s="161"/>
    </row>
    <row r="12" spans="1:6" s="81" customFormat="1" ht="15" customHeight="1" hidden="1">
      <c r="A12" s="108"/>
      <c r="B12" s="139"/>
      <c r="C12" s="23" t="s">
        <v>90</v>
      </c>
      <c r="D12" s="109">
        <f>SUM(D13)</f>
        <v>0</v>
      </c>
      <c r="E12" s="109">
        <f>SUM(E13)</f>
        <v>0</v>
      </c>
      <c r="F12" s="168" t="e">
        <f t="shared" si="0"/>
        <v>#DIV/0!</v>
      </c>
    </row>
    <row r="13" spans="1:6" s="23" customFormat="1" ht="27" customHeight="1" hidden="1">
      <c r="A13" s="108">
        <v>844</v>
      </c>
      <c r="B13" s="139"/>
      <c r="C13" s="18" t="s">
        <v>106</v>
      </c>
      <c r="D13" s="109">
        <f>SUM(D14:D14)</f>
        <v>0</v>
      </c>
      <c r="E13" s="109">
        <f>SUM(E14:E14)</f>
        <v>0</v>
      </c>
      <c r="F13" s="168" t="e">
        <f t="shared" si="0"/>
        <v>#DIV/0!</v>
      </c>
    </row>
    <row r="14" spans="1:6" ht="27" customHeight="1" hidden="1">
      <c r="A14" s="108"/>
      <c r="B14" s="25">
        <v>8443</v>
      </c>
      <c r="C14" s="4" t="s">
        <v>124</v>
      </c>
      <c r="D14" s="111"/>
      <c r="E14" s="111"/>
      <c r="F14" s="168" t="e">
        <f t="shared" si="0"/>
        <v>#DIV/0!</v>
      </c>
    </row>
    <row r="15" spans="1:6" s="47" customFormat="1" ht="25.5" customHeight="1">
      <c r="A15" s="194" t="s">
        <v>208</v>
      </c>
      <c r="B15" s="143"/>
      <c r="C15" s="169" t="s">
        <v>19</v>
      </c>
      <c r="D15" s="166">
        <f>D16+D24</f>
        <v>48092924</v>
      </c>
      <c r="E15" s="109">
        <f>E16+E21+E24</f>
        <v>19341682</v>
      </c>
      <c r="F15" s="168">
        <f t="shared" si="0"/>
        <v>40.21731346590613</v>
      </c>
    </row>
    <row r="16" spans="1:6" ht="13.5" customHeight="1">
      <c r="A16" s="120" t="s">
        <v>209</v>
      </c>
      <c r="B16" s="139"/>
      <c r="C16" s="23" t="s">
        <v>84</v>
      </c>
      <c r="D16" s="109">
        <v>0</v>
      </c>
      <c r="E16" s="109">
        <f>SUM(E17+E19)</f>
        <v>15434337</v>
      </c>
      <c r="F16" s="161"/>
    </row>
    <row r="17" spans="1:6" ht="13.5" customHeight="1">
      <c r="A17" s="108">
        <v>514</v>
      </c>
      <c r="B17" s="139"/>
      <c r="C17" s="23" t="s">
        <v>176</v>
      </c>
      <c r="D17" s="109"/>
      <c r="E17" s="109">
        <f>SUM(E18)</f>
        <v>15434337</v>
      </c>
      <c r="F17" s="161"/>
    </row>
    <row r="18" spans="1:6" ht="13.5" customHeight="1">
      <c r="A18" s="108"/>
      <c r="B18" s="25">
        <v>5141</v>
      </c>
      <c r="C18" s="7" t="s">
        <v>177</v>
      </c>
      <c r="D18" s="109"/>
      <c r="E18" s="111">
        <v>15434337</v>
      </c>
      <c r="F18" s="161"/>
    </row>
    <row r="19" spans="1:6" s="23" customFormat="1" ht="27" customHeight="1">
      <c r="A19" s="108">
        <v>516</v>
      </c>
      <c r="B19" s="139"/>
      <c r="C19" s="170" t="s">
        <v>118</v>
      </c>
      <c r="D19" s="109">
        <v>0</v>
      </c>
      <c r="E19" s="109">
        <f>E20</f>
        <v>0</v>
      </c>
      <c r="F19" s="161"/>
    </row>
    <row r="20" spans="1:6" ht="13.5" customHeight="1" hidden="1">
      <c r="A20" s="108"/>
      <c r="B20" s="25">
        <v>5163</v>
      </c>
      <c r="C20" s="80" t="s">
        <v>119</v>
      </c>
      <c r="D20" s="111"/>
      <c r="E20" s="111">
        <v>0</v>
      </c>
      <c r="F20" s="161">
        <v>0</v>
      </c>
    </row>
    <row r="21" spans="1:6" s="23" customFormat="1" ht="13.5" customHeight="1" hidden="1">
      <c r="A21" s="108"/>
      <c r="B21" s="139"/>
      <c r="C21" s="83" t="s">
        <v>85</v>
      </c>
      <c r="D21" s="109"/>
      <c r="E21" s="109">
        <f>E22</f>
        <v>0</v>
      </c>
      <c r="F21" s="168">
        <v>0</v>
      </c>
    </row>
    <row r="22" spans="1:6" s="23" customFormat="1" ht="25.5" customHeight="1" hidden="1">
      <c r="A22" s="108">
        <v>534</v>
      </c>
      <c r="B22" s="139"/>
      <c r="C22" s="83" t="s">
        <v>86</v>
      </c>
      <c r="D22" s="109"/>
      <c r="E22" s="109">
        <f>SUM(E23)</f>
        <v>0</v>
      </c>
      <c r="F22" s="168">
        <v>0</v>
      </c>
    </row>
    <row r="23" spans="1:6" ht="28.5" customHeight="1" hidden="1">
      <c r="A23" s="108"/>
      <c r="B23" s="25">
        <v>5341</v>
      </c>
      <c r="C23" s="84" t="s">
        <v>78</v>
      </c>
      <c r="D23" s="111"/>
      <c r="E23" s="111">
        <v>0</v>
      </c>
      <c r="F23" s="161">
        <v>0</v>
      </c>
    </row>
    <row r="24" spans="1:6" ht="18.75" customHeight="1">
      <c r="A24" s="120" t="s">
        <v>210</v>
      </c>
      <c r="B24" s="25"/>
      <c r="C24" s="23" t="s">
        <v>107</v>
      </c>
      <c r="D24" s="109">
        <v>48092924</v>
      </c>
      <c r="E24" s="109">
        <f>SUM(E25+E27)</f>
        <v>3907345</v>
      </c>
      <c r="F24" s="168">
        <f t="shared" si="0"/>
        <v>8.124573585918792</v>
      </c>
    </row>
    <row r="25" spans="1:6" ht="28.5" customHeight="1">
      <c r="A25" s="108">
        <v>542</v>
      </c>
      <c r="B25" s="25"/>
      <c r="C25" s="180" t="s">
        <v>178</v>
      </c>
      <c r="D25" s="109"/>
      <c r="E25" s="109">
        <f>SUM(E26)</f>
        <v>389472</v>
      </c>
      <c r="F25" s="161"/>
    </row>
    <row r="26" spans="1:6" ht="28.5" customHeight="1">
      <c r="A26" s="108"/>
      <c r="B26" s="25">
        <v>5422</v>
      </c>
      <c r="C26" s="185" t="s">
        <v>179</v>
      </c>
      <c r="D26" s="109"/>
      <c r="E26" s="111">
        <v>389472</v>
      </c>
      <c r="F26" s="161"/>
    </row>
    <row r="27" spans="1:6" s="23" customFormat="1" ht="27" customHeight="1">
      <c r="A27" s="108">
        <v>544</v>
      </c>
      <c r="B27" s="139"/>
      <c r="C27" s="18" t="s">
        <v>108</v>
      </c>
      <c r="D27" s="109">
        <v>48092924</v>
      </c>
      <c r="E27" s="109">
        <f>E28+E29</f>
        <v>3517873</v>
      </c>
      <c r="F27" s="168">
        <f t="shared" si="0"/>
        <v>7.314741353634477</v>
      </c>
    </row>
    <row r="28" spans="1:6" ht="25.5">
      <c r="A28" s="108"/>
      <c r="B28" s="25">
        <v>5443</v>
      </c>
      <c r="C28" s="4" t="s">
        <v>120</v>
      </c>
      <c r="D28" s="111"/>
      <c r="E28" s="111">
        <v>1951275</v>
      </c>
      <c r="F28" s="161"/>
    </row>
    <row r="29" spans="1:6" ht="13.5" customHeight="1">
      <c r="A29" s="108"/>
      <c r="B29" s="25">
        <v>5446</v>
      </c>
      <c r="C29" s="4" t="s">
        <v>121</v>
      </c>
      <c r="D29" s="111"/>
      <c r="E29" s="111">
        <v>1566598</v>
      </c>
      <c r="F29" s="161"/>
    </row>
  </sheetData>
  <mergeCells count="2">
    <mergeCell ref="A1:F1"/>
    <mergeCell ref="A2:C2"/>
  </mergeCells>
  <printOptions horizontalCentered="1"/>
  <pageMargins left="0.1968503937007874" right="0.1968503937007874" top="0.6299212598425197" bottom="0.5905511811023623" header="0.5118110236220472" footer="0.31496062992125984"/>
  <pageSetup horizontalDpi="300" verticalDpi="300" orientation="portrait" paperSize="9" r:id="rId1"/>
  <headerFooter alignWithMargins="0">
    <oddFooter>&amp;C&amp;"Times New Roman,Uobičajeno"&amp;12&amp;P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80"/>
  <sheetViews>
    <sheetView workbookViewId="0" topLeftCell="A1">
      <pane ySplit="2" topLeftCell="BM3" activePane="bottomLeft" state="frozen"/>
      <selection pane="topLeft" activeCell="A3" sqref="A3:K3"/>
      <selection pane="bottomLeft" activeCell="E162" sqref="E162"/>
    </sheetView>
  </sheetViews>
  <sheetFormatPr defaultColWidth="9.140625" defaultRowHeight="12.75"/>
  <cols>
    <col min="1" max="1" width="8.57421875" style="46" customWidth="1"/>
    <col min="2" max="2" width="54.8515625" style="21" customWidth="1"/>
    <col min="3" max="4" width="12.7109375" style="33" customWidth="1"/>
    <col min="5" max="5" width="7.8515625" style="37" customWidth="1"/>
    <col min="6" max="8" width="11.421875" style="7" customWidth="1"/>
    <col min="9" max="9" width="10.57421875" style="7" customWidth="1"/>
    <col min="10" max="16384" width="11.421875" style="7" customWidth="1"/>
  </cols>
  <sheetData>
    <row r="1" spans="1:5" ht="28.5" customHeight="1">
      <c r="A1" s="244" t="s">
        <v>76</v>
      </c>
      <c r="B1" s="244"/>
      <c r="C1" s="244"/>
      <c r="D1" s="244"/>
      <c r="E1" s="244"/>
    </row>
    <row r="2" spans="1:5" s="4" customFormat="1" ht="28.5" customHeight="1">
      <c r="A2" s="195" t="s">
        <v>66</v>
      </c>
      <c r="B2" s="199" t="s">
        <v>195</v>
      </c>
      <c r="C2" s="199" t="s">
        <v>211</v>
      </c>
      <c r="D2" s="199" t="s">
        <v>196</v>
      </c>
      <c r="E2" s="200" t="s">
        <v>186</v>
      </c>
    </row>
    <row r="3" spans="1:5" s="4" customFormat="1" ht="6.75" customHeight="1">
      <c r="A3" s="201"/>
      <c r="B3" s="20"/>
      <c r="C3" s="202"/>
      <c r="D3" s="202"/>
      <c r="E3" s="203"/>
    </row>
    <row r="4" spans="1:13" ht="19.5" customHeight="1">
      <c r="A4" s="120" t="s">
        <v>96</v>
      </c>
      <c r="B4" s="108" t="s">
        <v>153</v>
      </c>
      <c r="C4" s="24">
        <f>C6+C135+C149+C161</f>
        <v>134426829</v>
      </c>
      <c r="D4" s="24">
        <f>D6+D135+D149+D161</f>
        <v>40424159</v>
      </c>
      <c r="E4" s="175">
        <f>D4/C4*100</f>
        <v>30.071496367737723</v>
      </c>
      <c r="G4" s="24"/>
      <c r="H4" s="24"/>
      <c r="I4" s="23"/>
      <c r="J4" s="24"/>
      <c r="L4" s="22"/>
      <c r="M4" s="22"/>
    </row>
    <row r="5" spans="1:5" ht="12.75" customHeight="1">
      <c r="A5" s="120"/>
      <c r="B5" s="108"/>
      <c r="C5" s="24"/>
      <c r="D5" s="24"/>
      <c r="E5" s="175"/>
    </row>
    <row r="6" spans="1:5" ht="25.5" customHeight="1">
      <c r="A6" s="176">
        <v>100</v>
      </c>
      <c r="B6" s="20" t="s">
        <v>164</v>
      </c>
      <c r="C6" s="24">
        <f>C8+C56+C71+C76+C92+C109+C117+C125+C130</f>
        <v>62554848</v>
      </c>
      <c r="D6" s="24">
        <f>D8+D56+D71+D76+D92+D109+D117+D125+D130</f>
        <v>14045231</v>
      </c>
      <c r="E6" s="175">
        <f>D6/C6*100</f>
        <v>22.45266585892751</v>
      </c>
    </row>
    <row r="7" spans="3:5" ht="12.75" customHeight="1">
      <c r="C7" s="24"/>
      <c r="D7" s="24"/>
      <c r="E7" s="175"/>
    </row>
    <row r="8" spans="1:5" ht="12.75">
      <c r="A8" s="204" t="s">
        <v>65</v>
      </c>
      <c r="B8" s="108" t="s">
        <v>67</v>
      </c>
      <c r="C8" s="24">
        <f>SUM(C10+C20+C49)</f>
        <v>44984824</v>
      </c>
      <c r="D8" s="24">
        <f>SUM(D10+D20+D49)</f>
        <v>10209706</v>
      </c>
      <c r="E8" s="175">
        <f>D8/C8*100</f>
        <v>22.695889618241033</v>
      </c>
    </row>
    <row r="9" spans="1:5" s="23" customFormat="1" ht="12.75" hidden="1">
      <c r="A9" s="204">
        <v>3</v>
      </c>
      <c r="B9" s="205" t="s">
        <v>37</v>
      </c>
      <c r="C9" s="24">
        <f>C10+C20+C49</f>
        <v>44984824</v>
      </c>
      <c r="D9" s="24">
        <f>D10+D20+D49</f>
        <v>10209706</v>
      </c>
      <c r="E9" s="175">
        <f>D9/C9*100</f>
        <v>22.695889618241033</v>
      </c>
    </row>
    <row r="10" spans="1:5" s="23" customFormat="1" ht="12.75">
      <c r="A10" s="204">
        <v>31</v>
      </c>
      <c r="B10" s="204" t="s">
        <v>38</v>
      </c>
      <c r="C10" s="24">
        <v>30812087</v>
      </c>
      <c r="D10" s="24">
        <f>D11+D15+D17</f>
        <v>6552104</v>
      </c>
      <c r="E10" s="175">
        <f>D10/C10*100</f>
        <v>21.26471991332492</v>
      </c>
    </row>
    <row r="11" spans="1:5" s="23" customFormat="1" ht="12.75">
      <c r="A11" s="204">
        <v>311</v>
      </c>
      <c r="B11" s="204" t="s">
        <v>103</v>
      </c>
      <c r="C11" s="24">
        <v>25616152</v>
      </c>
      <c r="D11" s="24">
        <f>D12+D13+D14</f>
        <v>5538844</v>
      </c>
      <c r="E11" s="175">
        <f>D11/C11*100</f>
        <v>21.622466949758888</v>
      </c>
    </row>
    <row r="12" spans="1:5" ht="12.75" customHeight="1">
      <c r="A12" s="206">
        <v>3111</v>
      </c>
      <c r="B12" s="206" t="s">
        <v>39</v>
      </c>
      <c r="C12" s="22"/>
      <c r="D12" s="22">
        <v>5397182</v>
      </c>
      <c r="E12" s="33"/>
    </row>
    <row r="13" spans="1:5" ht="12.75" customHeight="1">
      <c r="A13" s="206">
        <v>3112</v>
      </c>
      <c r="B13" s="206" t="s">
        <v>182</v>
      </c>
      <c r="C13" s="22"/>
      <c r="D13" s="22">
        <v>7311</v>
      </c>
      <c r="E13" s="33"/>
    </row>
    <row r="14" spans="1:5" ht="12.75" customHeight="1">
      <c r="A14" s="206">
        <v>3113</v>
      </c>
      <c r="B14" s="206" t="s">
        <v>127</v>
      </c>
      <c r="C14" s="22"/>
      <c r="D14" s="22">
        <v>134351</v>
      </c>
      <c r="E14" s="33"/>
    </row>
    <row r="15" spans="1:5" s="23" customFormat="1" ht="12.75">
      <c r="A15" s="204">
        <v>312</v>
      </c>
      <c r="B15" s="204" t="s">
        <v>40</v>
      </c>
      <c r="C15" s="24">
        <v>918906</v>
      </c>
      <c r="D15" s="24">
        <f>D16</f>
        <v>55040</v>
      </c>
      <c r="E15" s="175">
        <f>D15/C15*100</f>
        <v>5.9897312673984064</v>
      </c>
    </row>
    <row r="16" spans="1:5" ht="13.5" customHeight="1">
      <c r="A16" s="206">
        <v>3121</v>
      </c>
      <c r="B16" s="206" t="s">
        <v>40</v>
      </c>
      <c r="C16" s="22"/>
      <c r="D16" s="22">
        <v>55040</v>
      </c>
      <c r="E16" s="33"/>
    </row>
    <row r="17" spans="1:5" s="23" customFormat="1" ht="13.5" customHeight="1">
      <c r="A17" s="204">
        <v>313</v>
      </c>
      <c r="B17" s="204" t="s">
        <v>41</v>
      </c>
      <c r="C17" s="24">
        <v>4277029</v>
      </c>
      <c r="D17" s="24">
        <f>D18+D19</f>
        <v>958220</v>
      </c>
      <c r="E17" s="175">
        <f>D17/C17*100</f>
        <v>22.40386960200644</v>
      </c>
    </row>
    <row r="18" spans="1:5" ht="13.5" customHeight="1">
      <c r="A18" s="206">
        <v>3132</v>
      </c>
      <c r="B18" s="206" t="s">
        <v>111</v>
      </c>
      <c r="C18" s="22"/>
      <c r="D18" s="22">
        <v>858521</v>
      </c>
      <c r="E18" s="33"/>
    </row>
    <row r="19" spans="1:5" ht="13.5" customHeight="1">
      <c r="A19" s="206">
        <v>3133</v>
      </c>
      <c r="B19" s="206" t="s">
        <v>116</v>
      </c>
      <c r="C19" s="22"/>
      <c r="D19" s="22">
        <v>99699</v>
      </c>
      <c r="E19" s="33"/>
    </row>
    <row r="20" spans="1:5" s="23" customFormat="1" ht="13.5" customHeight="1">
      <c r="A20" s="204">
        <v>32</v>
      </c>
      <c r="B20" s="204" t="s">
        <v>0</v>
      </c>
      <c r="C20" s="24">
        <v>13759822</v>
      </c>
      <c r="D20" s="24">
        <f>D21+D26+D31+D41+D43</f>
        <v>1372523</v>
      </c>
      <c r="E20" s="175">
        <f>D20/C20*100</f>
        <v>9.974860139905878</v>
      </c>
    </row>
    <row r="21" spans="1:5" s="23" customFormat="1" ht="13.5" customHeight="1">
      <c r="A21" s="204">
        <v>321</v>
      </c>
      <c r="B21" s="204" t="s">
        <v>4</v>
      </c>
      <c r="C21" s="24">
        <v>1125426</v>
      </c>
      <c r="D21" s="24">
        <f>D22+D23+D24+D25</f>
        <v>283134</v>
      </c>
      <c r="E21" s="175">
        <f>D21/C21*100</f>
        <v>25.157940193313465</v>
      </c>
    </row>
    <row r="22" spans="1:5" ht="13.5" customHeight="1">
      <c r="A22" s="206">
        <v>3211</v>
      </c>
      <c r="B22" s="206" t="s">
        <v>42</v>
      </c>
      <c r="C22" s="22"/>
      <c r="D22" s="22">
        <v>9009</v>
      </c>
      <c r="E22" s="33"/>
    </row>
    <row r="23" spans="1:5" ht="13.5" customHeight="1">
      <c r="A23" s="206">
        <v>3212</v>
      </c>
      <c r="B23" s="206" t="s">
        <v>43</v>
      </c>
      <c r="C23" s="22"/>
      <c r="D23" s="22">
        <v>264253</v>
      </c>
      <c r="E23" s="33"/>
    </row>
    <row r="24" spans="1:5" ht="13.5" customHeight="1">
      <c r="A24" s="207" t="s">
        <v>2</v>
      </c>
      <c r="B24" s="206" t="s">
        <v>3</v>
      </c>
      <c r="C24" s="22"/>
      <c r="D24" s="22">
        <v>1960</v>
      </c>
      <c r="E24" s="33"/>
    </row>
    <row r="25" spans="1:5" ht="13.5" customHeight="1">
      <c r="A25" s="207">
        <v>3214</v>
      </c>
      <c r="B25" s="206" t="s">
        <v>143</v>
      </c>
      <c r="C25" s="22"/>
      <c r="D25" s="22">
        <v>7912</v>
      </c>
      <c r="E25" s="33"/>
    </row>
    <row r="26" spans="1:5" s="23" customFormat="1" ht="13.5" customHeight="1">
      <c r="A26" s="205">
        <v>322</v>
      </c>
      <c r="B26" s="205" t="s">
        <v>44</v>
      </c>
      <c r="C26" s="24">
        <v>1499842</v>
      </c>
      <c r="D26" s="24">
        <f>D27+D28+D29+D30</f>
        <v>127135</v>
      </c>
      <c r="E26" s="37">
        <f>D26/C26*100</f>
        <v>8.476559530937259</v>
      </c>
    </row>
    <row r="27" spans="1:5" ht="13.5" customHeight="1">
      <c r="A27" s="207">
        <v>3221</v>
      </c>
      <c r="B27" s="206" t="s">
        <v>45</v>
      </c>
      <c r="C27" s="22"/>
      <c r="D27" s="22">
        <v>56958</v>
      </c>
      <c r="E27" s="33"/>
    </row>
    <row r="28" spans="1:5" ht="13.5" customHeight="1">
      <c r="A28" s="207">
        <v>3223</v>
      </c>
      <c r="B28" s="206" t="s">
        <v>46</v>
      </c>
      <c r="C28" s="22"/>
      <c r="D28" s="22">
        <v>32768</v>
      </c>
      <c r="E28" s="33"/>
    </row>
    <row r="29" spans="1:5" ht="13.5" customHeight="1">
      <c r="A29" s="207" t="s">
        <v>5</v>
      </c>
      <c r="B29" s="207" t="s">
        <v>6</v>
      </c>
      <c r="C29" s="22"/>
      <c r="D29" s="22">
        <v>37409</v>
      </c>
      <c r="E29" s="33"/>
    </row>
    <row r="30" spans="1:5" ht="13.5" customHeight="1" hidden="1">
      <c r="A30" s="207">
        <v>3227</v>
      </c>
      <c r="B30" s="206" t="s">
        <v>128</v>
      </c>
      <c r="C30" s="22"/>
      <c r="D30" s="22">
        <f>'rashodi-opći dio'!E25</f>
        <v>0</v>
      </c>
      <c r="E30" s="33" t="s">
        <v>95</v>
      </c>
    </row>
    <row r="31" spans="1:5" s="23" customFormat="1" ht="13.5" customHeight="1">
      <c r="A31" s="205">
        <v>323</v>
      </c>
      <c r="B31" s="205" t="s">
        <v>7</v>
      </c>
      <c r="C31" s="24">
        <v>10207208</v>
      </c>
      <c r="D31" s="24">
        <f>SUM(D32:D40)</f>
        <v>775700</v>
      </c>
      <c r="E31" s="175">
        <f>D31/C31*100</f>
        <v>7.599531625102575</v>
      </c>
    </row>
    <row r="32" spans="1:5" ht="13.5" customHeight="1">
      <c r="A32" s="206">
        <v>3231</v>
      </c>
      <c r="B32" s="206" t="s">
        <v>47</v>
      </c>
      <c r="C32" s="22"/>
      <c r="D32" s="22">
        <v>181192</v>
      </c>
      <c r="E32" s="33"/>
    </row>
    <row r="33" spans="1:5" ht="13.5" customHeight="1">
      <c r="A33" s="206">
        <v>3232</v>
      </c>
      <c r="B33" s="207" t="s">
        <v>8</v>
      </c>
      <c r="C33" s="22"/>
      <c r="D33" s="22">
        <v>154856</v>
      </c>
      <c r="E33" s="33"/>
    </row>
    <row r="34" spans="1:5" ht="13.5" customHeight="1">
      <c r="A34" s="206">
        <v>3233</v>
      </c>
      <c r="B34" s="206" t="s">
        <v>152</v>
      </c>
      <c r="C34" s="22"/>
      <c r="D34" s="22">
        <v>16032</v>
      </c>
      <c r="E34" s="33"/>
    </row>
    <row r="35" spans="1:5" ht="13.5" customHeight="1" hidden="1">
      <c r="A35" s="206">
        <v>3234</v>
      </c>
      <c r="B35" s="206" t="s">
        <v>48</v>
      </c>
      <c r="C35" s="22"/>
      <c r="D35" s="22"/>
      <c r="E35" s="33"/>
    </row>
    <row r="36" spans="1:5" ht="13.5" customHeight="1">
      <c r="A36" s="206">
        <v>3235</v>
      </c>
      <c r="B36" s="206" t="s">
        <v>49</v>
      </c>
      <c r="C36" s="22"/>
      <c r="D36" s="22">
        <v>3933</v>
      </c>
      <c r="E36" s="33"/>
    </row>
    <row r="37" spans="1:5" ht="13.5" customHeight="1" hidden="1">
      <c r="A37" s="206">
        <v>3236</v>
      </c>
      <c r="B37" s="206" t="s">
        <v>50</v>
      </c>
      <c r="C37" s="22"/>
      <c r="D37" s="22"/>
      <c r="E37" s="33"/>
    </row>
    <row r="38" spans="1:5" ht="13.5" customHeight="1">
      <c r="A38" s="206">
        <v>3237</v>
      </c>
      <c r="B38" s="207" t="s">
        <v>9</v>
      </c>
      <c r="C38" s="22"/>
      <c r="D38" s="22">
        <v>270117</v>
      </c>
      <c r="E38" s="33"/>
    </row>
    <row r="39" spans="1:5" ht="13.5" customHeight="1">
      <c r="A39" s="206">
        <v>3238</v>
      </c>
      <c r="B39" s="207" t="s">
        <v>10</v>
      </c>
      <c r="C39" s="22"/>
      <c r="D39" s="22">
        <v>42681</v>
      </c>
      <c r="E39" s="33"/>
    </row>
    <row r="40" spans="1:5" ht="13.5" customHeight="1">
      <c r="A40" s="206">
        <v>3239</v>
      </c>
      <c r="B40" s="207" t="s">
        <v>51</v>
      </c>
      <c r="C40" s="22"/>
      <c r="D40" s="22">
        <v>106889</v>
      </c>
      <c r="E40" s="33"/>
    </row>
    <row r="41" spans="1:5" ht="13.5" customHeight="1">
      <c r="A41" s="204">
        <v>324</v>
      </c>
      <c r="B41" s="204" t="s">
        <v>144</v>
      </c>
      <c r="C41" s="24">
        <v>18331</v>
      </c>
      <c r="D41" s="24">
        <f>D42</f>
        <v>0</v>
      </c>
      <c r="E41" s="175">
        <f>D41/C41*100</f>
        <v>0</v>
      </c>
    </row>
    <row r="42" spans="1:5" ht="13.5" customHeight="1" hidden="1">
      <c r="A42" s="206">
        <v>3241</v>
      </c>
      <c r="B42" s="206" t="s">
        <v>144</v>
      </c>
      <c r="C42" s="22"/>
      <c r="D42" s="22">
        <f>'rashodi-opći dio'!E36</f>
        <v>0</v>
      </c>
      <c r="E42" s="33" t="s">
        <v>95</v>
      </c>
    </row>
    <row r="43" spans="1:5" s="23" customFormat="1" ht="13.5" customHeight="1">
      <c r="A43" s="204">
        <v>329</v>
      </c>
      <c r="B43" s="204" t="s">
        <v>53</v>
      </c>
      <c r="C43" s="24">
        <v>909015</v>
      </c>
      <c r="D43" s="24">
        <f>SUM(D44:D48)</f>
        <v>186554</v>
      </c>
      <c r="E43" s="175">
        <f>D43/C43*100</f>
        <v>20.522653641579073</v>
      </c>
    </row>
    <row r="44" spans="1:5" ht="13.5" customHeight="1">
      <c r="A44" s="206">
        <v>3292</v>
      </c>
      <c r="B44" s="206" t="s">
        <v>54</v>
      </c>
      <c r="C44" s="22"/>
      <c r="D44" s="22">
        <v>68014</v>
      </c>
      <c r="E44" s="33"/>
    </row>
    <row r="45" spans="1:5" ht="13.5" customHeight="1">
      <c r="A45" s="206">
        <v>3293</v>
      </c>
      <c r="B45" s="206" t="s">
        <v>55</v>
      </c>
      <c r="C45" s="22"/>
      <c r="D45" s="22">
        <v>10882</v>
      </c>
      <c r="E45" s="33"/>
    </row>
    <row r="46" spans="1:5" ht="13.5" customHeight="1">
      <c r="A46" s="206">
        <v>3294</v>
      </c>
      <c r="B46" s="206" t="s">
        <v>56</v>
      </c>
      <c r="C46" s="22"/>
      <c r="D46" s="22">
        <v>1772</v>
      </c>
      <c r="E46" s="33"/>
    </row>
    <row r="47" spans="1:5" ht="13.5" customHeight="1">
      <c r="A47" s="206">
        <v>3295</v>
      </c>
      <c r="B47" s="206" t="s">
        <v>130</v>
      </c>
      <c r="C47" s="22"/>
      <c r="D47" s="22">
        <v>105645</v>
      </c>
      <c r="E47" s="33"/>
    </row>
    <row r="48" spans="1:5" ht="13.5" customHeight="1">
      <c r="A48" s="206">
        <v>3299</v>
      </c>
      <c r="B48" s="206" t="s">
        <v>53</v>
      </c>
      <c r="C48" s="22"/>
      <c r="D48" s="22">
        <v>241</v>
      </c>
      <c r="E48" s="33"/>
    </row>
    <row r="49" spans="1:5" s="23" customFormat="1" ht="13.5" customHeight="1">
      <c r="A49" s="204">
        <v>34</v>
      </c>
      <c r="B49" s="204" t="s">
        <v>11</v>
      </c>
      <c r="C49" s="24">
        <v>412915</v>
      </c>
      <c r="D49" s="24">
        <f>D50</f>
        <v>2285079</v>
      </c>
      <c r="E49" s="175">
        <f>D49/C49*100</f>
        <v>553.4017897145902</v>
      </c>
    </row>
    <row r="50" spans="1:5" s="23" customFormat="1" ht="13.5" customHeight="1">
      <c r="A50" s="204">
        <v>343</v>
      </c>
      <c r="B50" s="204" t="s">
        <v>61</v>
      </c>
      <c r="C50" s="24">
        <v>412915</v>
      </c>
      <c r="D50" s="24">
        <f>SUM(D51:D54)</f>
        <v>2285079</v>
      </c>
      <c r="E50" s="175">
        <f>D50/C50*100</f>
        <v>553.4017897145902</v>
      </c>
    </row>
    <row r="51" spans="1:5" ht="13.5" customHeight="1">
      <c r="A51" s="46">
        <v>3431</v>
      </c>
      <c r="B51" s="206" t="s">
        <v>62</v>
      </c>
      <c r="C51" s="22"/>
      <c r="D51" s="22">
        <v>31740</v>
      </c>
      <c r="E51" s="33"/>
    </row>
    <row r="52" spans="1:5" ht="13.5" customHeight="1">
      <c r="A52" s="46">
        <v>3432</v>
      </c>
      <c r="B52" s="206" t="s">
        <v>105</v>
      </c>
      <c r="C52" s="22"/>
      <c r="D52" s="22">
        <v>1857</v>
      </c>
      <c r="E52" s="33"/>
    </row>
    <row r="53" spans="1:5" ht="13.5" customHeight="1">
      <c r="A53" s="46">
        <v>3433</v>
      </c>
      <c r="B53" s="206" t="s">
        <v>63</v>
      </c>
      <c r="C53" s="22"/>
      <c r="D53" s="22">
        <v>2250837</v>
      </c>
      <c r="E53" s="33"/>
    </row>
    <row r="54" spans="1:5" ht="13.5" customHeight="1">
      <c r="A54" s="46">
        <v>3434</v>
      </c>
      <c r="B54" s="206" t="s">
        <v>94</v>
      </c>
      <c r="C54" s="22"/>
      <c r="D54" s="22">
        <v>645</v>
      </c>
      <c r="E54" s="33"/>
    </row>
    <row r="55" spans="1:4" ht="12.75" customHeight="1">
      <c r="A55" s="207"/>
      <c r="B55" s="207"/>
      <c r="C55" s="22"/>
      <c r="D55" s="22"/>
    </row>
    <row r="56" spans="1:5" ht="13.5" customHeight="1">
      <c r="A56" s="204" t="s">
        <v>68</v>
      </c>
      <c r="B56" s="204" t="s">
        <v>69</v>
      </c>
      <c r="C56" s="24">
        <f>SUM(C58+C61)</f>
        <v>2240056</v>
      </c>
      <c r="D56" s="24">
        <f>SUM(D58+D61)</f>
        <v>5491</v>
      </c>
      <c r="E56" s="175">
        <f>D56/C56*100</f>
        <v>0.24512780037641915</v>
      </c>
    </row>
    <row r="57" spans="1:5" s="23" customFormat="1" ht="13.5" customHeight="1" hidden="1">
      <c r="A57" s="204">
        <v>4</v>
      </c>
      <c r="B57" s="205" t="s">
        <v>59</v>
      </c>
      <c r="C57" s="24">
        <f>C61</f>
        <v>2198056</v>
      </c>
      <c r="D57" s="24">
        <f>D61</f>
        <v>5491</v>
      </c>
      <c r="E57" s="175">
        <f>D57/C57*100</f>
        <v>0.24981165175045586</v>
      </c>
    </row>
    <row r="58" spans="1:5" s="23" customFormat="1" ht="13.5" customHeight="1">
      <c r="A58" s="204">
        <v>41</v>
      </c>
      <c r="B58" s="204" t="s">
        <v>148</v>
      </c>
      <c r="C58" s="24">
        <v>42000</v>
      </c>
      <c r="D58" s="24">
        <f>SUM(D59)</f>
        <v>0</v>
      </c>
      <c r="E58" s="175">
        <f>D58/C58*100</f>
        <v>0</v>
      </c>
    </row>
    <row r="59" spans="1:5" s="23" customFormat="1" ht="13.5" customHeight="1">
      <c r="A59" s="204">
        <v>412</v>
      </c>
      <c r="B59" s="204" t="s">
        <v>154</v>
      </c>
      <c r="C59" s="24">
        <v>42000</v>
      </c>
      <c r="D59" s="24">
        <f>SUM(D60)</f>
        <v>0</v>
      </c>
      <c r="E59" s="175">
        <f>D59/C59*100</f>
        <v>0</v>
      </c>
    </row>
    <row r="60" spans="1:5" s="23" customFormat="1" ht="13.5" customHeight="1" hidden="1">
      <c r="A60" s="206">
        <v>4123</v>
      </c>
      <c r="B60" s="206" t="s">
        <v>149</v>
      </c>
      <c r="C60" s="22"/>
      <c r="D60" s="22"/>
      <c r="E60" s="33"/>
    </row>
    <row r="61" spans="1:5" s="23" customFormat="1" ht="13.5" customHeight="1">
      <c r="A61" s="120">
        <v>42</v>
      </c>
      <c r="B61" s="205" t="s">
        <v>12</v>
      </c>
      <c r="C61" s="24">
        <v>2198056</v>
      </c>
      <c r="D61" s="24">
        <f>SUM(D62+D65)</f>
        <v>5491</v>
      </c>
      <c r="E61" s="175">
        <f>D61/C61*100</f>
        <v>0.24981165175045586</v>
      </c>
    </row>
    <row r="62" spans="1:5" s="23" customFormat="1" ht="13.5" customHeight="1">
      <c r="A62" s="120">
        <v>421</v>
      </c>
      <c r="B62" s="204" t="s">
        <v>13</v>
      </c>
      <c r="C62" s="24">
        <v>1560000</v>
      </c>
      <c r="D62" s="24">
        <f>D63+D64</f>
        <v>0</v>
      </c>
      <c r="E62" s="175">
        <f>D62/C62*100</f>
        <v>0</v>
      </c>
    </row>
    <row r="63" spans="1:5" s="23" customFormat="1" ht="13.5" customHeight="1" hidden="1">
      <c r="A63" s="31">
        <v>4212</v>
      </c>
      <c r="B63" s="206" t="s">
        <v>35</v>
      </c>
      <c r="C63" s="22"/>
      <c r="D63" s="22"/>
      <c r="E63" s="33" t="s">
        <v>95</v>
      </c>
    </row>
    <row r="64" spans="1:5" s="23" customFormat="1" ht="13.5" customHeight="1" hidden="1">
      <c r="A64" s="31">
        <v>4213</v>
      </c>
      <c r="B64" s="206" t="s">
        <v>151</v>
      </c>
      <c r="C64" s="22"/>
      <c r="D64" s="22"/>
      <c r="E64" s="33" t="s">
        <v>95</v>
      </c>
    </row>
    <row r="65" spans="1:5" s="23" customFormat="1" ht="13.5" customHeight="1">
      <c r="A65" s="120">
        <v>422</v>
      </c>
      <c r="B65" s="204" t="s">
        <v>16</v>
      </c>
      <c r="C65" s="24">
        <v>638056</v>
      </c>
      <c r="D65" s="24">
        <f>SUM(D66:D69)</f>
        <v>5491</v>
      </c>
      <c r="E65" s="175">
        <f>D65/C65*100</f>
        <v>0.8605827701643743</v>
      </c>
    </row>
    <row r="66" spans="1:5" ht="13.5" customHeight="1" hidden="1">
      <c r="A66" s="31" t="s">
        <v>14</v>
      </c>
      <c r="B66" s="177" t="s">
        <v>15</v>
      </c>
      <c r="C66" s="22"/>
      <c r="D66" s="22"/>
      <c r="E66" s="33" t="s">
        <v>95</v>
      </c>
    </row>
    <row r="67" spans="1:5" ht="13.5" customHeight="1">
      <c r="A67" s="31">
        <v>4222</v>
      </c>
      <c r="B67" s="178" t="s">
        <v>88</v>
      </c>
      <c r="C67" s="22"/>
      <c r="D67" s="22">
        <v>5491</v>
      </c>
      <c r="E67" s="33"/>
    </row>
    <row r="68" spans="1:5" ht="13.5" customHeight="1" hidden="1">
      <c r="A68" s="31">
        <v>4223</v>
      </c>
      <c r="B68" s="178" t="s">
        <v>137</v>
      </c>
      <c r="C68" s="22"/>
      <c r="D68" s="22"/>
      <c r="E68" s="33" t="s">
        <v>95</v>
      </c>
    </row>
    <row r="69" spans="1:5" ht="13.5" customHeight="1" hidden="1">
      <c r="A69" s="31">
        <v>4227</v>
      </c>
      <c r="B69" s="178" t="s">
        <v>89</v>
      </c>
      <c r="C69" s="22"/>
      <c r="D69" s="22"/>
      <c r="E69" s="33" t="s">
        <v>95</v>
      </c>
    </row>
    <row r="70" spans="1:4" ht="12.75" customHeight="1">
      <c r="A70" s="207"/>
      <c r="B70" s="206"/>
      <c r="C70" s="22"/>
      <c r="D70" s="22"/>
    </row>
    <row r="71" spans="1:5" ht="12.75" customHeight="1">
      <c r="A71" s="208" t="s">
        <v>155</v>
      </c>
      <c r="B71" s="204" t="s">
        <v>165</v>
      </c>
      <c r="C71" s="24">
        <f aca="true" t="shared" si="0" ref="C71:D73">C72</f>
        <v>50000</v>
      </c>
      <c r="D71" s="24">
        <f t="shared" si="0"/>
        <v>0</v>
      </c>
      <c r="E71" s="175">
        <f>D71/C71*100</f>
        <v>0</v>
      </c>
    </row>
    <row r="72" spans="1:5" ht="12.75" customHeight="1">
      <c r="A72" s="204">
        <v>32</v>
      </c>
      <c r="B72" s="204" t="s">
        <v>0</v>
      </c>
      <c r="C72" s="24">
        <f t="shared" si="0"/>
        <v>50000</v>
      </c>
      <c r="D72" s="24">
        <f t="shared" si="0"/>
        <v>0</v>
      </c>
      <c r="E72" s="175">
        <f aca="true" t="shared" si="1" ref="E72:E132">D72/C72*100</f>
        <v>0</v>
      </c>
    </row>
    <row r="73" spans="1:5" ht="12.75" customHeight="1">
      <c r="A73" s="205">
        <v>323</v>
      </c>
      <c r="B73" s="205" t="s">
        <v>7</v>
      </c>
      <c r="C73" s="24">
        <v>50000</v>
      </c>
      <c r="D73" s="24">
        <f t="shared" si="0"/>
        <v>0</v>
      </c>
      <c r="E73" s="175">
        <f t="shared" si="1"/>
        <v>0</v>
      </c>
    </row>
    <row r="74" spans="1:5" ht="12.75" customHeight="1" hidden="1">
      <c r="A74" s="206">
        <v>3237</v>
      </c>
      <c r="B74" s="207" t="s">
        <v>183</v>
      </c>
      <c r="C74" s="22"/>
      <c r="D74" s="22"/>
      <c r="E74" s="33" t="s">
        <v>95</v>
      </c>
    </row>
    <row r="75" spans="1:4" ht="12.75" customHeight="1">
      <c r="A75" s="207"/>
      <c r="B75" s="206"/>
      <c r="C75" s="22"/>
      <c r="D75" s="22"/>
    </row>
    <row r="76" spans="1:5" ht="13.5" customHeight="1">
      <c r="A76" s="208" t="s">
        <v>158</v>
      </c>
      <c r="B76" s="204" t="s">
        <v>156</v>
      </c>
      <c r="C76" s="24">
        <f>C77+C88</f>
        <v>5659193</v>
      </c>
      <c r="D76" s="24">
        <f>D77+D88</f>
        <v>2465335</v>
      </c>
      <c r="E76" s="175">
        <f t="shared" si="1"/>
        <v>43.563366720308</v>
      </c>
    </row>
    <row r="77" spans="1:5" ht="12.75" customHeight="1">
      <c r="A77" s="204">
        <v>32</v>
      </c>
      <c r="B77" s="204" t="s">
        <v>0</v>
      </c>
      <c r="C77" s="24">
        <v>5583406</v>
      </c>
      <c r="D77" s="24">
        <f>D78+D82</f>
        <v>2465335</v>
      </c>
      <c r="E77" s="175">
        <f t="shared" si="1"/>
        <v>44.15467906149043</v>
      </c>
    </row>
    <row r="78" spans="1:5" ht="12.75" customHeight="1">
      <c r="A78" s="205">
        <v>322</v>
      </c>
      <c r="B78" s="205" t="s">
        <v>44</v>
      </c>
      <c r="C78" s="24">
        <v>920847</v>
      </c>
      <c r="D78" s="24">
        <f>D79+D80+D81</f>
        <v>335195</v>
      </c>
      <c r="E78" s="175">
        <f t="shared" si="1"/>
        <v>36.40072672224593</v>
      </c>
    </row>
    <row r="79" spans="1:5" ht="12.75" customHeight="1">
      <c r="A79" s="207">
        <v>3223</v>
      </c>
      <c r="B79" s="206" t="s">
        <v>46</v>
      </c>
      <c r="C79" s="22"/>
      <c r="D79" s="22">
        <v>312135</v>
      </c>
      <c r="E79" s="33"/>
    </row>
    <row r="80" spans="1:5" ht="12.75" customHeight="1">
      <c r="A80" s="207">
        <v>3224</v>
      </c>
      <c r="B80" s="206" t="s">
        <v>157</v>
      </c>
      <c r="C80" s="22"/>
      <c r="D80" s="22">
        <v>23060</v>
      </c>
      <c r="E80" s="33"/>
    </row>
    <row r="81" spans="1:5" ht="12.75" customHeight="1" hidden="1">
      <c r="A81" s="207" t="s">
        <v>5</v>
      </c>
      <c r="B81" s="207" t="s">
        <v>6</v>
      </c>
      <c r="C81" s="22"/>
      <c r="D81" s="22"/>
      <c r="E81" s="33" t="s">
        <v>95</v>
      </c>
    </row>
    <row r="82" spans="1:5" ht="12.75" customHeight="1">
      <c r="A82" s="205">
        <v>323</v>
      </c>
      <c r="B82" s="205" t="s">
        <v>7</v>
      </c>
      <c r="C82" s="24">
        <v>4662559</v>
      </c>
      <c r="D82" s="24">
        <f>SUM(D83:D87)</f>
        <v>2130140</v>
      </c>
      <c r="E82" s="175">
        <f t="shared" si="1"/>
        <v>45.686070674923364</v>
      </c>
    </row>
    <row r="83" spans="1:5" ht="12.75" customHeight="1">
      <c r="A83" s="206">
        <v>3231</v>
      </c>
      <c r="B83" s="206" t="s">
        <v>47</v>
      </c>
      <c r="C83" s="22"/>
      <c r="D83" s="22">
        <v>25168</v>
      </c>
      <c r="E83" s="33"/>
    </row>
    <row r="84" spans="1:5" ht="12.75" customHeight="1">
      <c r="A84" s="206">
        <v>3232</v>
      </c>
      <c r="B84" s="207" t="s">
        <v>8</v>
      </c>
      <c r="C84" s="22"/>
      <c r="D84" s="22">
        <v>581598</v>
      </c>
      <c r="E84" s="33"/>
    </row>
    <row r="85" spans="1:5" ht="12.75" customHeight="1">
      <c r="A85" s="206">
        <v>3234</v>
      </c>
      <c r="B85" s="206" t="s">
        <v>48</v>
      </c>
      <c r="C85" s="22"/>
      <c r="D85" s="22">
        <v>1338065</v>
      </c>
      <c r="E85" s="33"/>
    </row>
    <row r="86" spans="1:5" ht="12.75" customHeight="1">
      <c r="A86" s="206">
        <v>3237</v>
      </c>
      <c r="B86" s="207" t="s">
        <v>9</v>
      </c>
      <c r="C86" s="22"/>
      <c r="D86" s="22">
        <v>144452</v>
      </c>
      <c r="E86" s="33"/>
    </row>
    <row r="87" spans="1:5" ht="12.75" customHeight="1">
      <c r="A87" s="206">
        <v>3239</v>
      </c>
      <c r="B87" s="207" t="s">
        <v>51</v>
      </c>
      <c r="C87" s="22"/>
      <c r="D87" s="22">
        <v>40857</v>
      </c>
      <c r="E87" s="33"/>
    </row>
    <row r="88" spans="1:5" ht="12.75" customHeight="1">
      <c r="A88" s="120">
        <v>42</v>
      </c>
      <c r="B88" s="205" t="s">
        <v>12</v>
      </c>
      <c r="C88" s="24">
        <v>75787</v>
      </c>
      <c r="D88" s="24">
        <f>D89</f>
        <v>0</v>
      </c>
      <c r="E88" s="175">
        <f t="shared" si="1"/>
        <v>0</v>
      </c>
    </row>
    <row r="89" spans="1:5" ht="12.75" customHeight="1">
      <c r="A89" s="120">
        <v>422</v>
      </c>
      <c r="B89" s="204" t="s">
        <v>16</v>
      </c>
      <c r="C89" s="24">
        <v>75787</v>
      </c>
      <c r="D89" s="24">
        <f>D90</f>
        <v>0</v>
      </c>
      <c r="E89" s="175">
        <f t="shared" si="1"/>
        <v>0</v>
      </c>
    </row>
    <row r="90" spans="1:5" ht="12.75" customHeight="1" hidden="1">
      <c r="A90" s="31">
        <v>4227</v>
      </c>
      <c r="B90" s="178" t="s">
        <v>89</v>
      </c>
      <c r="C90" s="22"/>
      <c r="D90" s="22"/>
      <c r="E90" s="37" t="e">
        <f t="shared" si="1"/>
        <v>#DIV/0!</v>
      </c>
    </row>
    <row r="91" spans="1:4" ht="12.75" customHeight="1">
      <c r="A91" s="207"/>
      <c r="B91" s="206"/>
      <c r="C91" s="22"/>
      <c r="D91" s="22"/>
    </row>
    <row r="92" spans="1:5" ht="12.75" customHeight="1">
      <c r="A92" s="208" t="s">
        <v>160</v>
      </c>
      <c r="B92" s="204" t="s">
        <v>159</v>
      </c>
      <c r="C92" s="24">
        <f>C93+C100+C103</f>
        <v>3229032</v>
      </c>
      <c r="D92" s="24">
        <f>D93+D100+D103</f>
        <v>1178750</v>
      </c>
      <c r="E92" s="175">
        <f t="shared" si="1"/>
        <v>36.50474817220765</v>
      </c>
    </row>
    <row r="93" spans="1:5" ht="12.75" customHeight="1">
      <c r="A93" s="204">
        <v>32</v>
      </c>
      <c r="B93" s="204" t="s">
        <v>0</v>
      </c>
      <c r="C93" s="24">
        <v>3029032</v>
      </c>
      <c r="D93" s="24">
        <f>D94+D98</f>
        <v>1178750</v>
      </c>
      <c r="E93" s="175">
        <f t="shared" si="1"/>
        <v>38.91507253802535</v>
      </c>
    </row>
    <row r="94" spans="1:5" ht="12.75" customHeight="1">
      <c r="A94" s="205">
        <v>323</v>
      </c>
      <c r="B94" s="205" t="s">
        <v>7</v>
      </c>
      <c r="C94" s="24">
        <v>2929032</v>
      </c>
      <c r="D94" s="24">
        <f>D95+D96+D97</f>
        <v>1178750</v>
      </c>
      <c r="E94" s="175">
        <f t="shared" si="1"/>
        <v>40.24367094657894</v>
      </c>
    </row>
    <row r="95" spans="1:5" ht="12.75" customHeight="1" hidden="1">
      <c r="A95" s="206">
        <v>3232</v>
      </c>
      <c r="B95" s="207" t="s">
        <v>8</v>
      </c>
      <c r="C95" s="22"/>
      <c r="D95" s="22"/>
      <c r="E95" s="33" t="s">
        <v>95</v>
      </c>
    </row>
    <row r="96" spans="1:5" ht="12.75" customHeight="1">
      <c r="A96" s="206">
        <v>3235</v>
      </c>
      <c r="B96" s="206" t="s">
        <v>49</v>
      </c>
      <c r="C96" s="22"/>
      <c r="D96" s="22">
        <v>1036281</v>
      </c>
      <c r="E96" s="33"/>
    </row>
    <row r="97" spans="1:5" ht="12.75" customHeight="1">
      <c r="A97" s="206">
        <v>3237</v>
      </c>
      <c r="B97" s="207" t="s">
        <v>9</v>
      </c>
      <c r="C97" s="22"/>
      <c r="D97" s="22">
        <v>142469</v>
      </c>
      <c r="E97" s="33"/>
    </row>
    <row r="98" spans="1:5" ht="12.75" customHeight="1">
      <c r="A98" s="204">
        <v>329</v>
      </c>
      <c r="B98" s="204" t="s">
        <v>53</v>
      </c>
      <c r="C98" s="24">
        <v>100000</v>
      </c>
      <c r="D98" s="24">
        <f>D99</f>
        <v>0</v>
      </c>
      <c r="E98" s="175">
        <f t="shared" si="1"/>
        <v>0</v>
      </c>
    </row>
    <row r="99" spans="1:5" ht="12.75" customHeight="1" hidden="1">
      <c r="A99" s="206">
        <v>3295</v>
      </c>
      <c r="B99" s="206" t="s">
        <v>130</v>
      </c>
      <c r="C99" s="22"/>
      <c r="D99" s="22"/>
      <c r="E99" s="33" t="s">
        <v>95</v>
      </c>
    </row>
    <row r="100" spans="1:5" ht="12.75" customHeight="1">
      <c r="A100" s="204">
        <v>41</v>
      </c>
      <c r="B100" s="204" t="s">
        <v>148</v>
      </c>
      <c r="C100" s="24">
        <v>20000</v>
      </c>
      <c r="D100" s="24">
        <f>D101</f>
        <v>0</v>
      </c>
      <c r="E100" s="175">
        <f t="shared" si="1"/>
        <v>0</v>
      </c>
    </row>
    <row r="101" spans="1:5" ht="12.75" customHeight="1">
      <c r="A101" s="204">
        <v>412</v>
      </c>
      <c r="B101" s="204" t="s">
        <v>154</v>
      </c>
      <c r="C101" s="24">
        <v>20000</v>
      </c>
      <c r="D101" s="24">
        <f>D102</f>
        <v>0</v>
      </c>
      <c r="E101" s="175">
        <f t="shared" si="1"/>
        <v>0</v>
      </c>
    </row>
    <row r="102" spans="1:5" ht="12.75" customHeight="1" hidden="1">
      <c r="A102" s="206">
        <v>4123</v>
      </c>
      <c r="B102" s="206" t="s">
        <v>149</v>
      </c>
      <c r="C102" s="22"/>
      <c r="D102" s="22"/>
      <c r="E102" s="33" t="s">
        <v>95</v>
      </c>
    </row>
    <row r="103" spans="1:5" ht="12.75" customHeight="1">
      <c r="A103" s="120">
        <v>42</v>
      </c>
      <c r="B103" s="205" t="s">
        <v>12</v>
      </c>
      <c r="C103" s="24">
        <v>180000</v>
      </c>
      <c r="D103" s="24">
        <f>D104+D106</f>
        <v>0</v>
      </c>
      <c r="E103" s="175">
        <f t="shared" si="1"/>
        <v>0</v>
      </c>
    </row>
    <row r="104" spans="1:5" ht="12.75" customHeight="1">
      <c r="A104" s="120">
        <v>422</v>
      </c>
      <c r="B104" s="204" t="s">
        <v>16</v>
      </c>
      <c r="C104" s="24">
        <v>30000</v>
      </c>
      <c r="D104" s="24">
        <f>D105</f>
        <v>0</v>
      </c>
      <c r="E104" s="175">
        <f t="shared" si="1"/>
        <v>0</v>
      </c>
    </row>
    <row r="105" spans="1:5" ht="12.75" customHeight="1" hidden="1">
      <c r="A105" s="31" t="s">
        <v>14</v>
      </c>
      <c r="B105" s="177" t="s">
        <v>15</v>
      </c>
      <c r="C105" s="22"/>
      <c r="D105" s="22"/>
      <c r="E105" s="33" t="s">
        <v>95</v>
      </c>
    </row>
    <row r="106" spans="1:5" ht="12.75" customHeight="1">
      <c r="A106" s="205">
        <v>426</v>
      </c>
      <c r="B106" s="204" t="s">
        <v>138</v>
      </c>
      <c r="C106" s="24">
        <v>150000</v>
      </c>
      <c r="D106" s="24">
        <f>D107</f>
        <v>0</v>
      </c>
      <c r="E106" s="175">
        <f t="shared" si="1"/>
        <v>0</v>
      </c>
    </row>
    <row r="107" spans="1:5" ht="12.75" customHeight="1" hidden="1">
      <c r="A107" s="207">
        <v>4262</v>
      </c>
      <c r="B107" s="206" t="s">
        <v>139</v>
      </c>
      <c r="C107" s="22"/>
      <c r="D107" s="22"/>
      <c r="E107" s="33" t="s">
        <v>95</v>
      </c>
    </row>
    <row r="108" spans="1:4" ht="12.75" customHeight="1">
      <c r="A108" s="207"/>
      <c r="B108" s="206"/>
      <c r="C108" s="22"/>
      <c r="D108" s="22"/>
    </row>
    <row r="109" spans="1:5" ht="12.75" customHeight="1">
      <c r="A109" s="208" t="s">
        <v>162</v>
      </c>
      <c r="B109" s="204" t="s">
        <v>161</v>
      </c>
      <c r="C109" s="24">
        <f>C110+C113</f>
        <v>498243</v>
      </c>
      <c r="D109" s="24">
        <f>D110+D113</f>
        <v>184949</v>
      </c>
      <c r="E109" s="175">
        <f t="shared" si="1"/>
        <v>37.120240525205574</v>
      </c>
    </row>
    <row r="110" spans="1:5" ht="12.75" customHeight="1">
      <c r="A110" s="204">
        <v>32</v>
      </c>
      <c r="B110" s="204" t="s">
        <v>0</v>
      </c>
      <c r="C110" s="24">
        <v>448243</v>
      </c>
      <c r="D110" s="24">
        <f>D111</f>
        <v>184949</v>
      </c>
      <c r="E110" s="175">
        <f t="shared" si="1"/>
        <v>41.26087858594557</v>
      </c>
    </row>
    <row r="111" spans="1:5" ht="12.75" customHeight="1">
      <c r="A111" s="205">
        <v>323</v>
      </c>
      <c r="B111" s="205" t="s">
        <v>7</v>
      </c>
      <c r="C111" s="24">
        <v>448243</v>
      </c>
      <c r="D111" s="24">
        <f>D112</f>
        <v>184949</v>
      </c>
      <c r="E111" s="175">
        <f t="shared" si="1"/>
        <v>41.26087858594557</v>
      </c>
    </row>
    <row r="112" spans="1:5" ht="12.75" customHeight="1">
      <c r="A112" s="206">
        <v>3237</v>
      </c>
      <c r="B112" s="207" t="s">
        <v>9</v>
      </c>
      <c r="C112" s="22"/>
      <c r="D112" s="22">
        <v>184949</v>
      </c>
      <c r="E112" s="33"/>
    </row>
    <row r="113" spans="1:5" ht="12.75" customHeight="1">
      <c r="A113" s="204">
        <v>41</v>
      </c>
      <c r="B113" s="204" t="s">
        <v>148</v>
      </c>
      <c r="C113" s="24">
        <v>50000</v>
      </c>
      <c r="D113" s="24">
        <f>D114</f>
        <v>0</v>
      </c>
      <c r="E113" s="175">
        <f t="shared" si="1"/>
        <v>0</v>
      </c>
    </row>
    <row r="114" spans="1:5" ht="12.75" customHeight="1">
      <c r="A114" s="204">
        <v>412</v>
      </c>
      <c r="B114" s="204" t="s">
        <v>154</v>
      </c>
      <c r="C114" s="24">
        <v>50000</v>
      </c>
      <c r="D114" s="24">
        <f>D115</f>
        <v>0</v>
      </c>
      <c r="E114" s="175">
        <f t="shared" si="1"/>
        <v>0</v>
      </c>
    </row>
    <row r="115" spans="1:5" ht="12.75" customHeight="1" hidden="1">
      <c r="A115" s="206">
        <v>4123</v>
      </c>
      <c r="B115" s="206" t="s">
        <v>149</v>
      </c>
      <c r="C115" s="22"/>
      <c r="D115" s="22"/>
      <c r="E115" s="33" t="s">
        <v>95</v>
      </c>
    </row>
    <row r="116" spans="1:4" ht="12.75" customHeight="1">
      <c r="A116" s="206"/>
      <c r="B116" s="206"/>
      <c r="C116" s="22"/>
      <c r="D116" s="22"/>
    </row>
    <row r="117" spans="1:5" ht="25.5" customHeight="1">
      <c r="A117" s="208" t="s">
        <v>167</v>
      </c>
      <c r="B117" s="209" t="s">
        <v>168</v>
      </c>
      <c r="C117" s="24">
        <f>C118+C121</f>
        <v>273500</v>
      </c>
      <c r="D117" s="24">
        <f>D118+D121</f>
        <v>1000</v>
      </c>
      <c r="E117" s="175">
        <f t="shared" si="1"/>
        <v>0.3656307129798903</v>
      </c>
    </row>
    <row r="118" spans="1:5" ht="12.75" customHeight="1">
      <c r="A118" s="204">
        <v>32</v>
      </c>
      <c r="B118" s="204" t="s">
        <v>0</v>
      </c>
      <c r="C118" s="24">
        <v>48500</v>
      </c>
      <c r="D118" s="24">
        <f>D119</f>
        <v>1000</v>
      </c>
      <c r="E118" s="175">
        <f t="shared" si="1"/>
        <v>2.0618556701030926</v>
      </c>
    </row>
    <row r="119" spans="1:5" ht="12.75" customHeight="1">
      <c r="A119" s="205">
        <v>323</v>
      </c>
      <c r="B119" s="205" t="s">
        <v>7</v>
      </c>
      <c r="C119" s="24">
        <v>48500</v>
      </c>
      <c r="D119" s="24">
        <f>D120</f>
        <v>1000</v>
      </c>
      <c r="E119" s="175">
        <f t="shared" si="1"/>
        <v>2.0618556701030926</v>
      </c>
    </row>
    <row r="120" spans="1:5" ht="12.75" customHeight="1">
      <c r="A120" s="206">
        <v>3238</v>
      </c>
      <c r="B120" s="207" t="s">
        <v>10</v>
      </c>
      <c r="C120" s="22"/>
      <c r="D120" s="22">
        <v>1000</v>
      </c>
      <c r="E120" s="33"/>
    </row>
    <row r="121" spans="1:5" ht="12.75" customHeight="1">
      <c r="A121" s="120">
        <v>42</v>
      </c>
      <c r="B121" s="205" t="s">
        <v>12</v>
      </c>
      <c r="C121" s="24">
        <v>225000</v>
      </c>
      <c r="D121" s="24">
        <f>D122</f>
        <v>0</v>
      </c>
      <c r="E121" s="175">
        <f t="shared" si="1"/>
        <v>0</v>
      </c>
    </row>
    <row r="122" spans="1:5" ht="12.75" customHeight="1">
      <c r="A122" s="205">
        <v>426</v>
      </c>
      <c r="B122" s="204" t="s">
        <v>138</v>
      </c>
      <c r="C122" s="24">
        <v>225000</v>
      </c>
      <c r="D122" s="24">
        <f>D123</f>
        <v>0</v>
      </c>
      <c r="E122" s="175">
        <f t="shared" si="1"/>
        <v>0</v>
      </c>
    </row>
    <row r="123" spans="1:5" ht="12.75" customHeight="1" hidden="1">
      <c r="A123" s="207">
        <v>4262</v>
      </c>
      <c r="B123" s="206" t="s">
        <v>139</v>
      </c>
      <c r="C123" s="22"/>
      <c r="D123" s="22"/>
      <c r="E123" s="33" t="s">
        <v>95</v>
      </c>
    </row>
    <row r="124" spans="1:4" ht="12.75" customHeight="1">
      <c r="A124" s="120"/>
      <c r="B124" s="205"/>
      <c r="C124" s="22"/>
      <c r="D124" s="22"/>
    </row>
    <row r="125" spans="1:5" ht="12.75" customHeight="1">
      <c r="A125" s="208" t="s">
        <v>169</v>
      </c>
      <c r="B125" s="204" t="s">
        <v>170</v>
      </c>
      <c r="C125" s="24">
        <f aca="true" t="shared" si="2" ref="C125:D127">C126</f>
        <v>20000</v>
      </c>
      <c r="D125" s="24">
        <f t="shared" si="2"/>
        <v>0</v>
      </c>
      <c r="E125" s="175">
        <f t="shared" si="1"/>
        <v>0</v>
      </c>
    </row>
    <row r="126" spans="1:5" ht="12.75" customHeight="1">
      <c r="A126" s="204">
        <v>32</v>
      </c>
      <c r="B126" s="204" t="s">
        <v>0</v>
      </c>
      <c r="C126" s="24">
        <f t="shared" si="2"/>
        <v>20000</v>
      </c>
      <c r="D126" s="24">
        <f t="shared" si="2"/>
        <v>0</v>
      </c>
      <c r="E126" s="175">
        <f t="shared" si="1"/>
        <v>0</v>
      </c>
    </row>
    <row r="127" spans="1:5" ht="12.75" customHeight="1">
      <c r="A127" s="205">
        <v>323</v>
      </c>
      <c r="B127" s="205" t="s">
        <v>7</v>
      </c>
      <c r="C127" s="24">
        <v>20000</v>
      </c>
      <c r="D127" s="24">
        <f t="shared" si="2"/>
        <v>0</v>
      </c>
      <c r="E127" s="175">
        <f t="shared" si="1"/>
        <v>0</v>
      </c>
    </row>
    <row r="128" spans="1:5" ht="12.75" customHeight="1" hidden="1">
      <c r="A128" s="206">
        <v>3237</v>
      </c>
      <c r="B128" s="207" t="s">
        <v>9</v>
      </c>
      <c r="C128" s="22"/>
      <c r="D128" s="22"/>
      <c r="E128" s="33" t="s">
        <v>95</v>
      </c>
    </row>
    <row r="129" spans="1:4" ht="12.75" customHeight="1">
      <c r="A129" s="207"/>
      <c r="B129" s="206"/>
      <c r="C129" s="22"/>
      <c r="D129" s="22"/>
    </row>
    <row r="130" spans="1:5" ht="25.5" customHeight="1">
      <c r="A130" s="208" t="s">
        <v>166</v>
      </c>
      <c r="B130" s="209" t="s">
        <v>163</v>
      </c>
      <c r="C130" s="24">
        <f aca="true" t="shared" si="3" ref="C130:D132">C131</f>
        <v>5600000</v>
      </c>
      <c r="D130" s="24">
        <f t="shared" si="3"/>
        <v>0</v>
      </c>
      <c r="E130" s="175">
        <f t="shared" si="1"/>
        <v>0</v>
      </c>
    </row>
    <row r="131" spans="1:5" ht="24.75" customHeight="1">
      <c r="A131" s="179">
        <v>37</v>
      </c>
      <c r="B131" s="210" t="s">
        <v>131</v>
      </c>
      <c r="C131" s="24">
        <f t="shared" si="3"/>
        <v>5600000</v>
      </c>
      <c r="D131" s="24">
        <f t="shared" si="3"/>
        <v>0</v>
      </c>
      <c r="E131" s="175">
        <f t="shared" si="1"/>
        <v>0</v>
      </c>
    </row>
    <row r="132" spans="1:5" ht="12.75" customHeight="1">
      <c r="A132" s="108">
        <v>372</v>
      </c>
      <c r="B132" s="204" t="s">
        <v>145</v>
      </c>
      <c r="C132" s="24">
        <v>5600000</v>
      </c>
      <c r="D132" s="24">
        <f t="shared" si="3"/>
        <v>0</v>
      </c>
      <c r="E132" s="175">
        <f t="shared" si="1"/>
        <v>0</v>
      </c>
    </row>
    <row r="133" spans="1:5" ht="12.75" customHeight="1" hidden="1">
      <c r="A133" s="46">
        <v>3721</v>
      </c>
      <c r="B133" s="206" t="s">
        <v>132</v>
      </c>
      <c r="C133" s="22"/>
      <c r="D133" s="22"/>
      <c r="E133" s="33" t="s">
        <v>95</v>
      </c>
    </row>
    <row r="134" spans="1:4" ht="12.75" customHeight="1">
      <c r="A134" s="207"/>
      <c r="B134" s="206"/>
      <c r="C134" s="22"/>
      <c r="D134" s="22"/>
    </row>
    <row r="135" spans="1:5" ht="13.5" customHeight="1">
      <c r="A135" s="205">
        <v>101</v>
      </c>
      <c r="B135" s="204" t="s">
        <v>70</v>
      </c>
      <c r="C135" s="24">
        <f>C137</f>
        <v>53706317</v>
      </c>
      <c r="D135" s="24">
        <f>D137</f>
        <v>8060412</v>
      </c>
      <c r="E135" s="175">
        <f aca="true" t="shared" si="4" ref="E135:E158">D135/C135*100</f>
        <v>15.008312709285205</v>
      </c>
    </row>
    <row r="136" spans="1:4" ht="12.75" customHeight="1">
      <c r="A136" s="205"/>
      <c r="B136" s="204"/>
      <c r="C136" s="22"/>
      <c r="D136" s="22"/>
    </row>
    <row r="137" spans="1:5" s="99" customFormat="1" ht="24" customHeight="1">
      <c r="A137" s="208" t="s">
        <v>82</v>
      </c>
      <c r="B137" s="180" t="s">
        <v>71</v>
      </c>
      <c r="C137" s="24">
        <f>C138+C143</f>
        <v>53706317</v>
      </c>
      <c r="D137" s="24">
        <f>D138+D143</f>
        <v>8060412</v>
      </c>
      <c r="E137" s="175">
        <f t="shared" si="4"/>
        <v>15.008312709285205</v>
      </c>
    </row>
    <row r="138" spans="1:5" s="23" customFormat="1" ht="13.5" customHeight="1" hidden="1">
      <c r="A138" s="208">
        <v>3</v>
      </c>
      <c r="B138" s="211" t="s">
        <v>37</v>
      </c>
      <c r="C138" s="24">
        <f>C139</f>
        <v>20383750</v>
      </c>
      <c r="D138" s="24">
        <f>D139</f>
        <v>5719665</v>
      </c>
      <c r="E138" s="175">
        <f t="shared" si="4"/>
        <v>28.05992518550316</v>
      </c>
    </row>
    <row r="139" spans="1:5" s="23" customFormat="1" ht="13.5" customHeight="1">
      <c r="A139" s="208">
        <v>34</v>
      </c>
      <c r="B139" s="209" t="s">
        <v>11</v>
      </c>
      <c r="C139" s="24">
        <v>20383750</v>
      </c>
      <c r="D139" s="24">
        <f>D140</f>
        <v>5719665</v>
      </c>
      <c r="E139" s="175">
        <f t="shared" si="4"/>
        <v>28.05992518550316</v>
      </c>
    </row>
    <row r="140" spans="1:5" s="23" customFormat="1" ht="13.5" customHeight="1">
      <c r="A140" s="208">
        <v>342</v>
      </c>
      <c r="B140" s="212" t="s">
        <v>117</v>
      </c>
      <c r="C140" s="24">
        <v>20383750</v>
      </c>
      <c r="D140" s="24">
        <f>SUM(D141+D142)</f>
        <v>5719665</v>
      </c>
      <c r="E140" s="175">
        <f t="shared" si="4"/>
        <v>28.05992518550316</v>
      </c>
    </row>
    <row r="141" spans="1:5" ht="38.25" customHeight="1">
      <c r="A141" s="213">
        <v>3422</v>
      </c>
      <c r="B141" s="214" t="s">
        <v>184</v>
      </c>
      <c r="C141" s="22"/>
      <c r="D141" s="22">
        <v>900512</v>
      </c>
      <c r="E141" s="33"/>
    </row>
    <row r="142" spans="1:5" ht="27" customHeight="1">
      <c r="A142" s="215" t="s">
        <v>52</v>
      </c>
      <c r="B142" s="216" t="s">
        <v>104</v>
      </c>
      <c r="C142" s="22"/>
      <c r="D142" s="22">
        <v>4819153</v>
      </c>
      <c r="E142" s="33"/>
    </row>
    <row r="143" spans="1:5" s="23" customFormat="1" ht="13.5" customHeight="1" hidden="1">
      <c r="A143" s="217">
        <v>5</v>
      </c>
      <c r="B143" s="29" t="s">
        <v>19</v>
      </c>
      <c r="C143" s="24">
        <v>33322567</v>
      </c>
      <c r="D143" s="24">
        <f>D144</f>
        <v>2340747</v>
      </c>
      <c r="E143" s="37">
        <f t="shared" si="4"/>
        <v>7.024509846435301</v>
      </c>
    </row>
    <row r="144" spans="1:5" s="23" customFormat="1" ht="13.5" customHeight="1">
      <c r="A144" s="217">
        <v>54</v>
      </c>
      <c r="B144" s="23" t="s">
        <v>107</v>
      </c>
      <c r="C144" s="24">
        <v>33322567</v>
      </c>
      <c r="D144" s="24">
        <f>D145</f>
        <v>2340747</v>
      </c>
      <c r="E144" s="175">
        <f t="shared" si="4"/>
        <v>7.024509846435301</v>
      </c>
    </row>
    <row r="145" spans="1:5" s="23" customFormat="1" ht="25.5">
      <c r="A145" s="217">
        <v>544</v>
      </c>
      <c r="B145" s="20" t="s">
        <v>108</v>
      </c>
      <c r="C145" s="24">
        <v>33322567</v>
      </c>
      <c r="D145" s="24">
        <f>SUM(D146:D147)</f>
        <v>2340747</v>
      </c>
      <c r="E145" s="175">
        <f t="shared" si="4"/>
        <v>7.024509846435301</v>
      </c>
    </row>
    <row r="146" spans="1:5" s="23" customFormat="1" ht="25.5">
      <c r="A146" s="215">
        <v>5422</v>
      </c>
      <c r="B146" s="21" t="s">
        <v>180</v>
      </c>
      <c r="C146" s="24"/>
      <c r="D146" s="22">
        <v>389472</v>
      </c>
      <c r="E146" s="33"/>
    </row>
    <row r="147" spans="1:5" ht="25.5">
      <c r="A147" s="181">
        <v>5443</v>
      </c>
      <c r="B147" s="4" t="s">
        <v>120</v>
      </c>
      <c r="C147" s="22"/>
      <c r="D147" s="22">
        <v>1951275</v>
      </c>
      <c r="E147" s="33"/>
    </row>
    <row r="148" spans="1:4" ht="12.75" customHeight="1">
      <c r="A148" s="218"/>
      <c r="B148" s="216"/>
      <c r="C148" s="22"/>
      <c r="D148" s="22"/>
    </row>
    <row r="149" spans="1:5" ht="13.5" customHeight="1">
      <c r="A149" s="205">
        <v>102</v>
      </c>
      <c r="B149" s="204" t="s">
        <v>73</v>
      </c>
      <c r="C149" s="24">
        <f>C151</f>
        <v>18165664</v>
      </c>
      <c r="D149" s="24">
        <f>D151</f>
        <v>2884179</v>
      </c>
      <c r="E149" s="175">
        <f t="shared" si="4"/>
        <v>15.87709097779195</v>
      </c>
    </row>
    <row r="150" spans="1:4" ht="12.75" customHeight="1">
      <c r="A150" s="218"/>
      <c r="B150" s="216"/>
      <c r="C150" s="22"/>
      <c r="D150" s="22"/>
    </row>
    <row r="151" spans="1:5" s="99" customFormat="1" ht="25.5">
      <c r="A151" s="219" t="s">
        <v>72</v>
      </c>
      <c r="B151" s="180" t="s">
        <v>74</v>
      </c>
      <c r="C151" s="24">
        <f>C152+C156</f>
        <v>18165664</v>
      </c>
      <c r="D151" s="24">
        <f>D152+D156</f>
        <v>2884179</v>
      </c>
      <c r="E151" s="175">
        <f t="shared" si="4"/>
        <v>15.87709097779195</v>
      </c>
    </row>
    <row r="152" spans="1:5" s="23" customFormat="1" ht="13.5" customHeight="1" hidden="1">
      <c r="A152" s="208">
        <v>3</v>
      </c>
      <c r="B152" s="205" t="s">
        <v>37</v>
      </c>
      <c r="C152" s="24">
        <f aca="true" t="shared" si="5" ref="C152:D154">C153</f>
        <v>3395307</v>
      </c>
      <c r="D152" s="24">
        <f t="shared" si="5"/>
        <v>1317581</v>
      </c>
      <c r="E152" s="175">
        <f t="shared" si="4"/>
        <v>38.805945971895916</v>
      </c>
    </row>
    <row r="153" spans="1:5" s="23" customFormat="1" ht="13.5" customHeight="1">
      <c r="A153" s="208">
        <v>34</v>
      </c>
      <c r="B153" s="209" t="s">
        <v>11</v>
      </c>
      <c r="C153" s="24">
        <v>3395307</v>
      </c>
      <c r="D153" s="24">
        <f t="shared" si="5"/>
        <v>1317581</v>
      </c>
      <c r="E153" s="175">
        <f t="shared" si="4"/>
        <v>38.805945971895916</v>
      </c>
    </row>
    <row r="154" spans="1:5" s="23" customFormat="1" ht="13.5" customHeight="1">
      <c r="A154" s="208">
        <v>342</v>
      </c>
      <c r="B154" s="212" t="s">
        <v>117</v>
      </c>
      <c r="C154" s="24">
        <v>3395307</v>
      </c>
      <c r="D154" s="24">
        <f t="shared" si="5"/>
        <v>1317581</v>
      </c>
      <c r="E154" s="175">
        <f t="shared" si="4"/>
        <v>38.805945971895916</v>
      </c>
    </row>
    <row r="155" spans="1:5" ht="25.5">
      <c r="A155" s="215" t="s">
        <v>52</v>
      </c>
      <c r="B155" s="216" t="s">
        <v>104</v>
      </c>
      <c r="C155" s="22"/>
      <c r="D155" s="22">
        <v>1317581</v>
      </c>
      <c r="E155" s="33"/>
    </row>
    <row r="156" spans="1:5" s="23" customFormat="1" ht="13.5" customHeight="1" hidden="1">
      <c r="A156" s="208">
        <v>5</v>
      </c>
      <c r="B156" s="29" t="s">
        <v>19</v>
      </c>
      <c r="C156" s="24">
        <v>14770357</v>
      </c>
      <c r="D156" s="24">
        <f>D157</f>
        <v>1566598</v>
      </c>
      <c r="E156" s="37">
        <f t="shared" si="4"/>
        <v>10.606365167747807</v>
      </c>
    </row>
    <row r="157" spans="1:5" s="23" customFormat="1" ht="13.5" customHeight="1">
      <c r="A157" s="217">
        <v>54</v>
      </c>
      <c r="B157" s="23" t="s">
        <v>107</v>
      </c>
      <c r="C157" s="24">
        <v>14770357</v>
      </c>
      <c r="D157" s="24">
        <f>D158</f>
        <v>1566598</v>
      </c>
      <c r="E157" s="37">
        <f t="shared" si="4"/>
        <v>10.606365167747807</v>
      </c>
    </row>
    <row r="158" spans="1:5" s="23" customFormat="1" ht="25.5">
      <c r="A158" s="217">
        <v>544</v>
      </c>
      <c r="B158" s="20" t="s">
        <v>108</v>
      </c>
      <c r="C158" s="24">
        <v>14770357</v>
      </c>
      <c r="D158" s="24">
        <f>D159</f>
        <v>1566598</v>
      </c>
      <c r="E158" s="175">
        <f t="shared" si="4"/>
        <v>10.606365167747807</v>
      </c>
    </row>
    <row r="159" spans="1:5" ht="12.75">
      <c r="A159" s="181">
        <v>5446</v>
      </c>
      <c r="B159" s="4" t="s">
        <v>121</v>
      </c>
      <c r="C159" s="22"/>
      <c r="D159" s="22">
        <v>1566598</v>
      </c>
      <c r="E159" s="33"/>
    </row>
    <row r="160" spans="1:5" ht="12.75" customHeight="1">
      <c r="A160" s="218"/>
      <c r="B160" s="216"/>
      <c r="C160" s="7"/>
      <c r="D160" s="7"/>
      <c r="E160" s="175"/>
    </row>
    <row r="161" spans="1:5" ht="13.5" customHeight="1">
      <c r="A161" s="220">
        <v>103</v>
      </c>
      <c r="B161" s="20" t="s">
        <v>87</v>
      </c>
      <c r="C161" s="24">
        <f>C164</f>
        <v>0</v>
      </c>
      <c r="D161" s="24">
        <f>D164</f>
        <v>15434337</v>
      </c>
      <c r="E161" s="33"/>
    </row>
    <row r="162" spans="1:5" ht="13.5" customHeight="1">
      <c r="A162" s="220"/>
      <c r="B162" s="20"/>
      <c r="C162" s="24"/>
      <c r="D162" s="24"/>
      <c r="E162" s="33"/>
    </row>
    <row r="163" spans="1:5" ht="13.5" customHeight="1">
      <c r="A163" s="219" t="s">
        <v>97</v>
      </c>
      <c r="B163" s="20" t="s">
        <v>87</v>
      </c>
      <c r="C163" s="24">
        <f aca="true" t="shared" si="6" ref="C163:D165">C164</f>
        <v>0</v>
      </c>
      <c r="D163" s="24">
        <f t="shared" si="6"/>
        <v>15434337</v>
      </c>
      <c r="E163" s="33"/>
    </row>
    <row r="164" spans="1:5" s="23" customFormat="1" ht="13.5" customHeight="1">
      <c r="A164" s="208">
        <v>5</v>
      </c>
      <c r="B164" s="29" t="s">
        <v>19</v>
      </c>
      <c r="C164" s="24">
        <f t="shared" si="6"/>
        <v>0</v>
      </c>
      <c r="D164" s="24">
        <f t="shared" si="6"/>
        <v>15434337</v>
      </c>
      <c r="E164" s="33"/>
    </row>
    <row r="165" spans="1:5" s="23" customFormat="1" ht="13.5" customHeight="1">
      <c r="A165" s="217">
        <v>51</v>
      </c>
      <c r="B165" s="108" t="s">
        <v>84</v>
      </c>
      <c r="C165" s="24">
        <f t="shared" si="6"/>
        <v>0</v>
      </c>
      <c r="D165" s="24">
        <f t="shared" si="6"/>
        <v>15434337</v>
      </c>
      <c r="E165" s="33"/>
    </row>
    <row r="166" spans="1:5" s="23" customFormat="1" ht="25.5">
      <c r="A166" s="217">
        <v>516</v>
      </c>
      <c r="B166" s="211" t="s">
        <v>118</v>
      </c>
      <c r="C166" s="24">
        <v>0</v>
      </c>
      <c r="D166" s="24">
        <f>SUM(D167:D168)</f>
        <v>15434337</v>
      </c>
      <c r="E166" s="33"/>
    </row>
    <row r="167" spans="1:5" ht="12.75">
      <c r="A167" s="215">
        <v>5141</v>
      </c>
      <c r="B167" s="221" t="s">
        <v>181</v>
      </c>
      <c r="C167" s="22"/>
      <c r="D167" s="22">
        <v>15434337</v>
      </c>
      <c r="E167" s="33"/>
    </row>
    <row r="168" spans="1:5" ht="12.75" hidden="1">
      <c r="A168" s="181">
        <v>5163</v>
      </c>
      <c r="B168" s="216" t="s">
        <v>119</v>
      </c>
      <c r="C168" s="22"/>
      <c r="D168" s="22"/>
      <c r="E168" s="161" t="s">
        <v>95</v>
      </c>
    </row>
    <row r="169" spans="1:5" ht="12.75" customHeight="1">
      <c r="A169" s="181"/>
      <c r="C169" s="22"/>
      <c r="D169" s="22"/>
      <c r="E169" s="175"/>
    </row>
    <row r="170" spans="1:5" ht="13.5" customHeight="1" hidden="1">
      <c r="A170" s="222">
        <v>104</v>
      </c>
      <c r="B170" s="172" t="s">
        <v>99</v>
      </c>
      <c r="C170" s="173" t="e">
        <f>C173</f>
        <v>#REF!</v>
      </c>
      <c r="D170" s="173" t="e">
        <f>D173</f>
        <v>#REF!</v>
      </c>
      <c r="E170" s="174" t="str">
        <f>E173</f>
        <v>-</v>
      </c>
    </row>
    <row r="171" spans="1:5" ht="13.5" customHeight="1" hidden="1">
      <c r="A171" s="223"/>
      <c r="B171" s="79"/>
      <c r="C171" s="51"/>
      <c r="D171" s="51"/>
      <c r="E171" s="82"/>
    </row>
    <row r="172" spans="1:5" ht="13.5" customHeight="1" hidden="1">
      <c r="A172" s="224" t="s">
        <v>98</v>
      </c>
      <c r="B172" s="79" t="s">
        <v>99</v>
      </c>
      <c r="C172" s="51" t="e">
        <f>C173</f>
        <v>#REF!</v>
      </c>
      <c r="D172" s="51" t="e">
        <f>D173</f>
        <v>#REF!</v>
      </c>
      <c r="E172" s="54" t="str">
        <f>E173</f>
        <v>-</v>
      </c>
    </row>
    <row r="173" spans="1:5" s="23" customFormat="1" ht="13.5" customHeight="1" hidden="1">
      <c r="A173" s="224">
        <v>5</v>
      </c>
      <c r="B173" s="78" t="s">
        <v>19</v>
      </c>
      <c r="C173" s="51" t="e">
        <f aca="true" t="shared" si="7" ref="C173:E175">C174</f>
        <v>#REF!</v>
      </c>
      <c r="D173" s="51" t="e">
        <f t="shared" si="7"/>
        <v>#REF!</v>
      </c>
      <c r="E173" s="82" t="str">
        <f t="shared" si="7"/>
        <v>-</v>
      </c>
    </row>
    <row r="174" spans="1:5" s="23" customFormat="1" ht="13.5" customHeight="1" hidden="1">
      <c r="A174" s="223">
        <v>53</v>
      </c>
      <c r="B174" s="79" t="s">
        <v>85</v>
      </c>
      <c r="C174" s="51" t="e">
        <f t="shared" si="7"/>
        <v>#REF!</v>
      </c>
      <c r="D174" s="51" t="e">
        <f t="shared" si="7"/>
        <v>#REF!</v>
      </c>
      <c r="E174" s="82" t="str">
        <f t="shared" si="7"/>
        <v>-</v>
      </c>
    </row>
    <row r="175" spans="1:5" s="23" customFormat="1" ht="13.5" customHeight="1" hidden="1">
      <c r="A175" s="223">
        <v>534</v>
      </c>
      <c r="B175" s="79" t="s">
        <v>86</v>
      </c>
      <c r="C175" s="51" t="e">
        <f t="shared" si="7"/>
        <v>#REF!</v>
      </c>
      <c r="D175" s="51" t="e">
        <f t="shared" si="7"/>
        <v>#REF!</v>
      </c>
      <c r="E175" s="82" t="str">
        <f t="shared" si="7"/>
        <v>-</v>
      </c>
    </row>
    <row r="176" spans="1:5" ht="25.5" hidden="1">
      <c r="A176" s="225">
        <v>5341</v>
      </c>
      <c r="B176" s="100" t="s">
        <v>78</v>
      </c>
      <c r="C176" s="52" t="e">
        <f>'račun financiranja'!#REF!</f>
        <v>#REF!</v>
      </c>
      <c r="D176" s="52" t="e">
        <f>'račun financiranja'!#REF!</f>
        <v>#REF!</v>
      </c>
      <c r="E176" s="53" t="s">
        <v>95</v>
      </c>
    </row>
    <row r="177" spans="1:2" ht="12.75" hidden="1">
      <c r="A177" s="226"/>
      <c r="B177" s="221"/>
    </row>
    <row r="178" spans="1:2" ht="12.75">
      <c r="A178" s="218"/>
      <c r="B178" s="216"/>
    </row>
    <row r="179" spans="1:2" ht="12.75">
      <c r="A179" s="227"/>
      <c r="B179" s="228"/>
    </row>
    <row r="180" spans="1:2" ht="12.75">
      <c r="A180" s="219"/>
      <c r="B180" s="20"/>
    </row>
    <row r="181" spans="1:2" ht="12.75">
      <c r="A181" s="226"/>
      <c r="B181" s="221"/>
    </row>
    <row r="182" spans="1:2" ht="12.75">
      <c r="A182" s="218"/>
      <c r="B182" s="216"/>
    </row>
    <row r="183" spans="1:2" ht="12.75">
      <c r="A183" s="218"/>
      <c r="B183" s="216"/>
    </row>
    <row r="184" spans="1:2" ht="12.75">
      <c r="A184" s="220"/>
      <c r="B184" s="209"/>
    </row>
    <row r="186" spans="1:2" ht="12.75">
      <c r="A186" s="219"/>
      <c r="B186" s="20"/>
    </row>
    <row r="187" spans="1:2" ht="12.75">
      <c r="A187" s="218"/>
      <c r="B187" s="221"/>
    </row>
    <row r="188" spans="1:2" ht="12.75">
      <c r="A188" s="218"/>
      <c r="B188" s="221"/>
    </row>
    <row r="189" spans="1:2" ht="12.75">
      <c r="A189" s="218"/>
      <c r="B189" s="216"/>
    </row>
    <row r="190" spans="1:2" ht="12.75">
      <c r="A190" s="218"/>
      <c r="B190" s="216"/>
    </row>
    <row r="192" spans="1:2" ht="12.75">
      <c r="A192" s="219"/>
      <c r="B192" s="20"/>
    </row>
    <row r="193" spans="1:2" ht="12.75">
      <c r="A193" s="218"/>
      <c r="B193" s="221"/>
    </row>
    <row r="194" spans="1:2" ht="12.75">
      <c r="A194" s="229"/>
      <c r="B194" s="230"/>
    </row>
    <row r="195" spans="1:2" ht="12.75">
      <c r="A195" s="219"/>
      <c r="B195" s="20"/>
    </row>
    <row r="196" spans="1:2" ht="12.75">
      <c r="A196" s="218"/>
      <c r="B196" s="221"/>
    </row>
    <row r="198" spans="1:2" ht="12.75">
      <c r="A198" s="220"/>
      <c r="B198" s="209"/>
    </row>
    <row r="199" spans="1:2" ht="12.75">
      <c r="A199" s="218"/>
      <c r="B199" s="216"/>
    </row>
    <row r="200" spans="1:2" ht="12.75">
      <c r="A200" s="226"/>
      <c r="B200" s="221"/>
    </row>
    <row r="202" spans="1:2" ht="12.75">
      <c r="A202" s="220"/>
      <c r="B202" s="230"/>
    </row>
    <row r="203" spans="1:2" ht="12.75">
      <c r="A203" s="226"/>
      <c r="B203" s="221"/>
    </row>
    <row r="204" spans="1:2" ht="12.75">
      <c r="A204" s="231"/>
      <c r="B204" s="232"/>
    </row>
    <row r="206" spans="1:2" ht="12.75">
      <c r="A206" s="227"/>
      <c r="B206" s="228"/>
    </row>
    <row r="208" spans="1:2" ht="12.75">
      <c r="A208" s="229"/>
      <c r="B208" s="230"/>
    </row>
    <row r="210" spans="1:2" ht="12.75">
      <c r="A210" s="229"/>
      <c r="B210" s="230"/>
    </row>
    <row r="212" spans="1:2" ht="12.75">
      <c r="A212" s="231"/>
      <c r="B212" s="232"/>
    </row>
    <row r="214" spans="1:2" ht="12.75">
      <c r="A214" s="227"/>
      <c r="B214" s="228"/>
    </row>
    <row r="216" spans="1:2" ht="12.75">
      <c r="A216" s="229"/>
      <c r="B216" s="230"/>
    </row>
    <row r="218" spans="1:2" ht="12.75">
      <c r="A218" s="229"/>
      <c r="B218" s="230"/>
    </row>
    <row r="220" spans="1:2" ht="12.75">
      <c r="A220" s="231"/>
      <c r="B220" s="232"/>
    </row>
    <row r="222" spans="1:2" ht="12.75">
      <c r="A222" s="227"/>
      <c r="B222" s="228"/>
    </row>
    <row r="223" spans="1:2" ht="12.75">
      <c r="A223" s="227"/>
      <c r="B223" s="228"/>
    </row>
    <row r="225" spans="1:2" ht="12.75">
      <c r="A225" s="229"/>
      <c r="B225" s="230"/>
    </row>
    <row r="227" spans="1:2" ht="12.75">
      <c r="A227" s="229"/>
      <c r="B227" s="230"/>
    </row>
    <row r="229" spans="1:2" ht="12.75">
      <c r="A229" s="229"/>
      <c r="B229" s="230"/>
    </row>
    <row r="231" spans="1:2" ht="12.75">
      <c r="A231" s="229"/>
      <c r="B231" s="230"/>
    </row>
    <row r="235" spans="1:2" ht="12.75">
      <c r="A235" s="87"/>
      <c r="B235" s="88"/>
    </row>
    <row r="237" spans="1:2" ht="12.75">
      <c r="A237" s="87"/>
      <c r="B237" s="88"/>
    </row>
    <row r="239" spans="1:2" ht="12.75">
      <c r="A239" s="89"/>
      <c r="B239" s="90"/>
    </row>
    <row r="240" spans="1:2" ht="12.75">
      <c r="A240" s="85"/>
      <c r="B240" s="86"/>
    </row>
    <row r="241" spans="1:2" ht="12.75">
      <c r="A241" s="85"/>
      <c r="B241" s="86"/>
    </row>
    <row r="242" spans="1:2" ht="12.75">
      <c r="A242" s="85"/>
      <c r="B242" s="86"/>
    </row>
    <row r="243" spans="1:2" ht="12.75">
      <c r="A243" s="85"/>
      <c r="B243" s="86"/>
    </row>
    <row r="244" spans="1:2" ht="12.75">
      <c r="A244" s="85"/>
      <c r="B244" s="86"/>
    </row>
    <row r="245" spans="1:2" ht="12.75">
      <c r="A245" s="85"/>
      <c r="B245" s="86"/>
    </row>
    <row r="246" spans="1:2" ht="12.75">
      <c r="A246" s="85"/>
      <c r="B246" s="86"/>
    </row>
    <row r="248" spans="1:2" ht="12.75">
      <c r="A248" s="87"/>
      <c r="B248" s="88"/>
    </row>
    <row r="250" spans="1:2" ht="12.75">
      <c r="A250" s="87"/>
      <c r="B250" s="88"/>
    </row>
    <row r="252" spans="1:2" ht="12.75">
      <c r="A252" s="89"/>
      <c r="B252" s="90"/>
    </row>
    <row r="253" spans="1:2" ht="12.75">
      <c r="A253" s="85"/>
      <c r="B253" s="86"/>
    </row>
    <row r="254" spans="1:2" ht="12.75">
      <c r="A254" s="85"/>
      <c r="B254" s="86"/>
    </row>
    <row r="256" spans="1:2" ht="12.75">
      <c r="A256" s="87"/>
      <c r="B256" s="88"/>
    </row>
    <row r="258" spans="1:2" ht="12.75">
      <c r="A258" s="87"/>
      <c r="B258" s="88"/>
    </row>
    <row r="260" spans="1:2" ht="12.75">
      <c r="A260" s="89"/>
      <c r="B260" s="90"/>
    </row>
    <row r="261" spans="1:2" ht="12.75">
      <c r="A261" s="85"/>
      <c r="B261" s="86"/>
    </row>
    <row r="262" spans="1:2" ht="12.75">
      <c r="A262" s="85"/>
      <c r="B262" s="86"/>
    </row>
    <row r="264" spans="1:2" ht="12.75">
      <c r="A264" s="87"/>
      <c r="B264" s="88"/>
    </row>
    <row r="266" spans="1:2" ht="12.75">
      <c r="A266" s="87"/>
      <c r="B266" s="88"/>
    </row>
    <row r="268" spans="1:2" ht="12.75">
      <c r="A268" s="89"/>
      <c r="B268" s="90"/>
    </row>
    <row r="269" spans="1:2" ht="12.75">
      <c r="A269" s="85"/>
      <c r="B269" s="86"/>
    </row>
    <row r="271" spans="1:2" ht="12.75">
      <c r="A271" s="87"/>
      <c r="B271" s="88"/>
    </row>
    <row r="273" spans="1:2" ht="12.75">
      <c r="A273" s="87"/>
      <c r="B273" s="88"/>
    </row>
    <row r="275" spans="1:2" ht="12.75">
      <c r="A275" s="89"/>
      <c r="B275" s="90"/>
    </row>
    <row r="276" spans="1:2" ht="12.75">
      <c r="A276" s="85"/>
      <c r="B276" s="86"/>
    </row>
    <row r="277" spans="1:2" ht="12.75">
      <c r="A277" s="85"/>
      <c r="B277" s="86"/>
    </row>
    <row r="279" spans="1:2" ht="12.75">
      <c r="A279" s="87"/>
      <c r="B279" s="88"/>
    </row>
    <row r="281" spans="1:2" ht="12.75">
      <c r="A281" s="87"/>
      <c r="B281" s="88"/>
    </row>
    <row r="283" spans="1:2" ht="12.75">
      <c r="A283" s="89"/>
      <c r="B283" s="90"/>
    </row>
    <row r="284" spans="1:2" ht="12.75">
      <c r="A284" s="85"/>
      <c r="B284" s="86"/>
    </row>
    <row r="286" spans="1:2" ht="12.75">
      <c r="A286" s="87"/>
      <c r="B286" s="88"/>
    </row>
    <row r="288" spans="1:2" ht="12.75">
      <c r="A288" s="87"/>
      <c r="B288" s="88"/>
    </row>
    <row r="290" spans="1:2" ht="12.75">
      <c r="A290" s="89"/>
      <c r="B290" s="90"/>
    </row>
    <row r="291" spans="1:2" ht="12.75">
      <c r="A291" s="85"/>
      <c r="B291" s="86"/>
    </row>
    <row r="292" spans="1:2" ht="12.75">
      <c r="A292" s="85"/>
      <c r="B292" s="86"/>
    </row>
    <row r="294" spans="1:2" ht="12.75">
      <c r="A294" s="87"/>
      <c r="B294" s="88"/>
    </row>
    <row r="296" spans="1:2" ht="12.75">
      <c r="A296" s="87"/>
      <c r="B296" s="88"/>
    </row>
    <row r="298" spans="1:2" ht="12.75">
      <c r="A298" s="89"/>
      <c r="B298" s="90"/>
    </row>
    <row r="299" spans="1:2" ht="12.75">
      <c r="A299" s="85"/>
      <c r="B299" s="86"/>
    </row>
    <row r="301" spans="1:2" ht="12.75">
      <c r="A301" s="87"/>
      <c r="B301" s="88"/>
    </row>
    <row r="303" spans="1:2" ht="12.75">
      <c r="A303" s="87"/>
      <c r="B303" s="88"/>
    </row>
    <row r="305" spans="1:2" ht="12.75">
      <c r="A305" s="89"/>
      <c r="B305" s="90"/>
    </row>
    <row r="306" spans="1:2" ht="12.75">
      <c r="A306" s="85"/>
      <c r="B306" s="86"/>
    </row>
    <row r="308" spans="1:2" ht="12.75">
      <c r="A308" s="87"/>
      <c r="B308" s="88"/>
    </row>
    <row r="310" spans="1:2" ht="12.75">
      <c r="A310" s="87"/>
      <c r="B310" s="88"/>
    </row>
    <row r="312" spans="1:2" ht="12.75">
      <c r="A312" s="89"/>
      <c r="B312" s="90"/>
    </row>
    <row r="313" spans="1:2" ht="12.75">
      <c r="A313" s="85"/>
      <c r="B313" s="86"/>
    </row>
    <row r="315" spans="1:2" ht="12.75">
      <c r="A315" s="87"/>
      <c r="B315" s="88"/>
    </row>
    <row r="317" spans="1:2" ht="12.75">
      <c r="A317" s="87"/>
      <c r="B317" s="88"/>
    </row>
    <row r="319" spans="1:2" ht="12.75">
      <c r="A319" s="89"/>
      <c r="B319" s="90"/>
    </row>
    <row r="320" spans="1:2" ht="12.75">
      <c r="A320" s="85"/>
      <c r="B320" s="86"/>
    </row>
    <row r="322" spans="1:2" ht="12.75">
      <c r="A322" s="87"/>
      <c r="B322" s="88"/>
    </row>
    <row r="324" spans="1:2" ht="12.75">
      <c r="A324" s="87"/>
      <c r="B324" s="88"/>
    </row>
    <row r="326" spans="1:2" ht="12.75">
      <c r="A326" s="89"/>
      <c r="B326" s="90"/>
    </row>
    <row r="327" spans="1:2" ht="12.75">
      <c r="A327" s="85"/>
      <c r="B327" s="86"/>
    </row>
    <row r="329" spans="1:2" ht="12.75">
      <c r="A329" s="87"/>
      <c r="B329" s="88"/>
    </row>
    <row r="331" spans="1:2" ht="12.75">
      <c r="A331" s="87"/>
      <c r="B331" s="88"/>
    </row>
    <row r="333" spans="1:2" ht="12.75">
      <c r="A333" s="89"/>
      <c r="B333" s="90"/>
    </row>
    <row r="334" spans="1:2" ht="12.75">
      <c r="A334" s="85"/>
      <c r="B334" s="86"/>
    </row>
    <row r="336" spans="1:2" ht="12.75">
      <c r="A336" s="87"/>
      <c r="B336" s="88"/>
    </row>
    <row r="338" spans="1:2" ht="12.75">
      <c r="A338" s="87"/>
      <c r="B338" s="88"/>
    </row>
    <row r="340" spans="1:2" ht="12.75">
      <c r="A340" s="89"/>
      <c r="B340" s="90"/>
    </row>
    <row r="341" spans="1:2" ht="12.75">
      <c r="A341" s="85"/>
      <c r="B341" s="86"/>
    </row>
    <row r="343" spans="1:2" ht="12.75">
      <c r="A343" s="87"/>
      <c r="B343" s="88"/>
    </row>
    <row r="345" spans="1:2" ht="12.75">
      <c r="A345" s="87"/>
      <c r="B345" s="88"/>
    </row>
    <row r="347" spans="1:2" ht="12.75">
      <c r="A347" s="89"/>
      <c r="B347" s="90"/>
    </row>
    <row r="348" spans="1:2" ht="12.75">
      <c r="A348" s="85"/>
      <c r="B348" s="86"/>
    </row>
    <row r="349" spans="1:2" ht="12.75">
      <c r="A349" s="85"/>
      <c r="B349" s="86"/>
    </row>
    <row r="350" spans="1:2" ht="12.75">
      <c r="A350" s="87"/>
      <c r="B350" s="88"/>
    </row>
    <row r="352" spans="1:2" ht="12.75">
      <c r="A352" s="87"/>
      <c r="B352" s="88"/>
    </row>
    <row r="354" spans="1:2" ht="12.75">
      <c r="A354" s="89"/>
      <c r="B354" s="90"/>
    </row>
    <row r="355" spans="1:2" ht="12.75">
      <c r="A355" s="85"/>
      <c r="B355" s="86"/>
    </row>
    <row r="356" spans="1:2" ht="12.75">
      <c r="A356" s="85"/>
      <c r="B356" s="86"/>
    </row>
    <row r="358" spans="1:2" ht="12.75">
      <c r="A358" s="87"/>
      <c r="B358" s="88"/>
    </row>
    <row r="360" spans="1:2" ht="12.75">
      <c r="A360" s="87"/>
      <c r="B360" s="88"/>
    </row>
    <row r="362" spans="1:2" ht="12.75">
      <c r="A362" s="89"/>
      <c r="B362" s="90"/>
    </row>
    <row r="363" spans="1:2" ht="12.75">
      <c r="A363" s="85"/>
      <c r="B363" s="86"/>
    </row>
    <row r="365" spans="1:2" ht="12.75">
      <c r="A365" s="87"/>
      <c r="B365" s="88"/>
    </row>
    <row r="367" spans="1:2" ht="12.75">
      <c r="A367" s="87"/>
      <c r="B367" s="88"/>
    </row>
    <row r="369" spans="1:2" ht="12.75">
      <c r="A369" s="89"/>
      <c r="B369" s="90"/>
    </row>
    <row r="370" spans="1:2" ht="12.75">
      <c r="A370" s="85"/>
      <c r="B370" s="86"/>
    </row>
    <row r="372" spans="1:2" ht="12.75">
      <c r="A372" s="87"/>
      <c r="B372" s="88"/>
    </row>
    <row r="374" spans="1:2" ht="12.75">
      <c r="A374" s="87"/>
      <c r="B374" s="88"/>
    </row>
    <row r="376" spans="1:2" ht="12.75">
      <c r="A376" s="89"/>
      <c r="B376" s="90"/>
    </row>
    <row r="377" spans="1:2" ht="12.75">
      <c r="A377" s="85"/>
      <c r="B377" s="86"/>
    </row>
    <row r="379" spans="1:2" ht="12.75">
      <c r="A379" s="87"/>
      <c r="B379" s="88"/>
    </row>
    <row r="381" spans="1:2" ht="12.75">
      <c r="A381" s="87"/>
      <c r="B381" s="88"/>
    </row>
    <row r="383" spans="1:2" ht="12.75">
      <c r="A383" s="89"/>
      <c r="B383" s="90"/>
    </row>
    <row r="384" spans="1:2" ht="12.75">
      <c r="A384" s="85"/>
      <c r="B384" s="86"/>
    </row>
    <row r="386" spans="1:2" ht="12.75">
      <c r="A386" s="87"/>
      <c r="B386" s="88"/>
    </row>
    <row r="388" spans="1:2" ht="12.75">
      <c r="A388" s="87"/>
      <c r="B388" s="88"/>
    </row>
    <row r="390" spans="1:2" ht="12.75">
      <c r="A390" s="89"/>
      <c r="B390" s="90"/>
    </row>
    <row r="391" spans="1:2" ht="12.75">
      <c r="A391" s="85"/>
      <c r="B391" s="86"/>
    </row>
    <row r="393" spans="1:2" ht="12.75">
      <c r="A393" s="87"/>
      <c r="B393" s="88"/>
    </row>
    <row r="395" spans="1:2" ht="12.75">
      <c r="A395" s="87"/>
      <c r="B395" s="88"/>
    </row>
    <row r="397" spans="1:2" ht="12.75">
      <c r="A397" s="89"/>
      <c r="B397" s="90"/>
    </row>
    <row r="398" spans="1:2" ht="12.75">
      <c r="A398" s="85"/>
      <c r="B398" s="86"/>
    </row>
    <row r="400" spans="1:2" ht="12.75">
      <c r="A400" s="87"/>
      <c r="B400" s="88"/>
    </row>
    <row r="402" spans="1:2" ht="12.75">
      <c r="A402" s="87"/>
      <c r="B402" s="88"/>
    </row>
    <row r="404" spans="1:2" ht="12.75">
      <c r="A404" s="89"/>
      <c r="B404" s="90"/>
    </row>
    <row r="405" spans="1:2" ht="12.75">
      <c r="A405" s="85"/>
      <c r="B405" s="86"/>
    </row>
    <row r="407" spans="1:2" ht="12.75">
      <c r="A407" s="87"/>
      <c r="B407" s="88"/>
    </row>
    <row r="409" spans="1:2" ht="12.75">
      <c r="A409" s="87"/>
      <c r="B409" s="88"/>
    </row>
    <row r="411" spans="1:2" ht="12.75">
      <c r="A411" s="89"/>
      <c r="B411" s="90"/>
    </row>
    <row r="412" spans="1:2" ht="12.75">
      <c r="A412" s="85"/>
      <c r="B412" s="86"/>
    </row>
    <row r="414" spans="1:2" ht="12.75">
      <c r="A414" s="87"/>
      <c r="B414" s="88"/>
    </row>
    <row r="416" spans="1:2" ht="12.75">
      <c r="A416" s="87"/>
      <c r="B416" s="88"/>
    </row>
    <row r="417" spans="1:2" ht="12.75">
      <c r="A417" s="87"/>
      <c r="B417" s="88"/>
    </row>
    <row r="418" spans="1:2" ht="12.75">
      <c r="A418" s="94"/>
      <c r="B418" s="92"/>
    </row>
    <row r="419" spans="1:2" ht="12.75">
      <c r="A419" s="85"/>
      <c r="B419" s="86"/>
    </row>
    <row r="421" spans="1:2" ht="12.75">
      <c r="A421" s="87"/>
      <c r="B421" s="95"/>
    </row>
    <row r="423" spans="1:2" ht="12.75">
      <c r="A423" s="87"/>
      <c r="B423" s="95"/>
    </row>
    <row r="425" spans="1:2" ht="12.75">
      <c r="A425" s="89"/>
      <c r="B425" s="90"/>
    </row>
    <row r="426" spans="1:2" ht="12.75">
      <c r="A426" s="85"/>
      <c r="B426" s="86"/>
    </row>
    <row r="428" spans="1:2" ht="12.75">
      <c r="A428" s="87"/>
      <c r="B428" s="88"/>
    </row>
    <row r="430" spans="1:2" ht="12.75">
      <c r="A430" s="87"/>
      <c r="B430" s="88"/>
    </row>
    <row r="432" spans="1:2" ht="12.75">
      <c r="A432" s="89"/>
      <c r="B432" s="90"/>
    </row>
    <row r="433" spans="1:2" ht="12.75">
      <c r="A433" s="85"/>
      <c r="B433" s="86"/>
    </row>
    <row r="435" spans="1:2" ht="12.75">
      <c r="A435" s="87"/>
      <c r="B435" s="88"/>
    </row>
    <row r="437" spans="1:2" ht="12.75">
      <c r="A437" s="87"/>
      <c r="B437" s="88"/>
    </row>
    <row r="439" spans="1:2" ht="12.75">
      <c r="A439" s="89"/>
      <c r="B439" s="90"/>
    </row>
    <row r="440" spans="1:2" ht="12.75">
      <c r="A440" s="85"/>
      <c r="B440" s="86"/>
    </row>
    <row r="442" spans="1:2" ht="12.75">
      <c r="A442" s="87"/>
      <c r="B442" s="88"/>
    </row>
    <row r="444" spans="1:2" ht="12.75">
      <c r="A444" s="87"/>
      <c r="B444" s="88"/>
    </row>
    <row r="446" spans="1:2" ht="12.75">
      <c r="A446" s="89"/>
      <c r="B446" s="90"/>
    </row>
    <row r="447" spans="1:2" ht="12.75">
      <c r="A447" s="85"/>
      <c r="B447" s="86"/>
    </row>
    <row r="449" spans="1:2" ht="12.75">
      <c r="A449" s="87"/>
      <c r="B449" s="88"/>
    </row>
    <row r="451" spans="1:2" ht="12.75">
      <c r="A451" s="87"/>
      <c r="B451" s="88"/>
    </row>
    <row r="453" spans="1:2" ht="12.75">
      <c r="A453" s="87"/>
      <c r="B453" s="88"/>
    </row>
    <row r="455" spans="1:2" ht="12.75">
      <c r="A455" s="87"/>
      <c r="B455" s="88"/>
    </row>
    <row r="458" spans="1:2" ht="12.75">
      <c r="A458" s="91"/>
      <c r="B458" s="88"/>
    </row>
    <row r="460" spans="1:2" ht="12.75">
      <c r="A460" s="91"/>
      <c r="B460" s="88"/>
    </row>
    <row r="462" spans="1:2" ht="12.75">
      <c r="A462" s="91"/>
      <c r="B462" s="90"/>
    </row>
    <row r="463" spans="1:2" ht="12.75">
      <c r="A463" s="85"/>
      <c r="B463" s="86"/>
    </row>
    <row r="465" spans="1:2" ht="12.75">
      <c r="A465" s="87"/>
      <c r="B465" s="88"/>
    </row>
    <row r="467" spans="1:2" ht="12.75">
      <c r="A467" s="91"/>
      <c r="B467" s="90"/>
    </row>
    <row r="468" spans="1:2" ht="12.75">
      <c r="A468" s="85"/>
      <c r="B468" s="86"/>
    </row>
    <row r="470" spans="1:2" ht="12.75">
      <c r="A470" s="87"/>
      <c r="B470" s="88"/>
    </row>
    <row r="472" spans="1:2" ht="12.75">
      <c r="A472" s="87"/>
      <c r="B472" s="88"/>
    </row>
    <row r="474" spans="1:2" ht="12.75">
      <c r="A474" s="87"/>
      <c r="B474" s="88"/>
    </row>
    <row r="477" spans="1:2" ht="12.75">
      <c r="A477" s="91"/>
      <c r="B477" s="88"/>
    </row>
    <row r="479" spans="1:2" ht="12.75">
      <c r="A479" s="96"/>
      <c r="B479" s="95"/>
    </row>
    <row r="481" spans="1:2" ht="12.75">
      <c r="A481" s="96"/>
      <c r="B481" s="92"/>
    </row>
    <row r="482" spans="1:2" ht="12.75">
      <c r="A482" s="93"/>
      <c r="B482" s="86"/>
    </row>
    <row r="483" spans="1:2" ht="12.75">
      <c r="A483" s="85"/>
      <c r="B483" s="86"/>
    </row>
    <row r="484" spans="1:2" ht="12.75">
      <c r="A484" s="87"/>
      <c r="B484" s="88"/>
    </row>
    <row r="485" spans="1:2" ht="12.75">
      <c r="A485" s="85"/>
      <c r="B485" s="86"/>
    </row>
    <row r="486" spans="1:2" ht="12.75">
      <c r="A486" s="96"/>
      <c r="B486" s="92"/>
    </row>
    <row r="487" spans="1:2" ht="12.75">
      <c r="A487" s="93"/>
      <c r="B487" s="97"/>
    </row>
    <row r="488" spans="1:2" ht="12.75">
      <c r="A488" s="93"/>
      <c r="B488" s="97"/>
    </row>
    <row r="489" spans="1:2" ht="12.75">
      <c r="A489" s="87"/>
      <c r="B489" s="88"/>
    </row>
    <row r="491" ht="12.75">
      <c r="A491" s="93"/>
    </row>
    <row r="492" ht="12.75">
      <c r="A492" s="94"/>
    </row>
    <row r="493" spans="1:2" ht="12.75">
      <c r="A493" s="30"/>
      <c r="B493" s="44"/>
    </row>
    <row r="494" ht="12.75">
      <c r="B494" s="28"/>
    </row>
    <row r="495" spans="1:2" ht="12.75">
      <c r="A495" s="87"/>
      <c r="B495" s="95"/>
    </row>
    <row r="496" ht="12.75">
      <c r="A496" s="93"/>
    </row>
    <row r="497" ht="12.75">
      <c r="A497" s="94"/>
    </row>
    <row r="498" spans="1:2" ht="12.75">
      <c r="A498" s="31"/>
      <c r="B498" s="28"/>
    </row>
    <row r="499" spans="1:2" ht="12.75">
      <c r="A499" s="31"/>
      <c r="B499" s="28"/>
    </row>
    <row r="500" spans="1:2" ht="12.75">
      <c r="A500" s="87"/>
      <c r="B500" s="95"/>
    </row>
    <row r="501" ht="12.75">
      <c r="A501" s="93"/>
    </row>
    <row r="502" ht="12.75">
      <c r="A502" s="94"/>
    </row>
    <row r="503" spans="1:2" ht="12.75">
      <c r="A503" s="31"/>
      <c r="B503" s="28"/>
    </row>
    <row r="504" spans="1:2" ht="12.75">
      <c r="A504" s="31"/>
      <c r="B504" s="28"/>
    </row>
    <row r="505" spans="1:2" ht="12.75">
      <c r="A505" s="87"/>
      <c r="B505" s="95"/>
    </row>
    <row r="506" ht="12.75">
      <c r="A506" s="93"/>
    </row>
    <row r="507" ht="12.75">
      <c r="A507" s="94"/>
    </row>
    <row r="508" spans="1:2" ht="12.75">
      <c r="A508" s="31"/>
      <c r="B508" s="28"/>
    </row>
    <row r="509" ht="12.75">
      <c r="A509" s="94"/>
    </row>
    <row r="510" spans="1:2" ht="12.75">
      <c r="A510" s="87"/>
      <c r="B510" s="95"/>
    </row>
    <row r="511" ht="12.75">
      <c r="A511" s="94"/>
    </row>
    <row r="512" ht="12.75">
      <c r="A512" s="94"/>
    </row>
    <row r="513" spans="1:2" ht="12.75">
      <c r="A513" s="31"/>
      <c r="B513" s="28"/>
    </row>
    <row r="514" ht="12.75">
      <c r="A514" s="94"/>
    </row>
    <row r="515" ht="12.75">
      <c r="A515" s="94"/>
    </row>
    <row r="516" spans="1:2" ht="12.75">
      <c r="A516" s="31"/>
      <c r="B516" s="28"/>
    </row>
    <row r="517" ht="12.75">
      <c r="A517" s="94"/>
    </row>
    <row r="518" ht="12.75">
      <c r="A518" s="94"/>
    </row>
    <row r="519" spans="1:2" ht="12.75">
      <c r="A519" s="31"/>
      <c r="B519" s="28"/>
    </row>
    <row r="520" spans="1:2" ht="12.75">
      <c r="A520" s="31"/>
      <c r="B520" s="28"/>
    </row>
    <row r="521" spans="1:2" ht="12.75">
      <c r="A521" s="31"/>
      <c r="B521" s="28"/>
    </row>
    <row r="522" ht="12.75">
      <c r="A522" s="94"/>
    </row>
    <row r="523" ht="12.75">
      <c r="A523" s="94"/>
    </row>
    <row r="524" spans="1:2" ht="12.75">
      <c r="A524" s="31"/>
      <c r="B524" s="27"/>
    </row>
    <row r="525" ht="12.75">
      <c r="A525" s="94"/>
    </row>
    <row r="526" ht="12.75">
      <c r="A526" s="94"/>
    </row>
    <row r="527" spans="1:2" ht="12.75">
      <c r="A527" s="31"/>
      <c r="B527" s="28"/>
    </row>
    <row r="528" ht="12.75">
      <c r="A528" s="94"/>
    </row>
    <row r="529" ht="12.75">
      <c r="A529" s="94"/>
    </row>
    <row r="530" spans="1:2" ht="12.75">
      <c r="A530" s="31"/>
      <c r="B530" s="28"/>
    </row>
    <row r="531" ht="12.75">
      <c r="A531" s="94"/>
    </row>
    <row r="532" ht="12.75">
      <c r="A532" s="94"/>
    </row>
    <row r="533" spans="1:2" ht="12.75">
      <c r="A533" s="31"/>
      <c r="B533" s="28"/>
    </row>
    <row r="534" ht="12.75">
      <c r="A534" s="94"/>
    </row>
    <row r="535" ht="12.75">
      <c r="A535" s="94"/>
    </row>
    <row r="536" spans="1:2" ht="12.75">
      <c r="A536" s="31"/>
      <c r="B536" s="28"/>
    </row>
    <row r="537" ht="12.75">
      <c r="A537" s="94"/>
    </row>
    <row r="538" ht="12.75">
      <c r="A538" s="94"/>
    </row>
    <row r="539" spans="1:2" ht="12.75">
      <c r="A539" s="31"/>
      <c r="B539" s="28"/>
    </row>
    <row r="540" ht="12.75">
      <c r="A540" s="94"/>
    </row>
    <row r="541" ht="12.75">
      <c r="A541" s="94"/>
    </row>
    <row r="542" spans="1:2" ht="12.75">
      <c r="A542" s="31"/>
      <c r="B542" s="28"/>
    </row>
    <row r="543" ht="12.75">
      <c r="A543" s="94"/>
    </row>
    <row r="544" ht="12.75">
      <c r="A544" s="94"/>
    </row>
    <row r="545" spans="1:2" ht="12.75">
      <c r="A545" s="31"/>
      <c r="B545" s="28"/>
    </row>
    <row r="546" ht="12.75">
      <c r="A546" s="94"/>
    </row>
    <row r="547" ht="12.75">
      <c r="A547" s="94"/>
    </row>
    <row r="548" spans="1:2" ht="12.75">
      <c r="A548" s="31"/>
      <c r="B548" s="28"/>
    </row>
    <row r="549" ht="12.75">
      <c r="A549" s="94"/>
    </row>
    <row r="550" ht="12.75">
      <c r="A550" s="94"/>
    </row>
    <row r="551" spans="1:2" ht="12.75">
      <c r="A551" s="31"/>
      <c r="B551" s="28"/>
    </row>
    <row r="552" ht="12.75">
      <c r="B552" s="28"/>
    </row>
    <row r="553" ht="12.75">
      <c r="A553" s="94"/>
    </row>
    <row r="554" spans="1:2" ht="12.75">
      <c r="A554" s="31"/>
      <c r="B554" s="28"/>
    </row>
    <row r="555" spans="1:2" ht="12.75">
      <c r="A555" s="31"/>
      <c r="B555" s="28"/>
    </row>
    <row r="556" ht="12.75">
      <c r="A556" s="94"/>
    </row>
    <row r="557" spans="1:2" ht="12.75">
      <c r="A557" s="31"/>
      <c r="B557" s="28"/>
    </row>
    <row r="558" spans="1:2" ht="12.75">
      <c r="A558" s="31"/>
      <c r="B558" s="28"/>
    </row>
    <row r="559" spans="1:2" ht="12.75">
      <c r="A559" s="87"/>
      <c r="B559" s="95"/>
    </row>
    <row r="560" spans="1:2" ht="12.75">
      <c r="A560" s="31"/>
      <c r="B560" s="28"/>
    </row>
    <row r="561" ht="12.75">
      <c r="A561" s="94"/>
    </row>
    <row r="562" spans="1:2" ht="12.75">
      <c r="A562" s="94"/>
      <c r="B562" s="95"/>
    </row>
    <row r="563" spans="1:2" ht="12.75">
      <c r="A563" s="94"/>
      <c r="B563" s="95"/>
    </row>
    <row r="564" ht="12.75">
      <c r="A564" s="94"/>
    </row>
    <row r="565" spans="1:2" ht="12.75">
      <c r="A565" s="31"/>
      <c r="B565" s="28"/>
    </row>
    <row r="566" spans="1:2" ht="12.75">
      <c r="A566" s="94"/>
      <c r="B566" s="95"/>
    </row>
    <row r="567" ht="12.75">
      <c r="A567" s="94"/>
    </row>
    <row r="568" spans="1:2" ht="12.75">
      <c r="A568" s="31"/>
      <c r="B568" s="28"/>
    </row>
    <row r="569" spans="1:2" ht="12.75">
      <c r="A569" s="94"/>
      <c r="B569" s="95"/>
    </row>
    <row r="570" ht="12.75">
      <c r="A570" s="94"/>
    </row>
    <row r="571" spans="1:2" ht="12.75">
      <c r="A571" s="31"/>
      <c r="B571" s="28"/>
    </row>
    <row r="572" spans="1:2" ht="12.75">
      <c r="A572" s="94"/>
      <c r="B572" s="95"/>
    </row>
    <row r="573" ht="12.75">
      <c r="A573" s="94"/>
    </row>
    <row r="574" spans="1:2" ht="12.75">
      <c r="A574" s="31"/>
      <c r="B574" s="28"/>
    </row>
    <row r="575" ht="12.75">
      <c r="A575" s="94"/>
    </row>
    <row r="576" ht="12.75">
      <c r="A576" s="94"/>
    </row>
    <row r="577" spans="1:2" ht="12.75">
      <c r="A577" s="31"/>
      <c r="B577" s="28"/>
    </row>
    <row r="578" ht="12.75">
      <c r="A578" s="94"/>
    </row>
    <row r="579" ht="12.75">
      <c r="A579" s="94"/>
    </row>
    <row r="580" spans="1:2" ht="12.75">
      <c r="A580" s="31"/>
      <c r="B580" s="28"/>
    </row>
    <row r="581" ht="12.75">
      <c r="A581" s="94"/>
    </row>
    <row r="582" spans="1:2" ht="12.75">
      <c r="A582" s="94"/>
      <c r="B582" s="32"/>
    </row>
    <row r="583" spans="1:2" ht="12.75">
      <c r="A583" s="31"/>
      <c r="B583" s="28"/>
    </row>
    <row r="584" spans="1:2" ht="12.75">
      <c r="A584" s="31"/>
      <c r="B584" s="28"/>
    </row>
    <row r="585" spans="1:2" ht="12.75">
      <c r="A585" s="31"/>
      <c r="B585" s="28"/>
    </row>
    <row r="586" ht="12.75">
      <c r="A586" s="94"/>
    </row>
    <row r="587" ht="12.75">
      <c r="A587" s="94"/>
    </row>
    <row r="588" spans="1:2" ht="12.75">
      <c r="A588" s="31"/>
      <c r="B588" s="28"/>
    </row>
    <row r="589" ht="12.75">
      <c r="A589" s="94"/>
    </row>
    <row r="590" ht="12.75">
      <c r="A590" s="94"/>
    </row>
    <row r="591" spans="1:2" ht="12.75">
      <c r="A591" s="31"/>
      <c r="B591" s="28"/>
    </row>
    <row r="592" spans="1:2" ht="12.75">
      <c r="A592" s="31"/>
      <c r="B592" s="28"/>
    </row>
    <row r="593" spans="1:2" ht="12.75">
      <c r="A593" s="31"/>
      <c r="B593" s="28"/>
    </row>
    <row r="594" spans="1:2" ht="12.75">
      <c r="A594" s="31"/>
      <c r="B594" s="28"/>
    </row>
    <row r="595" spans="1:2" ht="12.75">
      <c r="A595" s="31"/>
      <c r="B595" s="28"/>
    </row>
    <row r="596" spans="1:2" ht="12.75">
      <c r="A596" s="31"/>
      <c r="B596" s="28"/>
    </row>
    <row r="597" ht="12.75">
      <c r="A597" s="94"/>
    </row>
    <row r="598" spans="1:2" ht="12.75">
      <c r="A598" s="94"/>
      <c r="B598" s="28"/>
    </row>
    <row r="599" spans="1:2" ht="12.75">
      <c r="A599" s="98"/>
      <c r="B599" s="28"/>
    </row>
    <row r="600" spans="1:2" ht="12.75">
      <c r="A600" s="31"/>
      <c r="B600" s="28"/>
    </row>
    <row r="601" spans="1:2" ht="12.75">
      <c r="A601" s="31"/>
      <c r="B601" s="28"/>
    </row>
    <row r="602" spans="1:2" ht="12.75">
      <c r="A602" s="31"/>
      <c r="B602" s="28"/>
    </row>
    <row r="603" spans="1:2" ht="12.75">
      <c r="A603" s="31"/>
      <c r="B603" s="28"/>
    </row>
    <row r="604" spans="1:2" ht="12.75">
      <c r="A604" s="31"/>
      <c r="B604" s="28"/>
    </row>
    <row r="605" ht="12.75">
      <c r="A605" s="94"/>
    </row>
    <row r="606" ht="12.75">
      <c r="A606" s="94"/>
    </row>
    <row r="607" spans="1:2" ht="12.75">
      <c r="A607" s="31"/>
      <c r="B607" s="28"/>
    </row>
    <row r="608" ht="12.75">
      <c r="B608" s="28"/>
    </row>
    <row r="609" spans="1:2" ht="12.75">
      <c r="A609" s="94"/>
      <c r="B609" s="28"/>
    </row>
    <row r="610" spans="1:2" ht="12.75">
      <c r="A610" s="31"/>
      <c r="B610" s="28"/>
    </row>
    <row r="611" spans="1:2" ht="12.75">
      <c r="A611" s="31"/>
      <c r="B611" s="28"/>
    </row>
    <row r="612" spans="1:2" ht="12.75">
      <c r="A612" s="94"/>
      <c r="B612" s="28"/>
    </row>
    <row r="613" spans="1:2" ht="12.75">
      <c r="A613" s="31"/>
      <c r="B613" s="28"/>
    </row>
    <row r="614" ht="12.75">
      <c r="B614" s="28"/>
    </row>
    <row r="615" spans="1:2" ht="12.75">
      <c r="A615" s="89"/>
      <c r="B615" s="95"/>
    </row>
    <row r="616" ht="12.75">
      <c r="B616" s="28"/>
    </row>
    <row r="617" spans="1:2" ht="12.75">
      <c r="A617" s="94"/>
      <c r="B617" s="95"/>
    </row>
    <row r="618" ht="12.75">
      <c r="A618" s="94"/>
    </row>
    <row r="619" ht="12.75">
      <c r="A619" s="94"/>
    </row>
    <row r="620" spans="1:2" ht="12.75">
      <c r="A620" s="31"/>
      <c r="B620" s="28"/>
    </row>
    <row r="621" spans="1:2" ht="12.75">
      <c r="A621" s="31"/>
      <c r="B621" s="28"/>
    </row>
    <row r="622" ht="12.75">
      <c r="A622" s="94"/>
    </row>
    <row r="623" ht="12.75">
      <c r="A623" s="94"/>
    </row>
    <row r="624" spans="1:2" ht="12.75">
      <c r="A624" s="31"/>
      <c r="B624" s="28"/>
    </row>
    <row r="625" spans="1:2" ht="12.75">
      <c r="A625" s="31"/>
      <c r="B625" s="28"/>
    </row>
    <row r="626" spans="1:2" ht="12.75">
      <c r="A626" s="31"/>
      <c r="B626" s="28"/>
    </row>
    <row r="627" spans="1:2" ht="12.75">
      <c r="A627" s="31"/>
      <c r="B627" s="28"/>
    </row>
    <row r="628" spans="1:2" ht="12.75">
      <c r="A628" s="31"/>
      <c r="B628" s="28"/>
    </row>
    <row r="629" ht="12.75">
      <c r="A629" s="94"/>
    </row>
    <row r="630" ht="12.75">
      <c r="A630" s="94"/>
    </row>
    <row r="631" spans="1:2" ht="12.75">
      <c r="A631" s="31"/>
      <c r="B631" s="28"/>
    </row>
    <row r="632" spans="1:2" ht="12.75">
      <c r="A632" s="31"/>
      <c r="B632" s="28"/>
    </row>
    <row r="633" spans="1:2" ht="12.75">
      <c r="A633" s="31"/>
      <c r="B633" s="28"/>
    </row>
    <row r="634" spans="1:2" ht="12.75">
      <c r="A634" s="31"/>
      <c r="B634" s="28"/>
    </row>
    <row r="635" spans="1:2" ht="12.75">
      <c r="A635" s="31"/>
      <c r="B635" s="28"/>
    </row>
    <row r="636" spans="1:2" ht="12.75">
      <c r="A636" s="87"/>
      <c r="B636" s="95"/>
    </row>
    <row r="637" spans="1:2" ht="12.75">
      <c r="A637" s="31"/>
      <c r="B637" s="28"/>
    </row>
    <row r="638" spans="1:2" ht="12.75">
      <c r="A638" s="94"/>
      <c r="B638" s="95"/>
    </row>
    <row r="639" ht="12.75">
      <c r="A639" s="94"/>
    </row>
    <row r="640" ht="12.75">
      <c r="A640" s="94"/>
    </row>
    <row r="641" spans="1:2" ht="12.75">
      <c r="A641" s="31"/>
      <c r="B641" s="28"/>
    </row>
    <row r="642" spans="1:2" ht="12.75">
      <c r="A642" s="31"/>
      <c r="B642" s="28"/>
    </row>
    <row r="643" ht="12.75">
      <c r="A643" s="94"/>
    </row>
    <row r="644" spans="1:2" ht="12.75">
      <c r="A644" s="31"/>
      <c r="B644" s="28"/>
    </row>
    <row r="645" ht="12.75">
      <c r="A645" s="94"/>
    </row>
    <row r="646" ht="12.75">
      <c r="A646" s="94"/>
    </row>
    <row r="647" spans="1:2" ht="12.75">
      <c r="A647" s="31"/>
      <c r="B647" s="28"/>
    </row>
    <row r="648" spans="1:2" ht="12.75">
      <c r="A648" s="31"/>
      <c r="B648" s="28"/>
    </row>
    <row r="649" ht="12.75">
      <c r="A649" s="94"/>
    </row>
    <row r="650" ht="12.75">
      <c r="A650" s="94"/>
    </row>
    <row r="651" spans="1:2" ht="12.75">
      <c r="A651" s="31"/>
      <c r="B651" s="28"/>
    </row>
    <row r="652" ht="12.75">
      <c r="A652" s="93"/>
    </row>
    <row r="654" spans="1:2" ht="12.75">
      <c r="A654" s="87"/>
      <c r="B654" s="95"/>
    </row>
    <row r="656" spans="1:2" ht="12.75">
      <c r="A656" s="87"/>
      <c r="B656" s="88"/>
    </row>
    <row r="659" spans="1:2" ht="12.75">
      <c r="A659" s="91"/>
      <c r="B659" s="88"/>
    </row>
    <row r="661" spans="1:2" ht="12.75">
      <c r="A661" s="91"/>
      <c r="B661" s="88"/>
    </row>
    <row r="663" spans="1:2" ht="12.75">
      <c r="A663" s="89"/>
      <c r="B663" s="90"/>
    </row>
    <row r="664" spans="1:2" ht="12.75">
      <c r="A664" s="85"/>
      <c r="B664" s="86"/>
    </row>
    <row r="666" spans="1:2" ht="12.75">
      <c r="A666" s="87"/>
      <c r="B666" s="88"/>
    </row>
    <row r="668" spans="1:2" ht="12.75">
      <c r="A668" s="87"/>
      <c r="B668" s="88"/>
    </row>
    <row r="670" spans="1:2" ht="12.75">
      <c r="A670" s="89"/>
      <c r="B670" s="90"/>
    </row>
    <row r="671" spans="1:2" ht="12.75">
      <c r="A671" s="85"/>
      <c r="B671" s="86"/>
    </row>
    <row r="673" spans="1:2" ht="12.75">
      <c r="A673" s="87"/>
      <c r="B673" s="88"/>
    </row>
    <row r="675" spans="1:2" ht="12.75">
      <c r="A675" s="87"/>
      <c r="B675" s="88"/>
    </row>
    <row r="677" spans="1:2" ht="12.75">
      <c r="A677" s="89"/>
      <c r="B677" s="90"/>
    </row>
    <row r="678" spans="1:2" ht="12.75">
      <c r="A678" s="85"/>
      <c r="B678" s="86"/>
    </row>
    <row r="680" spans="1:2" ht="12.75">
      <c r="A680" s="87"/>
      <c r="B680" s="88"/>
    </row>
    <row r="682" spans="1:2" ht="12.75">
      <c r="A682" s="87"/>
      <c r="B682" s="88"/>
    </row>
    <row r="684" spans="1:2" ht="12.75">
      <c r="A684" s="89"/>
      <c r="B684" s="90"/>
    </row>
    <row r="685" spans="1:2" ht="12.75">
      <c r="A685" s="85"/>
      <c r="B685" s="86"/>
    </row>
    <row r="686" spans="1:2" ht="12.75">
      <c r="A686" s="85"/>
      <c r="B686" s="86"/>
    </row>
    <row r="687" spans="1:2" ht="12.75">
      <c r="A687" s="85"/>
      <c r="B687" s="86"/>
    </row>
    <row r="688" spans="1:2" ht="12.75">
      <c r="A688" s="85"/>
      <c r="B688" s="86"/>
    </row>
    <row r="689" spans="1:2" ht="12.75">
      <c r="A689" s="85"/>
      <c r="B689" s="86"/>
    </row>
    <row r="691" spans="1:2" ht="12.75">
      <c r="A691" s="87"/>
      <c r="B691" s="88"/>
    </row>
    <row r="693" spans="1:2" ht="12.75">
      <c r="A693" s="87"/>
      <c r="B693" s="88"/>
    </row>
    <row r="695" spans="1:2" ht="12.75">
      <c r="A695" s="89"/>
      <c r="B695" s="90"/>
    </row>
    <row r="696" spans="1:2" ht="12.75">
      <c r="A696" s="85"/>
      <c r="B696" s="86"/>
    </row>
    <row r="697" spans="1:2" ht="12.75">
      <c r="A697" s="85"/>
      <c r="B697" s="86"/>
    </row>
    <row r="699" spans="1:2" ht="12.75">
      <c r="A699" s="87"/>
      <c r="B699" s="88"/>
    </row>
    <row r="701" spans="1:2" ht="12.75">
      <c r="A701" s="87"/>
      <c r="B701" s="88"/>
    </row>
    <row r="703" spans="1:2" ht="12.75">
      <c r="A703" s="89"/>
      <c r="B703" s="90"/>
    </row>
    <row r="704" spans="1:2" ht="12.75">
      <c r="A704" s="85"/>
      <c r="B704" s="86"/>
    </row>
    <row r="705" spans="1:2" ht="12.75">
      <c r="A705" s="85"/>
      <c r="B705" s="86"/>
    </row>
    <row r="707" spans="1:2" ht="12.75">
      <c r="A707" s="87"/>
      <c r="B707" s="88"/>
    </row>
    <row r="709" spans="1:2" ht="12.75">
      <c r="A709" s="87"/>
      <c r="B709" s="88"/>
    </row>
    <row r="711" spans="1:2" ht="12.75">
      <c r="A711" s="89"/>
      <c r="B711" s="90"/>
    </row>
    <row r="712" spans="1:2" ht="12.75">
      <c r="A712" s="85"/>
      <c r="B712" s="86"/>
    </row>
    <row r="713" spans="1:2" ht="12.75">
      <c r="A713" s="85"/>
      <c r="B713" s="86"/>
    </row>
    <row r="714" spans="1:2" ht="12.75">
      <c r="A714" s="85"/>
      <c r="B714" s="86"/>
    </row>
    <row r="715" spans="1:2" ht="12.75">
      <c r="A715" s="85"/>
      <c r="B715" s="86"/>
    </row>
    <row r="716" spans="1:2" ht="12.75">
      <c r="A716" s="85"/>
      <c r="B716" s="86"/>
    </row>
    <row r="717" spans="1:2" ht="12.75">
      <c r="A717" s="85"/>
      <c r="B717" s="86"/>
    </row>
    <row r="718" spans="1:2" ht="12.75">
      <c r="A718" s="85"/>
      <c r="B718" s="86"/>
    </row>
    <row r="719" spans="1:2" ht="12.75">
      <c r="A719" s="85"/>
      <c r="B719" s="86"/>
    </row>
    <row r="720" spans="1:2" ht="12.75">
      <c r="A720" s="85"/>
      <c r="B720" s="86"/>
    </row>
    <row r="721" spans="1:2" ht="12.75">
      <c r="A721" s="85"/>
      <c r="B721" s="86"/>
    </row>
    <row r="723" spans="1:2" ht="12.75">
      <c r="A723" s="87"/>
      <c r="B723" s="88"/>
    </row>
    <row r="725" spans="1:2" ht="12.75">
      <c r="A725" s="87"/>
      <c r="B725" s="88"/>
    </row>
    <row r="727" spans="1:2" ht="12.75">
      <c r="A727" s="89"/>
      <c r="B727" s="90"/>
    </row>
    <row r="728" spans="1:2" ht="12.75">
      <c r="A728" s="85"/>
      <c r="B728" s="86"/>
    </row>
    <row r="729" spans="1:2" ht="12.75">
      <c r="A729" s="85"/>
      <c r="B729" s="86"/>
    </row>
    <row r="730" spans="1:2" ht="12.75">
      <c r="A730" s="85"/>
      <c r="B730" s="86"/>
    </row>
    <row r="731" spans="1:2" ht="12.75">
      <c r="A731" s="85"/>
      <c r="B731" s="86"/>
    </row>
    <row r="732" spans="1:2" ht="12.75">
      <c r="A732" s="85"/>
      <c r="B732" s="86"/>
    </row>
    <row r="733" spans="1:2" ht="12.75">
      <c r="A733" s="85"/>
      <c r="B733" s="86"/>
    </row>
    <row r="735" spans="1:2" ht="12.75">
      <c r="A735" s="87"/>
      <c r="B735" s="88"/>
    </row>
    <row r="737" spans="1:2" ht="12.75">
      <c r="A737" s="87"/>
      <c r="B737" s="88"/>
    </row>
    <row r="739" spans="1:2" ht="12.75">
      <c r="A739" s="89"/>
      <c r="B739" s="90"/>
    </row>
    <row r="740" spans="1:2" ht="12.75">
      <c r="A740" s="85"/>
      <c r="B740" s="86"/>
    </row>
    <row r="741" spans="1:2" ht="12.75">
      <c r="A741" s="85"/>
      <c r="B741" s="86"/>
    </row>
    <row r="742" spans="1:2" ht="12.75">
      <c r="A742" s="85"/>
      <c r="B742" s="86"/>
    </row>
    <row r="745" spans="1:2" ht="12.75">
      <c r="A745" s="87"/>
      <c r="B745" s="88"/>
    </row>
    <row r="747" spans="1:2" ht="12.75">
      <c r="A747" s="87"/>
      <c r="B747" s="88"/>
    </row>
    <row r="749" spans="1:2" ht="12.75">
      <c r="A749" s="89"/>
      <c r="B749" s="90"/>
    </row>
    <row r="750" spans="1:2" ht="12.75">
      <c r="A750" s="85"/>
      <c r="B750" s="86"/>
    </row>
    <row r="752" spans="1:2" ht="12.75">
      <c r="A752" s="87"/>
      <c r="B752" s="88"/>
    </row>
    <row r="754" spans="1:2" ht="12.75">
      <c r="A754" s="87"/>
      <c r="B754" s="88"/>
    </row>
    <row r="756" spans="1:2" ht="12.75">
      <c r="A756" s="89"/>
      <c r="B756" s="90"/>
    </row>
    <row r="757" spans="1:2" ht="12.75">
      <c r="A757" s="85"/>
      <c r="B757" s="86"/>
    </row>
    <row r="758" spans="1:2" ht="12.75">
      <c r="A758" s="85"/>
      <c r="B758" s="86"/>
    </row>
    <row r="760" spans="1:2" ht="12.75">
      <c r="A760" s="87"/>
      <c r="B760" s="88"/>
    </row>
    <row r="762" spans="1:2" ht="12.75">
      <c r="A762" s="87"/>
      <c r="B762" s="88"/>
    </row>
    <row r="764" spans="1:2" ht="12.75">
      <c r="A764" s="89"/>
      <c r="B764" s="90"/>
    </row>
    <row r="765" spans="1:2" ht="12.75">
      <c r="A765" s="85"/>
      <c r="B765" s="86"/>
    </row>
    <row r="766" spans="1:2" ht="12.75">
      <c r="A766" s="85"/>
      <c r="B766" s="86"/>
    </row>
    <row r="767" spans="1:2" ht="12.75">
      <c r="A767" s="85"/>
      <c r="B767" s="86"/>
    </row>
    <row r="768" spans="1:2" ht="12.75">
      <c r="A768" s="85"/>
      <c r="B768" s="86"/>
    </row>
    <row r="769" spans="1:2" ht="12.75">
      <c r="A769" s="85"/>
      <c r="B769" s="86"/>
    </row>
    <row r="770" spans="1:2" ht="12.75">
      <c r="A770" s="85"/>
      <c r="B770" s="86"/>
    </row>
    <row r="771" spans="1:2" ht="12.75">
      <c r="A771" s="85"/>
      <c r="B771" s="86"/>
    </row>
    <row r="772" spans="1:2" ht="12.75">
      <c r="A772" s="85"/>
      <c r="B772" s="86"/>
    </row>
    <row r="773" spans="1:2" ht="12.75">
      <c r="A773" s="85"/>
      <c r="B773" s="86"/>
    </row>
    <row r="774" spans="1:2" ht="12.75">
      <c r="A774" s="85"/>
      <c r="B774" s="86"/>
    </row>
    <row r="775" spans="1:2" ht="12.75">
      <c r="A775" s="85"/>
      <c r="B775" s="86"/>
    </row>
    <row r="778" spans="1:2" ht="12.75">
      <c r="A778" s="87"/>
      <c r="B778" s="88"/>
    </row>
    <row r="780" spans="1:2" ht="12.75">
      <c r="A780" s="87"/>
      <c r="B780" s="88"/>
    </row>
  </sheetData>
  <mergeCells count="1">
    <mergeCell ref="A1:E1"/>
  </mergeCells>
  <printOptions horizontalCentered="1"/>
  <pageMargins left="0.1968503937007874" right="0.1968503937007874" top="0.6299212598425197" bottom="0.5905511811023623" header="0.31496062992125984" footer="0.1968503937007874"/>
  <pageSetup horizontalDpi="300" verticalDpi="300" orientation="portrait" paperSize="9" r:id="rId1"/>
  <headerFooter alignWithMargins="0"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2011-09-08T14:27:16Z</cp:lastPrinted>
  <dcterms:created xsi:type="dcterms:W3CDTF">2001-11-29T15:00:47Z</dcterms:created>
  <dcterms:modified xsi:type="dcterms:W3CDTF">2011-09-08T14:34:21Z</dcterms:modified>
  <cp:category/>
  <cp:version/>
  <cp:contentType/>
  <cp:contentStatus/>
</cp:coreProperties>
</file>