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38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'bilanca'!$A$1:$H$21</definedName>
    <definedName name="_xlnm.Print_Area" localSheetId="4">'posebni dio'!$A$1:$E$100</definedName>
    <definedName name="_xlnm.Print_Area" localSheetId="1">'prihodi'!$A$1:$G$24</definedName>
    <definedName name="_xlnm.Print_Area" localSheetId="3">'račun financiranja'!$A$1:$G$21</definedName>
    <definedName name="_xlnm.Print_Area" localSheetId="2">'rashodi-opći dio'!$A$1:$G$53</definedName>
  </definedNames>
  <calcPr fullCalcOnLoad="1"/>
</workbook>
</file>

<file path=xl/sharedStrings.xml><?xml version="1.0" encoding="utf-8"?>
<sst xmlns="http://schemas.openxmlformats.org/spreadsheetml/2006/main" count="238" uniqueCount="136">
  <si>
    <t>Podskupina</t>
  </si>
  <si>
    <t>Sku-pina</t>
  </si>
  <si>
    <t>Raz-red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</si>
  <si>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</si>
  <si>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</si>
  <si>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</si>
  <si>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</si>
  <si>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</si>
  <si>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</si>
  <si>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</si>
  <si>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</si>
  <si>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</si>
  <si>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</si>
  <si>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</si>
  <si>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</si>
  <si>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</si>
  <si>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Građevinski objekti</t>
  </si>
  <si>
    <t>4212</t>
  </si>
  <si>
    <t xml:space="preserve">Poslovni objekti 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</si>
  <si>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</si>
  <si>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</si>
  <si>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</si>
  <si>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</si>
  <si>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</si>
  <si>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</si>
  <si>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</si>
  <si>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</si>
  <si>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</si>
  <si>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</si>
  <si>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</si>
  <si>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</si>
  <si>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</si>
  <si>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</si>
  <si>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</si>
  <si>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Naziv prihoda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</si>
  <si>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</si>
  <si>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</si>
  <si>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</si>
  <si>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</si>
  <si>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</si>
  <si>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</si>
  <si>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</si>
  <si>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</si>
  <si>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</si>
  <si>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</si>
  <si>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</si>
  <si>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</si>
  <si>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</si>
  <si>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</si>
  <si>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</si>
  <si>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</si>
  <si>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</si>
  <si>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</si>
  <si>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</si>
  <si>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</si>
  <si>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</si>
  <si>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</si>
  <si>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Zdravstvene i veterinarske usluge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</si>
  <si>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</si>
  <si>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</si>
  <si>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</si>
  <si>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</si>
  <si>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</si>
  <si>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</si>
  <si>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</si>
  <si>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</si>
  <si>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RASHODI ZA NABAVU NEFINANCIJSKE IMOVINE</t>
  </si>
  <si>
    <t>NETO FINANCIRANJE</t>
  </si>
  <si>
    <t>Naziv rashoda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</si>
  <si>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</si>
  <si>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</si>
  <si>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</si>
  <si>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</si>
  <si>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</si>
  <si>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</si>
  <si>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</si>
  <si>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</si>
  <si>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</si>
  <si>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</si>
  <si>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SERVISIRANJE UNUTARNJEG DUGA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</si>
  <si>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</si>
  <si>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</si>
  <si>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</si>
  <si>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</si>
  <si>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</si>
  <si>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</si>
  <si>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</si>
  <si>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</si>
  <si>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</si>
  <si>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</si>
  <si>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</si>
  <si>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</si>
  <si>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</si>
  <si>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ADMINISTRATIVNO UPRAVLJANJE I OPREMANJE</t>
  </si>
  <si>
    <t>HRVATSKI FOND ZA PRIVATIZACIJU</t>
  </si>
  <si>
    <t>A1001</t>
  </si>
  <si>
    <t>Primljene otplate (povrati) glavnice danih zajmova</t>
  </si>
  <si>
    <t>Izdaci za dane zajmove</t>
  </si>
  <si>
    <t>Izdaci za dionice i udjele u glavnici</t>
  </si>
  <si>
    <t>Dionice i udjeli u glavnici trgovačkih društava izvan javnog sektora</t>
  </si>
  <si>
    <t>DANI ZAJMOVI</t>
  </si>
  <si>
    <t>Komunikacijska oprema</t>
  </si>
  <si>
    <t>Uređaji, strojevi i oprema za ostale namjene</t>
  </si>
  <si>
    <t>Prihodi od prodaje neproizvedene imovine</t>
  </si>
  <si>
    <t>Prihodi od materijalne imovine - prirodnih bogatstva</t>
  </si>
  <si>
    <t>Zemljište</t>
  </si>
  <si>
    <t>Ostali nespomenuti financijski rashodi</t>
  </si>
  <si>
    <t>05</t>
  </si>
  <si>
    <t>Projekcija                           2012.</t>
  </si>
  <si>
    <t>A1003</t>
  </si>
  <si>
    <t>A1004</t>
  </si>
  <si>
    <t>DIONICE I UDJELI U GLAVNICI</t>
  </si>
  <si>
    <t>Projekcija                           2013.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</si>
  <si>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</si>
  <si>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</si>
  <si>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</si>
  <si>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</si>
  <si>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</si>
  <si>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</si>
  <si>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</si>
  <si>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obvzeno zdravstveno osiguranje</t>
  </si>
  <si>
    <t>Doprinosi za obvezno zdravstveno osiguranje</t>
  </si>
  <si>
    <t>Prihodi od kamata na dane zajmove trgovačkim društvima i obrtnicima izvan  javnog sektora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</si>
  <si>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</si>
  <si>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</si>
  <si>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</si>
  <si>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</si>
  <si>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Izdaci za dane zajmove trgovačkim društvima i obrtnicima izvan javnog sektora</t>
  </si>
  <si>
    <t>Dani zajmovi tuzemnim trgovačkim društvima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</si>
  <si>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</si>
  <si>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</si>
  <si>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Primici (povrati) glavnice zajmova danih trgovačkim društvima, obrtnicima izvan javnog sektora</t>
  </si>
  <si>
    <t>Povrat zajmova danih tuzemnim trgovačkim društvima izvan javnog sektora</t>
  </si>
  <si>
    <t>Plan                     za 2011.</t>
  </si>
  <si>
    <t>Plan                  za 2011.</t>
  </si>
  <si>
    <t xml:space="preserve">   FINANCIJSKI PLAN HRVATSKOG FONDA ZA PRIVATIZACIJU                                                                     ZA 2011. I PROJEKCIJE  ZA 2012. I 2013. GODINU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</si>
</sst>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</numFmts>
  <fonts count="3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Bookman Old Style"/>
      <family val="1"/>
    </font>
    <font>
      <sz val="10"/>
      <name val="Bookman Old Style"/>
      <family val="1"/>
    </font>
    <font>
      <b/>
      <sz val="16"/>
      <name val="Times New Roman"/>
      <family val="1"/>
    </font>
    <font>
      <sz val="10"/>
      <name val="MS Sans Serif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MS Sans Serif"/>
      <family val="0"/>
    </font>
    <font>
      <sz val="14"/>
      <name val="Bookman Old Style"/>
      <family val="1"/>
    </font>
    <font>
      <sz val="12"/>
      <name val="Times New Roman"/>
      <family val="1"/>
    </font>
    <font>
      <b/>
      <sz val="14"/>
      <name val="Bookman Old Style"/>
      <family val="1"/>
    </font>
    <font>
      <b/>
      <sz val="9.85"/>
      <name val="Times New Roman"/>
      <family val="1"/>
    </font>
    <font>
      <b/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9.85"/>
      <name val="Bookman Old Style"/>
      <family val="1"/>
    </font>
    <font>
      <sz val="9.85"/>
      <name val="Bookman Old Style"/>
      <family val="1"/>
    </font>
    <font>
      <i/>
      <sz val="9.85"/>
      <name val="Bookman Old Style"/>
      <family val="1"/>
    </font>
    <font>
      <i/>
      <sz val="10"/>
      <name val="Bookman Old Style"/>
      <family val="1"/>
    </font>
    <font>
      <sz val="9.85"/>
      <name val="Times New Roman"/>
      <family val="1"/>
    </font>
    <font>
      <i/>
      <sz val="9.85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3" fillId="0" borderId="1" xfId="0" applyFont="1" applyBorder="1" applyAlignment="1" quotePrefix="1">
      <alignment horizontal="left" vertical="center" wrapText="1"/>
    </xf>
    <xf numFmtId="0" fontId="13" fillId="0" borderId="2" xfId="0" applyFont="1" applyBorder="1" applyAlignment="1" quotePrefix="1">
      <alignment horizontal="left" vertical="center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NumberFormat="1" applyFont="1" applyFill="1" applyBorder="1" applyAlignment="1" applyProtection="1" quotePrefix="1">
      <alignment horizontal="left" vertical="center" wrapText="1"/>
      <protection/>
    </xf>
    <xf numFmtId="0" fontId="14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 quotePrefix="1">
      <alignment horizontal="left" wrapText="1"/>
      <protection/>
    </xf>
    <xf numFmtId="0" fontId="11" fillId="0" borderId="4" xfId="0" applyNumberFormat="1" applyFont="1" applyFill="1" applyBorder="1" applyAlignment="1" applyProtection="1">
      <alignment wrapText="1"/>
      <protection/>
    </xf>
    <xf numFmtId="4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wrapText="1"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 quotePrefix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2" borderId="2" xfId="0" applyFont="1" applyFill="1" applyBorder="1" applyAlignment="1" quotePrefix="1">
      <alignment horizontal="left" vertical="center" wrapText="1"/>
    </xf>
    <xf numFmtId="0" fontId="19" fillId="2" borderId="2" xfId="0" applyFont="1" applyFill="1" applyBorder="1" applyAlignment="1" quotePrefix="1">
      <alignment horizontal="center" vertical="center" wrapText="1"/>
    </xf>
    <xf numFmtId="0" fontId="14" fillId="2" borderId="2" xfId="0" applyNumberFormat="1" applyFont="1" applyFill="1" applyBorder="1" applyAlignment="1" applyProtection="1" quotePrefix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Border="1" applyAlignment="1" quotePrefix="1">
      <alignment horizontal="left" vertical="center"/>
    </xf>
    <xf numFmtId="0" fontId="21" fillId="0" borderId="0" xfId="0" applyNumberFormat="1" applyFont="1" applyFill="1" applyBorder="1" applyAlignment="1" applyProtection="1">
      <alignment wrapText="1"/>
      <protection/>
    </xf>
    <xf numFmtId="0" fontId="22" fillId="0" borderId="0" xfId="0" applyFont="1" applyBorder="1" applyAlignment="1" quotePrefix="1">
      <alignment horizontal="left" vertical="center" wrapText="1"/>
    </xf>
    <xf numFmtId="0" fontId="20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 quotePrefix="1">
      <alignment horizontal="left" vertical="center"/>
      <protection/>
    </xf>
    <xf numFmtId="3" fontId="6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0" xfId="0" applyNumberFormat="1" applyFont="1" applyFill="1" applyBorder="1" applyAlignment="1" applyProtection="1">
      <alignment wrapText="1"/>
      <protection/>
    </xf>
    <xf numFmtId="3" fontId="20" fillId="0" borderId="0" xfId="0" applyNumberFormat="1" applyFont="1" applyFill="1" applyBorder="1" applyAlignment="1" applyProtection="1">
      <alignment wrapText="1"/>
      <protection/>
    </xf>
    <xf numFmtId="3" fontId="6" fillId="0" borderId="0" xfId="0" applyNumberFormat="1" applyFont="1" applyFill="1" applyBorder="1" applyAlignment="1" applyProtection="1">
      <alignment horizontal="left" wrapText="1"/>
      <protection/>
    </xf>
    <xf numFmtId="0" fontId="23" fillId="0" borderId="2" xfId="0" applyFont="1" applyBorder="1" applyAlignment="1" quotePrefix="1">
      <alignment horizontal="left" vertical="center" wrapText="1"/>
    </xf>
    <xf numFmtId="0" fontId="20" fillId="0" borderId="2" xfId="0" applyNumberFormat="1" applyFont="1" applyFill="1" applyBorder="1" applyAlignment="1" applyProtection="1" quotePrefix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3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27" fillId="0" borderId="0" xfId="0" applyFont="1" applyBorder="1" applyAlignment="1" quotePrefix="1">
      <alignment horizontal="left" vertical="center" wrapText="1"/>
    </xf>
    <xf numFmtId="3" fontId="9" fillId="0" borderId="0" xfId="0" applyNumberFormat="1" applyFont="1" applyFill="1" applyBorder="1" applyAlignment="1" applyProtection="1" quotePrefix="1">
      <alignment horizontal="left" wrapText="1"/>
      <protection/>
    </xf>
    <xf numFmtId="3" fontId="9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 quotePrefix="1">
      <alignment horizontal="left" wrapText="1"/>
      <protection/>
    </xf>
    <xf numFmtId="172" fontId="29" fillId="2" borderId="2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 quotePrefix="1">
      <alignment horizontal="left" vertical="center"/>
    </xf>
    <xf numFmtId="0" fontId="28" fillId="0" borderId="0" xfId="0" applyFont="1" applyAlignment="1" quotePrefix="1">
      <alignment horizontal="left" vertical="center"/>
    </xf>
    <xf numFmtId="0" fontId="19" fillId="0" borderId="0" xfId="0" applyFont="1" applyAlignment="1" quotePrefix="1">
      <alignment horizontal="left" vertical="center"/>
    </xf>
    <xf numFmtId="0" fontId="19" fillId="0" borderId="5" xfId="0" applyFont="1" applyAlignment="1" quotePrefix="1">
      <alignment horizontal="left" vertical="center"/>
    </xf>
    <xf numFmtId="0" fontId="30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27" fillId="0" borderId="0" xfId="0" applyFont="1" applyAlignment="1" quotePrefix="1">
      <alignment horizontal="left" vertical="center"/>
    </xf>
    <xf numFmtId="0" fontId="14" fillId="0" borderId="0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31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Font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 applyProtection="1">
      <alignment/>
      <protection/>
    </xf>
    <xf numFmtId="3" fontId="14" fillId="0" borderId="2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13" fillId="0" borderId="3" xfId="0" applyNumberFormat="1" applyFont="1" applyBorder="1" applyAlignment="1">
      <alignment horizontal="right"/>
    </xf>
    <xf numFmtId="0" fontId="13" fillId="0" borderId="2" xfId="0" applyFont="1" applyBorder="1" applyAlignment="1" quotePrefix="1">
      <alignment horizontal="left"/>
    </xf>
    <xf numFmtId="4" fontId="13" fillId="0" borderId="2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 applyProtection="1">
      <alignment horizontal="right"/>
      <protection/>
    </xf>
    <xf numFmtId="3" fontId="13" fillId="0" borderId="3" xfId="0" applyNumberFormat="1" applyFont="1" applyFill="1" applyBorder="1" applyAlignment="1" applyProtection="1">
      <alignment horizontal="right" wrapText="1"/>
      <protection/>
    </xf>
    <xf numFmtId="0" fontId="31" fillId="0" borderId="0" xfId="0" applyNumberFormat="1" applyFont="1" applyFill="1" applyBorder="1" applyAlignment="1" applyProtection="1">
      <alignment horizontal="right" vertical="top"/>
      <protection/>
    </xf>
    <xf numFmtId="0" fontId="31" fillId="0" borderId="0" xfId="0" applyFont="1" applyBorder="1" applyAlignment="1" quotePrefix="1">
      <alignment horizontal="left" wrapText="1"/>
    </xf>
    <xf numFmtId="3" fontId="31" fillId="0" borderId="0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 quotePrefix="1">
      <alignment horizontal="left" wrapText="1"/>
    </xf>
    <xf numFmtId="0" fontId="27" fillId="0" borderId="0" xfId="0" applyFont="1" applyBorder="1" applyAlignment="1" quotePrefix="1">
      <alignment horizontal="left" wrapText="1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 quotePrefix="1">
      <alignment horizontal="left" wrapText="1"/>
    </xf>
    <xf numFmtId="0" fontId="19" fillId="0" borderId="0" xfId="0" applyFont="1" applyAlignment="1" quotePrefix="1">
      <alignment horizontal="left" wrapText="1"/>
    </xf>
    <xf numFmtId="0" fontId="28" fillId="0" borderId="0" xfId="0" applyFont="1" applyAlignment="1" quotePrefix="1">
      <alignment horizontal="left" wrapText="1"/>
    </xf>
    <xf numFmtId="3" fontId="30" fillId="0" borderId="0" xfId="0" applyNumberFormat="1" applyFont="1" applyFill="1" applyBorder="1" applyAlignment="1" applyProtection="1">
      <alignment horizontal="left" wrapText="1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9" fillId="0" borderId="0" xfId="0" applyFont="1" applyBorder="1" applyAlignment="1" quotePrefix="1">
      <alignment/>
    </xf>
    <xf numFmtId="0" fontId="19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Border="1" applyAlignment="1" quotePrefix="1">
      <alignment horizontal="left"/>
    </xf>
    <xf numFmtId="0" fontId="31" fillId="0" borderId="0" xfId="0" applyFont="1" applyBorder="1" applyAlignment="1" quotePrefix="1">
      <alignment horizontal="left"/>
    </xf>
    <xf numFmtId="3" fontId="9" fillId="0" borderId="0" xfId="0" applyNumberFormat="1" applyFont="1" applyFill="1" applyBorder="1" applyAlignment="1" applyProtection="1" quotePrefix="1">
      <alignment horizontal="left"/>
      <protection/>
    </xf>
    <xf numFmtId="3" fontId="9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 quotePrefix="1">
      <alignment horizontal="left"/>
      <protection/>
    </xf>
    <xf numFmtId="0" fontId="19" fillId="0" borderId="0" xfId="0" applyFont="1" applyBorder="1" applyAlignment="1">
      <alignment horizontal="left" vertical="top"/>
    </xf>
    <xf numFmtId="0" fontId="27" fillId="0" borderId="0" xfId="0" applyFont="1" applyBorder="1" applyAlignment="1" quotePrefix="1">
      <alignment horizontal="left" vertical="top"/>
    </xf>
    <xf numFmtId="0" fontId="19" fillId="0" borderId="0" xfId="0" applyFont="1" applyBorder="1" applyAlignment="1" quotePrefix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5" xfId="0" applyFont="1" applyAlignment="1">
      <alignment horizontal="left" vertical="center"/>
    </xf>
    <xf numFmtId="0" fontId="33" fillId="0" borderId="0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left" wrapText="1"/>
      <protection/>
    </xf>
    <xf numFmtId="172" fontId="29" fillId="2" borderId="0" xfId="0" applyFont="1" applyFill="1" applyBorder="1" applyAlignment="1">
      <alignment horizontal="left" vertical="center" wrapText="1"/>
    </xf>
    <xf numFmtId="0" fontId="29" fillId="2" borderId="0" xfId="0" applyNumberFormat="1" applyFont="1" applyFill="1" applyBorder="1" applyAlignment="1" applyProtection="1">
      <alignment horizontal="left" wrapText="1"/>
      <protection/>
    </xf>
    <xf numFmtId="3" fontId="14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Font="1" applyBorder="1" applyAlignment="1">
      <alignment horizontal="left" vertical="top"/>
    </xf>
    <xf numFmtId="3" fontId="34" fillId="0" borderId="0" xfId="0" applyNumberFormat="1" applyFont="1" applyFill="1" applyBorder="1" applyAlignment="1" applyProtection="1">
      <alignment horizontal="right"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29" fillId="2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" xfId="0" applyFont="1" applyBorder="1" applyAlignment="1" quotePrefix="1">
      <alignment horizontal="left"/>
    </xf>
    <xf numFmtId="0" fontId="8" fillId="0" borderId="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 quotePrefix="1">
      <alignment horizontal="center" vertical="center"/>
      <protection/>
    </xf>
    <xf numFmtId="0" fontId="13" fillId="0" borderId="1" xfId="0" applyNumberFormat="1" applyFont="1" applyFill="1" applyBorder="1" applyAlignment="1" applyProtection="1" quotePrefix="1">
      <alignment horizontal="left" wrapText="1"/>
      <protection/>
    </xf>
    <xf numFmtId="0" fontId="15" fillId="0" borderId="2" xfId="0" applyNumberFormat="1" applyFont="1" applyFill="1" applyBorder="1" applyAlignment="1" applyProtection="1">
      <alignment wrapText="1"/>
      <protection/>
    </xf>
    <xf numFmtId="0" fontId="13" fillId="0" borderId="1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wrapText="1"/>
      <protection/>
    </xf>
    <xf numFmtId="0" fontId="18" fillId="0" borderId="4" xfId="0" applyNumberFormat="1" applyFont="1" applyFill="1" applyBorder="1" applyAlignment="1" applyProtection="1" quotePrefix="1">
      <alignment horizontal="left" wrapText="1"/>
      <protection/>
    </xf>
    <xf numFmtId="0" fontId="16" fillId="0" borderId="4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172" fontId="35" fillId="0" borderId="0" xfId="0" applyFont="1" applyAlignment="1" quotePrefix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36" fillId="0" borderId="0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3" sqref="A3:H3"/>
    </sheetView>
  </sheetViews>
  <sheetFormatPr defaultColWidth="9.140625" defaultRowHeight="12.75"/>
  <cols>
    <col min="1" max="2" width="4.28125" style="2" customWidth="1"/>
    <col min="3" max="3" width="5.57421875" style="2" customWidth="1"/>
    <col min="4" max="4" width="5.28125" style="24" customWidth="1"/>
    <col min="5" max="5" width="43.7109375" style="2" customWidth="1"/>
    <col min="6" max="6" width="14.28125" style="3" customWidth="1"/>
    <col min="7" max="8" width="14.28125" style="2" customWidth="1"/>
    <col min="9" max="16384" width="11.421875" style="2" customWidth="1"/>
  </cols>
  <sheetData>
    <row r="1" spans="1:9" ht="28.5" customHeight="1">
      <c r="A1" s="164" t="s">
        <v>135</v>
      </c>
      <c r="B1" s="165"/>
      <c r="C1" s="165"/>
      <c r="D1" s="165"/>
      <c r="E1" s="165"/>
      <c r="F1" s="166"/>
      <c r="G1" s="167"/>
      <c r="H1" s="167"/>
      <c r="I1" s="84"/>
    </row>
    <row r="2" spans="1:9" ht="30" customHeight="1">
      <c r="A2" s="165"/>
      <c r="B2" s="165"/>
      <c r="C2" s="165"/>
      <c r="D2" s="165"/>
      <c r="E2" s="165"/>
      <c r="F2" s="166"/>
      <c r="G2" s="167"/>
      <c r="H2" s="167"/>
      <c r="I2" s="84"/>
    </row>
    <row r="3" spans="1:9" s="5" customFormat="1" ht="24" customHeight="1">
      <c r="A3" s="152" t="s">
        <v>86</v>
      </c>
      <c r="B3" s="152"/>
      <c r="C3" s="152"/>
      <c r="D3" s="152"/>
      <c r="E3" s="152"/>
      <c r="F3" s="152"/>
      <c r="G3" s="152"/>
      <c r="H3" s="152"/>
      <c r="I3" s="83"/>
    </row>
    <row r="4" spans="1:9" ht="24" customHeight="1">
      <c r="A4" s="152" t="s">
        <v>4</v>
      </c>
      <c r="B4" s="152"/>
      <c r="C4" s="152"/>
      <c r="D4" s="152"/>
      <c r="E4" s="152"/>
      <c r="F4" s="152"/>
      <c r="G4" s="152"/>
      <c r="H4" s="152"/>
      <c r="I4" s="83"/>
    </row>
    <row r="5" spans="1:5" ht="9" customHeight="1">
      <c r="A5" s="6"/>
      <c r="B5" s="7"/>
      <c r="C5" s="7"/>
      <c r="D5" s="7"/>
      <c r="E5" s="7"/>
    </row>
    <row r="6" spans="1:8" s="1" customFormat="1" ht="27.75" customHeight="1">
      <c r="A6" s="9"/>
      <c r="B6" s="10"/>
      <c r="C6" s="10"/>
      <c r="D6" s="11"/>
      <c r="E6" s="12"/>
      <c r="F6" s="13" t="s">
        <v>133</v>
      </c>
      <c r="G6" s="82" t="s">
        <v>108</v>
      </c>
      <c r="H6" s="82" t="s">
        <v>112</v>
      </c>
    </row>
    <row r="7" spans="1:8" ht="22.5" customHeight="1">
      <c r="A7" s="156" t="s">
        <v>28</v>
      </c>
      <c r="B7" s="155"/>
      <c r="C7" s="155"/>
      <c r="D7" s="155"/>
      <c r="E7" s="151"/>
      <c r="F7" s="89">
        <f>prihodi!E4</f>
        <v>29970000</v>
      </c>
      <c r="G7" s="89">
        <f>prihodi!F4</f>
        <v>27970000</v>
      </c>
      <c r="H7" s="89">
        <f>prihodi!G4</f>
        <v>27970000</v>
      </c>
    </row>
    <row r="8" spans="1:8" ht="22.5" customHeight="1">
      <c r="A8" s="150" t="s">
        <v>25</v>
      </c>
      <c r="B8" s="151"/>
      <c r="C8" s="151"/>
      <c r="D8" s="151"/>
      <c r="E8" s="151"/>
      <c r="F8" s="89">
        <f>prihodi!E18</f>
        <v>42000000</v>
      </c>
      <c r="G8" s="89">
        <f>prihodi!F18</f>
        <v>42000000</v>
      </c>
      <c r="H8" s="89">
        <f>prihodi!G18</f>
        <v>40000000</v>
      </c>
    </row>
    <row r="9" spans="1:8" ht="22.5" customHeight="1">
      <c r="A9" s="154" t="s">
        <v>90</v>
      </c>
      <c r="B9" s="155"/>
      <c r="C9" s="155"/>
      <c r="D9" s="155"/>
      <c r="E9" s="157"/>
      <c r="F9" s="93">
        <f>'rashodi-opći dio'!E3</f>
        <v>78048000</v>
      </c>
      <c r="G9" s="93">
        <f>'rashodi-opći dio'!F3</f>
        <v>75587500</v>
      </c>
      <c r="H9" s="93">
        <f>'rashodi-opći dio'!G3</f>
        <v>71287500</v>
      </c>
    </row>
    <row r="10" spans="1:8" ht="22.5" customHeight="1">
      <c r="A10" s="150" t="s">
        <v>26</v>
      </c>
      <c r="B10" s="151"/>
      <c r="C10" s="151"/>
      <c r="D10" s="151"/>
      <c r="E10" s="151"/>
      <c r="F10" s="93">
        <f>'rashodi-opći dio'!E45</f>
        <v>2160000</v>
      </c>
      <c r="G10" s="93">
        <f>'rashodi-opći dio'!F45</f>
        <v>1340000</v>
      </c>
      <c r="H10" s="93">
        <f>'rashodi-opći dio'!G45</f>
        <v>1130000</v>
      </c>
    </row>
    <row r="11" spans="1:8" ht="22.5" customHeight="1">
      <c r="A11" s="154" t="s">
        <v>27</v>
      </c>
      <c r="B11" s="155"/>
      <c r="C11" s="155"/>
      <c r="D11" s="155"/>
      <c r="E11" s="155"/>
      <c r="F11" s="93">
        <f>F7+F8-F9-F10</f>
        <v>-8238000</v>
      </c>
      <c r="G11" s="93">
        <f>G7+G8-G9-G10</f>
        <v>-6957500</v>
      </c>
      <c r="H11" s="93">
        <f>H7+H8-H9-H10</f>
        <v>-4447500</v>
      </c>
    </row>
    <row r="12" spans="1:5" ht="12.75" customHeight="1">
      <c r="A12" s="14"/>
      <c r="B12" s="7"/>
      <c r="C12" s="7"/>
      <c r="D12" s="7"/>
      <c r="E12" s="4"/>
    </row>
    <row r="13" spans="1:8" s="15" customFormat="1" ht="24" customHeight="1">
      <c r="A13" s="153" t="s">
        <v>35</v>
      </c>
      <c r="B13" s="153"/>
      <c r="C13" s="153"/>
      <c r="D13" s="153"/>
      <c r="E13" s="153"/>
      <c r="F13" s="153"/>
      <c r="G13" s="153"/>
      <c r="H13" s="153"/>
    </row>
    <row r="14" spans="1:6" s="15" customFormat="1" ht="11.25" customHeight="1">
      <c r="A14" s="16"/>
      <c r="B14" s="17"/>
      <c r="C14" s="17"/>
      <c r="D14" s="17"/>
      <c r="E14" s="17"/>
      <c r="F14" s="18"/>
    </row>
    <row r="15" spans="1:8" s="19" customFormat="1" ht="27.75" customHeight="1">
      <c r="A15" s="9"/>
      <c r="B15" s="10"/>
      <c r="C15" s="10"/>
      <c r="D15" s="11"/>
      <c r="E15" s="12"/>
      <c r="F15" s="13" t="s">
        <v>133</v>
      </c>
      <c r="G15" s="82" t="s">
        <v>108</v>
      </c>
      <c r="H15" s="82" t="s">
        <v>112</v>
      </c>
    </row>
    <row r="16" spans="1:8" s="15" customFormat="1" ht="22.5" customHeight="1">
      <c r="A16" s="156" t="s">
        <v>22</v>
      </c>
      <c r="B16" s="155"/>
      <c r="C16" s="155"/>
      <c r="D16" s="155"/>
      <c r="E16" s="155"/>
      <c r="F16" s="89">
        <f>'račun financiranja'!E4</f>
        <v>120000000</v>
      </c>
      <c r="G16" s="89">
        <f>'račun financiranja'!F4</f>
        <v>120000000</v>
      </c>
      <c r="H16" s="89">
        <f>'račun financiranja'!G4</f>
        <v>105000000</v>
      </c>
    </row>
    <row r="17" spans="1:8" s="15" customFormat="1" ht="22.5" customHeight="1">
      <c r="A17" s="156" t="s">
        <v>24</v>
      </c>
      <c r="B17" s="155"/>
      <c r="C17" s="155"/>
      <c r="D17" s="155"/>
      <c r="E17" s="155"/>
      <c r="F17" s="89">
        <f>'račun financiranja'!E11</f>
        <v>111762000</v>
      </c>
      <c r="G17" s="89">
        <f>'račun financiranja'!F11</f>
        <v>113042500</v>
      </c>
      <c r="H17" s="89">
        <f>'račun financiranja'!G11</f>
        <v>100552500</v>
      </c>
    </row>
    <row r="18" spans="1:8" s="15" customFormat="1" ht="22.5" customHeight="1">
      <c r="A18" s="154" t="s">
        <v>67</v>
      </c>
      <c r="B18" s="155"/>
      <c r="C18" s="155"/>
      <c r="D18" s="155"/>
      <c r="E18" s="155"/>
      <c r="F18" s="93">
        <f>F16-F17</f>
        <v>8238000</v>
      </c>
      <c r="G18" s="93">
        <f>G16-G17</f>
        <v>6957500</v>
      </c>
      <c r="H18" s="93">
        <f>H16-H17</f>
        <v>4447500</v>
      </c>
    </row>
    <row r="19" spans="1:6" s="15" customFormat="1" ht="15" customHeight="1">
      <c r="A19" s="90"/>
      <c r="B19" s="20"/>
      <c r="C19" s="21"/>
      <c r="D19" s="22"/>
      <c r="E19" s="20"/>
      <c r="F19" s="91"/>
    </row>
    <row r="20" spans="1:8" s="15" customFormat="1" ht="22.5" customHeight="1">
      <c r="A20" s="154" t="s">
        <v>72</v>
      </c>
      <c r="B20" s="155"/>
      <c r="C20" s="155"/>
      <c r="D20" s="155"/>
      <c r="E20" s="155"/>
      <c r="F20" s="93">
        <f>F11+F18</f>
        <v>0</v>
      </c>
      <c r="G20" s="93">
        <f>G11+G18</f>
        <v>0</v>
      </c>
      <c r="H20" s="93">
        <f>H11+H18</f>
        <v>0</v>
      </c>
    </row>
    <row r="21" spans="1:6" s="15" customFormat="1" ht="18" customHeight="1">
      <c r="A21" s="23"/>
      <c r="B21" s="19"/>
      <c r="C21" s="19"/>
      <c r="D21" s="19"/>
      <c r="E21" s="19"/>
      <c r="F21" s="18"/>
    </row>
  </sheetData>
  <mergeCells count="13">
    <mergeCell ref="A20:E20"/>
    <mergeCell ref="A16:E16"/>
    <mergeCell ref="A17:E17"/>
    <mergeCell ref="A18:E18"/>
    <mergeCell ref="A10:E10"/>
    <mergeCell ref="A4:H4"/>
    <mergeCell ref="A13:H13"/>
    <mergeCell ref="A1:H2"/>
    <mergeCell ref="A3:H3"/>
    <mergeCell ref="A11:E11"/>
    <mergeCell ref="A7:E7"/>
    <mergeCell ref="A8:E8"/>
    <mergeCell ref="A9:E9"/>
  </mergeCells>
  <printOptions horizontalCentered="1"/>
  <pageMargins left="0.1968503937007874" right="0.1968503937007874" top="0.6299212598425197" bottom="0.6299212598425197" header="0.3149606299212598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workbookViewId="0" topLeftCell="A1">
      <pane ySplit="3" topLeftCell="BM4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4.00390625" style="2" customWidth="1"/>
    <col min="2" max="2" width="4.28125" style="2" customWidth="1"/>
    <col min="3" max="3" width="5.57421875" style="2" customWidth="1"/>
    <col min="4" max="4" width="48.57421875" style="1" customWidth="1"/>
    <col min="5" max="5" width="12.7109375" style="65" customWidth="1"/>
    <col min="6" max="6" width="12.8515625" style="2" customWidth="1"/>
    <col min="7" max="7" width="12.7109375" style="2" customWidth="1"/>
    <col min="8" max="16384" width="11.421875" style="2" customWidth="1"/>
  </cols>
  <sheetData>
    <row r="1" spans="1:7" ht="30" customHeight="1">
      <c r="A1" s="152" t="s">
        <v>4</v>
      </c>
      <c r="B1" s="152"/>
      <c r="C1" s="152"/>
      <c r="D1" s="152"/>
      <c r="E1" s="152"/>
      <c r="F1" s="152"/>
      <c r="G1" s="152"/>
    </row>
    <row r="2" spans="1:7" ht="28.5" customHeight="1">
      <c r="A2" s="160" t="s">
        <v>91</v>
      </c>
      <c r="B2" s="160"/>
      <c r="C2" s="160"/>
      <c r="D2" s="160"/>
      <c r="E2" s="160"/>
      <c r="F2" s="160"/>
      <c r="G2" s="160"/>
    </row>
    <row r="3" spans="1:7" s="28" customFormat="1" ht="28.5" customHeight="1">
      <c r="A3" s="25" t="s">
        <v>2</v>
      </c>
      <c r="B3" s="25" t="s">
        <v>1</v>
      </c>
      <c r="C3" s="25" t="s">
        <v>0</v>
      </c>
      <c r="D3" s="27" t="s">
        <v>34</v>
      </c>
      <c r="E3" s="87" t="s">
        <v>134</v>
      </c>
      <c r="F3" s="85" t="s">
        <v>108</v>
      </c>
      <c r="G3" s="85" t="s">
        <v>112</v>
      </c>
    </row>
    <row r="4" spans="1:7" ht="25.5" customHeight="1">
      <c r="A4" s="56">
        <v>6</v>
      </c>
      <c r="B4" s="8"/>
      <c r="C4" s="8"/>
      <c r="D4" s="114" t="s">
        <v>28</v>
      </c>
      <c r="E4" s="92">
        <f>E5+E15</f>
        <v>29970000</v>
      </c>
      <c r="F4" s="92">
        <f>F5+F15</f>
        <v>27970000</v>
      </c>
      <c r="G4" s="92">
        <f>G5+G15</f>
        <v>27970000</v>
      </c>
    </row>
    <row r="5" spans="1:7" ht="13.5" customHeight="1">
      <c r="A5" s="8"/>
      <c r="B5" s="56">
        <v>64</v>
      </c>
      <c r="C5" s="8"/>
      <c r="D5" s="70" t="s">
        <v>29</v>
      </c>
      <c r="E5" s="92">
        <f>E6+E11+E13</f>
        <v>29130000</v>
      </c>
      <c r="F5" s="92">
        <f>F6+F11+F13</f>
        <v>27470000</v>
      </c>
      <c r="G5" s="92">
        <f>G6+G11+G13</f>
        <v>27470000</v>
      </c>
    </row>
    <row r="6" spans="1:7" ht="13.5" customHeight="1">
      <c r="A6" s="8"/>
      <c r="B6" s="8"/>
      <c r="C6" s="8">
        <v>641</v>
      </c>
      <c r="D6" s="115" t="s">
        <v>30</v>
      </c>
      <c r="E6" s="88">
        <f>SUM(E7:E10)</f>
        <v>24930000</v>
      </c>
      <c r="F6" s="147">
        <f>SUM(F7:F10)</f>
        <v>23480000</v>
      </c>
      <c r="G6" s="147">
        <f>SUM(G7:G10)</f>
        <v>23480000</v>
      </c>
    </row>
    <row r="7" spans="1:7" ht="13.5" customHeight="1" hidden="1">
      <c r="A7" s="8"/>
      <c r="B7" s="8"/>
      <c r="C7" s="8"/>
      <c r="D7" s="8" t="s">
        <v>32</v>
      </c>
      <c r="E7" s="88">
        <v>450000</v>
      </c>
      <c r="F7" s="147">
        <v>400000</v>
      </c>
      <c r="G7" s="147">
        <v>400000</v>
      </c>
    </row>
    <row r="8" spans="1:7" ht="25.5" customHeight="1" hidden="1">
      <c r="A8" s="8"/>
      <c r="B8" s="8"/>
      <c r="C8" s="8"/>
      <c r="D8" s="4" t="s">
        <v>118</v>
      </c>
      <c r="E8" s="88">
        <v>90000</v>
      </c>
      <c r="F8" s="147">
        <v>80000</v>
      </c>
      <c r="G8" s="147">
        <v>80000</v>
      </c>
    </row>
    <row r="9" spans="1:7" ht="13.5" customHeight="1" hidden="1">
      <c r="A9" s="8"/>
      <c r="B9" s="8"/>
      <c r="C9" s="8"/>
      <c r="D9" s="8" t="s">
        <v>33</v>
      </c>
      <c r="E9" s="88">
        <v>12000000</v>
      </c>
      <c r="F9" s="147">
        <v>11000000</v>
      </c>
      <c r="G9" s="147">
        <v>11000000</v>
      </c>
    </row>
    <row r="10" spans="1:7" ht="13.5" customHeight="1" hidden="1">
      <c r="A10" s="8"/>
      <c r="B10" s="8"/>
      <c r="C10" s="8"/>
      <c r="D10" s="115" t="s">
        <v>36</v>
      </c>
      <c r="E10" s="88">
        <v>12390000</v>
      </c>
      <c r="F10" s="147">
        <v>12000000</v>
      </c>
      <c r="G10" s="147">
        <v>12000000</v>
      </c>
    </row>
    <row r="11" spans="1:7" ht="13.5" customHeight="1">
      <c r="A11" s="8"/>
      <c r="B11" s="8"/>
      <c r="C11" s="8">
        <v>642</v>
      </c>
      <c r="D11" s="115" t="s">
        <v>37</v>
      </c>
      <c r="E11" s="88">
        <f>E12</f>
        <v>2100000</v>
      </c>
      <c r="F11" s="147">
        <f>F12</f>
        <v>2100000</v>
      </c>
      <c r="G11" s="147">
        <f>G12</f>
        <v>2100000</v>
      </c>
    </row>
    <row r="12" spans="1:7" ht="13.5" customHeight="1" hidden="1">
      <c r="A12" s="8"/>
      <c r="B12" s="8"/>
      <c r="C12" s="8"/>
      <c r="D12" s="8" t="s">
        <v>38</v>
      </c>
      <c r="E12" s="88">
        <v>2100000</v>
      </c>
      <c r="F12" s="147">
        <v>2100000</v>
      </c>
      <c r="G12" s="147">
        <v>2100000</v>
      </c>
    </row>
    <row r="13" spans="1:7" ht="13.5" customHeight="1">
      <c r="A13" s="8"/>
      <c r="B13" s="8"/>
      <c r="C13" s="143">
        <v>643</v>
      </c>
      <c r="D13" s="138" t="s">
        <v>31</v>
      </c>
      <c r="E13" s="88">
        <f>E14</f>
        <v>2100000</v>
      </c>
      <c r="F13" s="147">
        <f>F14</f>
        <v>1890000</v>
      </c>
      <c r="G13" s="147">
        <f>G14</f>
        <v>1890000</v>
      </c>
    </row>
    <row r="14" spans="1:7" ht="25.5" customHeight="1" hidden="1">
      <c r="A14" s="8"/>
      <c r="B14" s="8"/>
      <c r="C14" s="137"/>
      <c r="D14" s="138" t="s">
        <v>122</v>
      </c>
      <c r="E14" s="88">
        <v>2100000</v>
      </c>
      <c r="F14" s="88">
        <v>1890000</v>
      </c>
      <c r="G14" s="88">
        <v>1890000</v>
      </c>
    </row>
    <row r="15" spans="1:7" s="37" customFormat="1" ht="25.5" customHeight="1">
      <c r="A15" s="56"/>
      <c r="B15" s="116">
        <v>66</v>
      </c>
      <c r="C15" s="56"/>
      <c r="D15" s="29" t="s">
        <v>123</v>
      </c>
      <c r="E15" s="92">
        <f aca="true" t="shared" si="0" ref="E15:G16">E16</f>
        <v>840000</v>
      </c>
      <c r="F15" s="92">
        <f t="shared" si="0"/>
        <v>500000</v>
      </c>
      <c r="G15" s="92">
        <f t="shared" si="0"/>
        <v>500000</v>
      </c>
    </row>
    <row r="16" spans="1:7" ht="13.5" customHeight="1">
      <c r="A16" s="8"/>
      <c r="B16" s="8"/>
      <c r="C16" s="144">
        <v>661</v>
      </c>
      <c r="D16" s="4" t="s">
        <v>119</v>
      </c>
      <c r="E16" s="88">
        <f t="shared" si="0"/>
        <v>840000</v>
      </c>
      <c r="F16" s="147">
        <f t="shared" si="0"/>
        <v>500000</v>
      </c>
      <c r="G16" s="147">
        <f t="shared" si="0"/>
        <v>500000</v>
      </c>
    </row>
    <row r="17" spans="1:7" ht="13.5" customHeight="1" hidden="1">
      <c r="A17" s="8"/>
      <c r="B17" s="8"/>
      <c r="C17" s="8"/>
      <c r="D17" s="8" t="s">
        <v>124</v>
      </c>
      <c r="E17" s="88">
        <v>840000</v>
      </c>
      <c r="F17" s="88">
        <v>500000</v>
      </c>
      <c r="G17" s="88">
        <v>500000</v>
      </c>
    </row>
    <row r="18" spans="1:7" ht="25.5" customHeight="1">
      <c r="A18" s="56">
        <v>7</v>
      </c>
      <c r="B18" s="4"/>
      <c r="C18" s="4"/>
      <c r="D18" s="114" t="s">
        <v>39</v>
      </c>
      <c r="E18" s="92">
        <f>SUM(E19+E22)</f>
        <v>42000000</v>
      </c>
      <c r="F18" s="92">
        <f>SUM(F19+F22)</f>
        <v>42000000</v>
      </c>
      <c r="G18" s="92">
        <f>SUM(G19+G22)</f>
        <v>40000000</v>
      </c>
    </row>
    <row r="19" spans="1:7" ht="13.5" customHeight="1">
      <c r="A19" s="29"/>
      <c r="B19" s="56">
        <v>71</v>
      </c>
      <c r="C19" s="56"/>
      <c r="D19" s="56" t="s">
        <v>103</v>
      </c>
      <c r="E19" s="92">
        <f aca="true" t="shared" si="1" ref="E19:G20">SUM(E20)</f>
        <v>28000000</v>
      </c>
      <c r="F19" s="92">
        <f t="shared" si="1"/>
        <v>28000000</v>
      </c>
      <c r="G19" s="92">
        <f t="shared" si="1"/>
        <v>25000000</v>
      </c>
    </row>
    <row r="20" spans="1:7" ht="13.5" customHeight="1">
      <c r="A20" s="4"/>
      <c r="B20" s="8"/>
      <c r="C20" s="8">
        <v>711</v>
      </c>
      <c r="D20" s="8" t="s">
        <v>104</v>
      </c>
      <c r="E20" s="88">
        <f t="shared" si="1"/>
        <v>28000000</v>
      </c>
      <c r="F20" s="147">
        <f t="shared" si="1"/>
        <v>28000000</v>
      </c>
      <c r="G20" s="147">
        <f t="shared" si="1"/>
        <v>25000000</v>
      </c>
    </row>
    <row r="21" spans="1:7" ht="13.5" customHeight="1" hidden="1">
      <c r="A21" s="4"/>
      <c r="B21" s="8"/>
      <c r="C21" s="8"/>
      <c r="D21" s="8" t="s">
        <v>105</v>
      </c>
      <c r="E21" s="88">
        <v>28000000</v>
      </c>
      <c r="F21" s="88">
        <v>28000000</v>
      </c>
      <c r="G21" s="88">
        <v>25000000</v>
      </c>
    </row>
    <row r="22" spans="1:7" ht="13.5" customHeight="1">
      <c r="A22" s="4"/>
      <c r="B22" s="56">
        <v>72</v>
      </c>
      <c r="C22" s="56"/>
      <c r="D22" s="56" t="s">
        <v>42</v>
      </c>
      <c r="E22" s="92">
        <f aca="true" t="shared" si="2" ref="E22:G23">SUM(E23)</f>
        <v>14000000</v>
      </c>
      <c r="F22" s="92">
        <f t="shared" si="2"/>
        <v>14000000</v>
      </c>
      <c r="G22" s="92">
        <f t="shared" si="2"/>
        <v>15000000</v>
      </c>
    </row>
    <row r="23" spans="1:7" ht="13.5" customHeight="1">
      <c r="A23" s="4"/>
      <c r="B23" s="8"/>
      <c r="C23" s="8">
        <v>721</v>
      </c>
      <c r="D23" s="8" t="s">
        <v>40</v>
      </c>
      <c r="E23" s="88">
        <f t="shared" si="2"/>
        <v>14000000</v>
      </c>
      <c r="F23" s="147">
        <f t="shared" si="2"/>
        <v>14000000</v>
      </c>
      <c r="G23" s="147">
        <f t="shared" si="2"/>
        <v>15000000</v>
      </c>
    </row>
    <row r="24" spans="1:7" ht="13.5" customHeight="1" hidden="1">
      <c r="A24" s="4"/>
      <c r="B24" s="8"/>
      <c r="C24" s="8"/>
      <c r="D24" s="8" t="s">
        <v>41</v>
      </c>
      <c r="E24" s="88">
        <v>14000000</v>
      </c>
      <c r="F24" s="88">
        <v>14000000</v>
      </c>
      <c r="G24" s="88">
        <v>15000000</v>
      </c>
    </row>
    <row r="25" spans="1:4" ht="13.5" customHeight="1">
      <c r="A25" s="1"/>
      <c r="B25" s="1"/>
      <c r="C25" s="33"/>
      <c r="D25" s="33"/>
    </row>
    <row r="26" spans="1:4" ht="15">
      <c r="A26" s="1"/>
      <c r="B26" s="1"/>
      <c r="C26" s="33"/>
      <c r="D26" s="33"/>
    </row>
    <row r="27" spans="1:4" ht="15">
      <c r="A27" s="1"/>
      <c r="B27" s="1"/>
      <c r="C27" s="33"/>
      <c r="D27" s="33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4" ht="15.75">
      <c r="A52" s="34"/>
      <c r="B52" s="35"/>
      <c r="C52" s="35"/>
      <c r="D52" s="36"/>
    </row>
    <row r="53" spans="1:4" ht="15">
      <c r="A53" s="37"/>
      <c r="D53" s="38"/>
    </row>
    <row r="54" spans="1:4" ht="15">
      <c r="A54" s="37"/>
      <c r="B54" s="37"/>
      <c r="D54" s="39"/>
    </row>
    <row r="55" spans="1:4" ht="15">
      <c r="A55" s="37"/>
      <c r="C55" s="37"/>
      <c r="D55" s="39"/>
    </row>
    <row r="56" spans="1:4" ht="15">
      <c r="A56" s="37"/>
      <c r="C56" s="37"/>
      <c r="D56" s="40"/>
    </row>
    <row r="57" spans="1:4" ht="15">
      <c r="A57" s="37"/>
      <c r="C57" s="37"/>
      <c r="D57" s="38"/>
    </row>
    <row r="58" spans="1:4" ht="15">
      <c r="A58" s="37"/>
      <c r="C58" s="37"/>
      <c r="D58" s="41"/>
    </row>
    <row r="59" spans="2:4" ht="15">
      <c r="B59" s="37"/>
      <c r="D59" s="42"/>
    </row>
    <row r="60" ht="15">
      <c r="D60" s="42"/>
    </row>
    <row r="61" ht="15">
      <c r="D61" s="41"/>
    </row>
    <row r="62" ht="15">
      <c r="D62" s="42"/>
    </row>
    <row r="63" spans="3:4" ht="15">
      <c r="C63" s="37"/>
      <c r="D63" s="38"/>
    </row>
    <row r="64" spans="3:4" ht="15">
      <c r="C64" s="37"/>
      <c r="D64" s="41"/>
    </row>
    <row r="65" ht="15">
      <c r="D65" s="42"/>
    </row>
    <row r="66" ht="15">
      <c r="D66" s="42"/>
    </row>
    <row r="67" ht="15">
      <c r="D67" s="41"/>
    </row>
    <row r="68" ht="15">
      <c r="D68" s="42"/>
    </row>
    <row r="69" ht="15">
      <c r="D69" s="42"/>
    </row>
    <row r="70" ht="15">
      <c r="D70" s="41"/>
    </row>
    <row r="71" ht="15">
      <c r="D71" s="42"/>
    </row>
    <row r="72" ht="15">
      <c r="D72" s="42"/>
    </row>
    <row r="73" ht="15">
      <c r="D73" s="42"/>
    </row>
    <row r="74" spans="2:4" ht="15">
      <c r="B74" s="37"/>
      <c r="D74" s="39"/>
    </row>
    <row r="75" spans="3:4" ht="15">
      <c r="C75" s="37"/>
      <c r="D75" s="38"/>
    </row>
    <row r="76" spans="3:4" ht="15">
      <c r="C76" s="37"/>
      <c r="D76" s="41"/>
    </row>
    <row r="77" ht="15">
      <c r="D77" s="42"/>
    </row>
    <row r="78" spans="2:4" ht="15">
      <c r="B78" s="37"/>
      <c r="D78" s="39"/>
    </row>
    <row r="79" spans="3:4" ht="15">
      <c r="C79" s="37"/>
      <c r="D79" s="39"/>
    </row>
    <row r="80" spans="3:4" ht="15">
      <c r="C80" s="37"/>
      <c r="D80" s="41"/>
    </row>
    <row r="81" ht="15">
      <c r="D81" s="43"/>
    </row>
    <row r="82" ht="15">
      <c r="D82" s="40"/>
    </row>
    <row r="83" ht="15">
      <c r="D83" s="42"/>
    </row>
    <row r="84" spans="3:4" ht="15">
      <c r="C84" s="37"/>
      <c r="D84" s="38"/>
    </row>
    <row r="85" spans="3:4" ht="15">
      <c r="C85" s="37"/>
      <c r="D85" s="41"/>
    </row>
    <row r="86" ht="15">
      <c r="D86" s="42"/>
    </row>
    <row r="87" ht="15">
      <c r="D87" s="40"/>
    </row>
    <row r="88" ht="15">
      <c r="D88" s="42"/>
    </row>
    <row r="89" ht="15">
      <c r="D89" s="41"/>
    </row>
    <row r="90" ht="15">
      <c r="D90" s="43"/>
    </row>
    <row r="91" spans="2:4" ht="15">
      <c r="B91" s="37"/>
      <c r="D91" s="38"/>
    </row>
    <row r="92" spans="3:4" ht="15">
      <c r="C92" s="37"/>
      <c r="D92" s="44"/>
    </row>
    <row r="93" spans="3:4" ht="15">
      <c r="C93" s="37"/>
      <c r="D93" s="41"/>
    </row>
    <row r="94" ht="15">
      <c r="D94" s="42"/>
    </row>
    <row r="95" spans="2:4" ht="15">
      <c r="B95" s="37"/>
      <c r="D95" s="39"/>
    </row>
    <row r="96" spans="3:4" ht="15">
      <c r="C96" s="37"/>
      <c r="D96" s="38"/>
    </row>
    <row r="97" spans="3:4" ht="15">
      <c r="C97" s="37"/>
      <c r="D97" s="41"/>
    </row>
    <row r="98" ht="15">
      <c r="D98" s="42"/>
    </row>
    <row r="99" spans="3:4" ht="15">
      <c r="C99" s="37"/>
      <c r="D99" s="38"/>
    </row>
    <row r="100" ht="15">
      <c r="D100" s="41"/>
    </row>
    <row r="101" ht="15">
      <c r="D101" s="42"/>
    </row>
    <row r="102" ht="15">
      <c r="D102" s="41"/>
    </row>
    <row r="103" ht="15">
      <c r="D103" s="42"/>
    </row>
    <row r="104" ht="15">
      <c r="D104" s="42"/>
    </row>
    <row r="105" spans="1:4" ht="15">
      <c r="A105" s="37"/>
      <c r="D105" s="38"/>
    </row>
    <row r="106" spans="2:4" ht="15">
      <c r="B106" s="37"/>
      <c r="C106" s="37"/>
      <c r="D106" s="38"/>
    </row>
    <row r="107" spans="2:4" ht="15">
      <c r="B107" s="37"/>
      <c r="C107" s="37"/>
      <c r="D107" s="39"/>
    </row>
    <row r="108" spans="2:4" ht="15">
      <c r="B108" s="37"/>
      <c r="C108" s="37"/>
      <c r="D108" s="40"/>
    </row>
    <row r="109" ht="15">
      <c r="D109" s="42"/>
    </row>
    <row r="110" spans="2:4" ht="15">
      <c r="B110" s="37"/>
      <c r="D110" s="38"/>
    </row>
    <row r="111" spans="3:4" ht="15">
      <c r="C111" s="37"/>
      <c r="D111" s="39"/>
    </row>
    <row r="112" spans="3:4" ht="15">
      <c r="C112" s="37"/>
      <c r="D112" s="41"/>
    </row>
    <row r="113" ht="15">
      <c r="D113" s="42"/>
    </row>
    <row r="114" ht="15">
      <c r="D114" s="42"/>
    </row>
    <row r="115" ht="15">
      <c r="D115" s="45"/>
    </row>
    <row r="116" ht="15">
      <c r="D116" s="42"/>
    </row>
    <row r="117" ht="15">
      <c r="D117" s="42"/>
    </row>
    <row r="118" ht="15">
      <c r="D118" s="42"/>
    </row>
    <row r="119" ht="15">
      <c r="D119" s="41"/>
    </row>
    <row r="120" ht="15">
      <c r="D120" s="42"/>
    </row>
    <row r="121" ht="15">
      <c r="D121" s="41"/>
    </row>
    <row r="122" ht="15">
      <c r="D122" s="42"/>
    </row>
    <row r="123" ht="15">
      <c r="D123" s="42"/>
    </row>
    <row r="124" ht="15">
      <c r="D124" s="42"/>
    </row>
    <row r="125" ht="15">
      <c r="D125" s="42"/>
    </row>
    <row r="126" spans="1:4" ht="15">
      <c r="A126" s="38"/>
      <c r="B126" s="38"/>
      <c r="C126" s="38"/>
      <c r="D126" s="46"/>
    </row>
    <row r="127" spans="3:4" ht="15">
      <c r="C127" s="37"/>
      <c r="D127" s="39"/>
    </row>
    <row r="128" ht="15">
      <c r="D128" s="47"/>
    </row>
    <row r="129" ht="15">
      <c r="D129" s="42"/>
    </row>
    <row r="130" ht="15">
      <c r="D130" s="45"/>
    </row>
    <row r="131" ht="15">
      <c r="D131" s="45"/>
    </row>
    <row r="132" ht="15">
      <c r="D132" s="42"/>
    </row>
    <row r="133" ht="15">
      <c r="D133" s="41"/>
    </row>
    <row r="134" ht="15">
      <c r="D134" s="42"/>
    </row>
    <row r="135" ht="15">
      <c r="D135" s="42"/>
    </row>
    <row r="136" ht="15">
      <c r="D136" s="41"/>
    </row>
    <row r="137" ht="15">
      <c r="D137" s="42"/>
    </row>
    <row r="138" ht="15">
      <c r="D138" s="45"/>
    </row>
    <row r="139" ht="15">
      <c r="D139" s="47"/>
    </row>
    <row r="140" ht="15">
      <c r="D140" s="45"/>
    </row>
    <row r="141" ht="15">
      <c r="D141" s="41"/>
    </row>
    <row r="142" ht="15">
      <c r="D142" s="42"/>
    </row>
    <row r="143" spans="3:4" ht="15">
      <c r="C143" s="37"/>
      <c r="D143" s="39"/>
    </row>
    <row r="144" ht="15">
      <c r="D144" s="41"/>
    </row>
    <row r="145" ht="15">
      <c r="D145" s="45"/>
    </row>
    <row r="146" spans="3:4" ht="15">
      <c r="C146" s="37"/>
      <c r="D146" s="48"/>
    </row>
    <row r="147" spans="3:4" ht="15">
      <c r="C147" s="37"/>
      <c r="D147" s="40"/>
    </row>
    <row r="148" ht="15">
      <c r="D148" s="42"/>
    </row>
    <row r="149" ht="15">
      <c r="D149" s="49"/>
    </row>
    <row r="150" ht="15">
      <c r="D150" s="45"/>
    </row>
    <row r="151" spans="2:4" ht="15">
      <c r="B151" s="37"/>
      <c r="D151" s="48"/>
    </row>
    <row r="152" spans="3:4" ht="15">
      <c r="C152" s="37"/>
      <c r="D152" s="48"/>
    </row>
    <row r="153" ht="15">
      <c r="D153" s="47"/>
    </row>
    <row r="154" ht="15">
      <c r="D154" s="45"/>
    </row>
    <row r="155" spans="2:4" ht="15">
      <c r="B155" s="37"/>
      <c r="D155" s="50"/>
    </row>
    <row r="156" spans="3:4" ht="15">
      <c r="C156" s="37"/>
      <c r="D156" s="39"/>
    </row>
    <row r="157" spans="3:4" ht="15">
      <c r="C157" s="37"/>
      <c r="D157" s="40"/>
    </row>
    <row r="158" ht="15">
      <c r="D158" s="42"/>
    </row>
    <row r="159" spans="3:4" ht="15">
      <c r="C159" s="37"/>
      <c r="D159" s="48"/>
    </row>
    <row r="160" ht="15">
      <c r="D160" s="47"/>
    </row>
    <row r="161" ht="15">
      <c r="D161" s="45"/>
    </row>
    <row r="162" ht="15">
      <c r="D162" s="42"/>
    </row>
    <row r="163" spans="1:4" ht="15.75">
      <c r="A163" s="34"/>
      <c r="B163" s="1"/>
      <c r="C163" s="1"/>
      <c r="D163" s="38"/>
    </row>
    <row r="164" spans="1:4" ht="15">
      <c r="A164" s="37"/>
      <c r="D164" s="38"/>
    </row>
    <row r="165" spans="1:4" ht="15">
      <c r="A165" s="37"/>
      <c r="B165" s="37"/>
      <c r="D165" s="39"/>
    </row>
    <row r="166" spans="3:4" ht="15">
      <c r="C166" s="37"/>
      <c r="D166" s="38"/>
    </row>
    <row r="167" ht="15">
      <c r="D167" s="41"/>
    </row>
    <row r="168" spans="2:4" ht="15">
      <c r="B168" s="37"/>
      <c r="D168" s="39"/>
    </row>
    <row r="169" spans="3:4" ht="15">
      <c r="C169" s="37"/>
      <c r="D169" s="39"/>
    </row>
    <row r="170" ht="15">
      <c r="D170" s="40"/>
    </row>
    <row r="171" spans="3:4" ht="15">
      <c r="C171" s="37"/>
      <c r="D171" s="38"/>
    </row>
    <row r="172" ht="15">
      <c r="D172" s="40"/>
    </row>
    <row r="173" spans="2:4" ht="15">
      <c r="B173" s="37"/>
      <c r="D173" s="38"/>
    </row>
    <row r="174" spans="3:4" ht="15">
      <c r="C174" s="37"/>
      <c r="D174" s="44"/>
    </row>
    <row r="175" ht="15">
      <c r="D175" s="41"/>
    </row>
    <row r="176" spans="1:4" ht="15">
      <c r="A176" s="37"/>
      <c r="D176" s="38"/>
    </row>
    <row r="177" spans="2:4" ht="15">
      <c r="B177" s="37"/>
      <c r="D177" s="38"/>
    </row>
    <row r="178" spans="3:4" ht="15">
      <c r="C178" s="37"/>
      <c r="D178" s="39"/>
    </row>
    <row r="179" spans="3:4" ht="15">
      <c r="C179" s="37"/>
      <c r="D179" s="41"/>
    </row>
    <row r="180" spans="3:4" ht="15">
      <c r="C180" s="37"/>
      <c r="D180" s="39"/>
    </row>
    <row r="181" ht="15">
      <c r="D181" s="47"/>
    </row>
    <row r="182" spans="3:4" ht="15">
      <c r="C182" s="37"/>
      <c r="D182" s="48"/>
    </row>
    <row r="183" spans="3:4" ht="15">
      <c r="C183" s="37"/>
      <c r="D183" s="40"/>
    </row>
    <row r="184" ht="15">
      <c r="D184" s="51"/>
    </row>
    <row r="185" spans="2:4" ht="15">
      <c r="B185" s="37"/>
      <c r="D185" s="50"/>
    </row>
    <row r="186" spans="3:4" ht="15">
      <c r="C186" s="37"/>
      <c r="D186" s="39"/>
    </row>
    <row r="187" spans="3:4" ht="15">
      <c r="C187" s="37"/>
      <c r="D187" s="40"/>
    </row>
    <row r="188" spans="3:4" ht="15">
      <c r="C188" s="37"/>
      <c r="D188" s="40"/>
    </row>
    <row r="189" ht="15">
      <c r="D189" s="42"/>
    </row>
    <row r="190" spans="1:5" s="15" customFormat="1" ht="18">
      <c r="A190" s="158"/>
      <c r="B190" s="159"/>
      <c r="C190" s="159"/>
      <c r="D190" s="159"/>
      <c r="E190" s="86"/>
    </row>
    <row r="191" spans="1:4" ht="15">
      <c r="A191" s="52"/>
      <c r="B191" s="52"/>
      <c r="C191" s="52"/>
      <c r="D191" s="53"/>
    </row>
    <row r="193" spans="1:4" ht="16.5">
      <c r="A193" s="54"/>
      <c r="B193" s="37"/>
      <c r="C193" s="37"/>
      <c r="D193" s="33"/>
    </row>
    <row r="194" spans="1:4" ht="15">
      <c r="A194" s="37"/>
      <c r="B194" s="37"/>
      <c r="C194" s="37"/>
      <c r="D194" s="33"/>
    </row>
    <row r="195" spans="1:4" ht="15">
      <c r="A195" s="37"/>
      <c r="B195" s="37"/>
      <c r="C195" s="37"/>
      <c r="D195" s="33"/>
    </row>
    <row r="196" spans="1:4" ht="15">
      <c r="A196" s="37"/>
      <c r="B196" s="37"/>
      <c r="C196" s="37"/>
      <c r="D196" s="33"/>
    </row>
    <row r="197" spans="1:4" ht="15">
      <c r="A197" s="37"/>
      <c r="B197" s="37"/>
      <c r="C197" s="37"/>
      <c r="D197" s="33"/>
    </row>
    <row r="198" spans="1:3" ht="15">
      <c r="A198" s="37"/>
      <c r="B198" s="37"/>
      <c r="C198" s="37"/>
    </row>
    <row r="199" spans="1:4" ht="15">
      <c r="A199" s="37"/>
      <c r="B199" s="37"/>
      <c r="C199" s="37"/>
      <c r="D199" s="33"/>
    </row>
    <row r="200" spans="1:4" ht="15">
      <c r="A200" s="37"/>
      <c r="B200" s="37"/>
      <c r="C200" s="37"/>
      <c r="D200" s="55"/>
    </row>
    <row r="201" spans="1:4" ht="15">
      <c r="A201" s="37"/>
      <c r="B201" s="37"/>
      <c r="C201" s="37"/>
      <c r="D201" s="33"/>
    </row>
    <row r="202" spans="1:4" ht="15">
      <c r="A202" s="37"/>
      <c r="B202" s="37"/>
      <c r="C202" s="37"/>
      <c r="D202" s="38"/>
    </row>
    <row r="203" ht="15">
      <c r="D203" s="41"/>
    </row>
  </sheetData>
  <mergeCells count="3">
    <mergeCell ref="A190:D190"/>
    <mergeCell ref="A2:G2"/>
    <mergeCell ref="A1:G1"/>
  </mergeCells>
  <printOptions horizontalCentered="1"/>
  <pageMargins left="0.2362204724409449" right="0.4330708661417323" top="0.6299212598425197" bottom="0.2362204724409449" header="0.31496062992125984" footer="0.31496062992125984"/>
  <pageSetup firstPageNumber="2" useFirstPageNumber="1" horizontalDpi="300" verticalDpi="300" orientation="portrait" paperSize="9" scale="90" r:id="rId1"/>
  <headerFooter alignWithMargins="0">
    <oddFooter>&amp;R&amp;P</oddFooter>
  </headerFooter>
  <rowBreaks count="2" manualBreakCount="2">
    <brk id="124" max="9" man="1"/>
    <brk id="18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4.25" customHeight="1"/>
  <cols>
    <col min="1" max="1" width="4.00390625" style="64" customWidth="1"/>
    <col min="2" max="2" width="4.28125" style="64" customWidth="1"/>
    <col min="3" max="3" width="5.57421875" style="64" customWidth="1"/>
    <col min="4" max="4" width="50.00390625" style="1" customWidth="1"/>
    <col min="5" max="5" width="13.140625" style="65" customWidth="1"/>
    <col min="6" max="7" width="12.7109375" style="65" customWidth="1"/>
    <col min="8" max="16384" width="11.421875" style="2" customWidth="1"/>
  </cols>
  <sheetData>
    <row r="1" spans="1:7" ht="30.75" customHeight="1">
      <c r="A1" s="161" t="s">
        <v>92</v>
      </c>
      <c r="B1" s="161"/>
      <c r="C1" s="161"/>
      <c r="D1" s="161"/>
      <c r="E1" s="161"/>
      <c r="F1" s="161"/>
      <c r="G1" s="161"/>
    </row>
    <row r="2" spans="1:7" s="28" customFormat="1" ht="28.5" customHeight="1">
      <c r="A2" s="26" t="s">
        <v>2</v>
      </c>
      <c r="B2" s="26" t="s">
        <v>1</v>
      </c>
      <c r="C2" s="26" t="s">
        <v>0</v>
      </c>
      <c r="D2" s="27" t="s">
        <v>68</v>
      </c>
      <c r="E2" s="87" t="s">
        <v>134</v>
      </c>
      <c r="F2" s="85" t="s">
        <v>108</v>
      </c>
      <c r="G2" s="85" t="s">
        <v>112</v>
      </c>
    </row>
    <row r="3" spans="1:7" ht="25.5" customHeight="1">
      <c r="A3" s="56">
        <v>3</v>
      </c>
      <c r="B3" s="8"/>
      <c r="C3" s="8"/>
      <c r="D3" s="117" t="s">
        <v>43</v>
      </c>
      <c r="E3" s="58">
        <f>E4+E12+E35</f>
        <v>78048000</v>
      </c>
      <c r="F3" s="58">
        <f>F4+F12+F35</f>
        <v>75587500</v>
      </c>
      <c r="G3" s="58">
        <f>G4+G12+G35</f>
        <v>71287500</v>
      </c>
    </row>
    <row r="4" spans="1:7" ht="13.5" customHeight="1">
      <c r="A4" s="80"/>
      <c r="B4" s="80">
        <v>31</v>
      </c>
      <c r="C4" s="80"/>
      <c r="D4" s="119" t="s">
        <v>44</v>
      </c>
      <c r="E4" s="58">
        <f>E5+E7+E9</f>
        <v>31253100</v>
      </c>
      <c r="F4" s="58">
        <f>F5+F7+F9</f>
        <v>31253100</v>
      </c>
      <c r="G4" s="58">
        <f>G5+G7+G9</f>
        <v>31253100</v>
      </c>
    </row>
    <row r="5" spans="1:7" ht="13.5" customHeight="1">
      <c r="A5" s="113"/>
      <c r="B5" s="113"/>
      <c r="C5" s="113">
        <v>311</v>
      </c>
      <c r="D5" s="120" t="s">
        <v>113</v>
      </c>
      <c r="E5" s="32">
        <f>SUM(E6:E6)</f>
        <v>26115900</v>
      </c>
      <c r="F5" s="148">
        <f>SUM(F6:F6)</f>
        <v>26115900</v>
      </c>
      <c r="G5" s="148">
        <f>SUM(G6:G6)</f>
        <v>26115900</v>
      </c>
    </row>
    <row r="6" spans="1:7" ht="13.5" customHeight="1" hidden="1">
      <c r="A6" s="113"/>
      <c r="B6" s="113"/>
      <c r="C6" s="113"/>
      <c r="D6" s="120" t="s">
        <v>46</v>
      </c>
      <c r="E6" s="32">
        <v>26115900</v>
      </c>
      <c r="F6" s="148">
        <v>26115900</v>
      </c>
      <c r="G6" s="148">
        <v>26115900</v>
      </c>
    </row>
    <row r="7" spans="1:7" ht="13.5" customHeight="1">
      <c r="A7" s="113"/>
      <c r="B7" s="113"/>
      <c r="C7" s="113">
        <v>312</v>
      </c>
      <c r="D7" s="120" t="s">
        <v>47</v>
      </c>
      <c r="E7" s="32">
        <f>E8</f>
        <v>769500</v>
      </c>
      <c r="F7" s="148">
        <f>F8</f>
        <v>769500</v>
      </c>
      <c r="G7" s="148">
        <f>G8</f>
        <v>769500</v>
      </c>
    </row>
    <row r="8" spans="1:7" ht="13.5" customHeight="1" hidden="1">
      <c r="A8" s="113"/>
      <c r="B8" s="113"/>
      <c r="C8" s="113"/>
      <c r="D8" s="120" t="s">
        <v>47</v>
      </c>
      <c r="E8" s="32">
        <v>769500</v>
      </c>
      <c r="F8" s="148">
        <v>769500</v>
      </c>
      <c r="G8" s="148">
        <v>769500</v>
      </c>
    </row>
    <row r="9" spans="1:7" ht="13.5" customHeight="1">
      <c r="A9" s="113"/>
      <c r="B9" s="113"/>
      <c r="C9" s="113">
        <v>313</v>
      </c>
      <c r="D9" s="120" t="s">
        <v>48</v>
      </c>
      <c r="E9" s="32">
        <f>E10+E11</f>
        <v>4367700</v>
      </c>
      <c r="F9" s="148">
        <f>F10+F11</f>
        <v>4367700</v>
      </c>
      <c r="G9" s="148">
        <f>G10+G11</f>
        <v>4367700</v>
      </c>
    </row>
    <row r="10" spans="1:7" ht="13.5" customHeight="1" hidden="1">
      <c r="A10" s="113"/>
      <c r="B10" s="113"/>
      <c r="C10" s="113"/>
      <c r="D10" s="120" t="s">
        <v>121</v>
      </c>
      <c r="E10" s="32">
        <v>3798649</v>
      </c>
      <c r="F10" s="32">
        <v>3798649</v>
      </c>
      <c r="G10" s="32">
        <v>3798649</v>
      </c>
    </row>
    <row r="11" spans="1:7" ht="13.5" customHeight="1" hidden="1">
      <c r="A11" s="113"/>
      <c r="B11" s="113"/>
      <c r="C11" s="113"/>
      <c r="D11" s="120" t="s">
        <v>125</v>
      </c>
      <c r="E11" s="32">
        <v>569051</v>
      </c>
      <c r="F11" s="32">
        <v>569051</v>
      </c>
      <c r="G11" s="32">
        <v>569051</v>
      </c>
    </row>
    <row r="12" spans="1:7" ht="13.5" customHeight="1">
      <c r="A12" s="80"/>
      <c r="B12" s="80">
        <v>32</v>
      </c>
      <c r="C12" s="113"/>
      <c r="D12" s="57" t="s">
        <v>3</v>
      </c>
      <c r="E12" s="58">
        <f>E13+E17+E21+E30</f>
        <v>16262400</v>
      </c>
      <c r="F12" s="58">
        <f>F13+F17+F21+F30</f>
        <v>15094400</v>
      </c>
      <c r="G12" s="58">
        <f>G13+G17+G21+G30</f>
        <v>15094400</v>
      </c>
    </row>
    <row r="13" spans="1:7" ht="13.5" customHeight="1">
      <c r="A13" s="113"/>
      <c r="B13" s="113"/>
      <c r="C13" s="113">
        <v>321</v>
      </c>
      <c r="D13" s="121" t="s">
        <v>7</v>
      </c>
      <c r="E13" s="32">
        <f>E14+E15+E16</f>
        <v>1024500</v>
      </c>
      <c r="F13" s="148">
        <f>F14+F15+F16</f>
        <v>970000</v>
      </c>
      <c r="G13" s="148">
        <f>G14+G15+G16</f>
        <v>970000</v>
      </c>
    </row>
    <row r="14" spans="1:7" ht="13.5" customHeight="1" hidden="1">
      <c r="A14" s="113"/>
      <c r="B14" s="113"/>
      <c r="C14" s="113"/>
      <c r="D14" s="121" t="s">
        <v>49</v>
      </c>
      <c r="E14" s="32">
        <v>199500</v>
      </c>
      <c r="F14" s="148">
        <v>180000</v>
      </c>
      <c r="G14" s="148">
        <v>180000</v>
      </c>
    </row>
    <row r="15" spans="1:7" ht="13.5" customHeight="1" hidden="1">
      <c r="A15" s="113"/>
      <c r="B15" s="113"/>
      <c r="C15" s="113"/>
      <c r="D15" s="121" t="s">
        <v>50</v>
      </c>
      <c r="E15" s="32">
        <v>780000</v>
      </c>
      <c r="F15" s="148">
        <v>750000</v>
      </c>
      <c r="G15" s="148">
        <v>750000</v>
      </c>
    </row>
    <row r="16" spans="1:7" ht="13.5" customHeight="1" hidden="1">
      <c r="A16" s="113"/>
      <c r="B16" s="113"/>
      <c r="C16" s="113"/>
      <c r="D16" s="121" t="s">
        <v>6</v>
      </c>
      <c r="E16" s="32">
        <v>45000</v>
      </c>
      <c r="F16" s="148">
        <v>40000</v>
      </c>
      <c r="G16" s="148">
        <v>40000</v>
      </c>
    </row>
    <row r="17" spans="1:7" ht="13.5" customHeight="1">
      <c r="A17" s="113"/>
      <c r="B17" s="113"/>
      <c r="C17" s="113">
        <v>322</v>
      </c>
      <c r="D17" s="122" t="s">
        <v>51</v>
      </c>
      <c r="E17" s="32">
        <f>SUM(E18:E20)</f>
        <v>1528200</v>
      </c>
      <c r="F17" s="148">
        <f>SUM(F18:F20)</f>
        <v>1477200</v>
      </c>
      <c r="G17" s="148">
        <f>SUM(G18:G20)</f>
        <v>1477200</v>
      </c>
    </row>
    <row r="18" spans="1:7" ht="13.5" customHeight="1" hidden="1">
      <c r="A18" s="113"/>
      <c r="B18" s="113"/>
      <c r="C18" s="113"/>
      <c r="D18" s="120" t="s">
        <v>52</v>
      </c>
      <c r="E18" s="32">
        <v>594000</v>
      </c>
      <c r="F18" s="148">
        <v>550000</v>
      </c>
      <c r="G18" s="148">
        <v>550000</v>
      </c>
    </row>
    <row r="19" spans="1:7" ht="13.5" customHeight="1" hidden="1">
      <c r="A19" s="113"/>
      <c r="B19" s="113"/>
      <c r="C19" s="113"/>
      <c r="D19" s="120" t="s">
        <v>53</v>
      </c>
      <c r="E19" s="32">
        <v>907200</v>
      </c>
      <c r="F19" s="148">
        <v>907200</v>
      </c>
      <c r="G19" s="148">
        <v>907200</v>
      </c>
    </row>
    <row r="20" spans="1:7" ht="13.5" customHeight="1" hidden="1">
      <c r="A20" s="113"/>
      <c r="B20" s="113"/>
      <c r="C20" s="113"/>
      <c r="D20" s="122" t="s">
        <v>9</v>
      </c>
      <c r="E20" s="32">
        <v>27000</v>
      </c>
      <c r="F20" s="148">
        <v>20000</v>
      </c>
      <c r="G20" s="148">
        <v>20000</v>
      </c>
    </row>
    <row r="21" spans="1:7" ht="13.5" customHeight="1">
      <c r="A21" s="113"/>
      <c r="B21" s="113"/>
      <c r="C21" s="113">
        <v>323</v>
      </c>
      <c r="D21" s="122" t="s">
        <v>10</v>
      </c>
      <c r="E21" s="32">
        <f>SUM(E22:E29)</f>
        <v>12870000</v>
      </c>
      <c r="F21" s="148">
        <f>SUM(F22:F29)</f>
        <v>11826000</v>
      </c>
      <c r="G21" s="148">
        <f>SUM(G22:G29)</f>
        <v>11826000</v>
      </c>
    </row>
    <row r="22" spans="1:7" ht="13.5" customHeight="1" hidden="1">
      <c r="A22" s="113"/>
      <c r="B22" s="113"/>
      <c r="C22" s="113"/>
      <c r="D22" s="120" t="s">
        <v>54</v>
      </c>
      <c r="E22" s="32">
        <v>630000</v>
      </c>
      <c r="F22" s="148">
        <v>630000</v>
      </c>
      <c r="G22" s="148">
        <v>630000</v>
      </c>
    </row>
    <row r="23" spans="1:7" ht="13.5" customHeight="1" hidden="1">
      <c r="A23" s="113"/>
      <c r="B23" s="113"/>
      <c r="C23" s="113"/>
      <c r="D23" s="122" t="s">
        <v>11</v>
      </c>
      <c r="E23" s="32">
        <v>2805000</v>
      </c>
      <c r="F23" s="148">
        <v>2500000</v>
      </c>
      <c r="G23" s="148">
        <v>2500000</v>
      </c>
    </row>
    <row r="24" spans="1:7" ht="13.5" customHeight="1" hidden="1">
      <c r="A24" s="113"/>
      <c r="B24" s="113"/>
      <c r="C24" s="113"/>
      <c r="D24" s="121" t="s">
        <v>55</v>
      </c>
      <c r="E24" s="32">
        <v>2610000</v>
      </c>
      <c r="F24" s="148">
        <v>2200000</v>
      </c>
      <c r="G24" s="148">
        <v>2200000</v>
      </c>
    </row>
    <row r="25" spans="1:7" ht="13.5" customHeight="1" hidden="1">
      <c r="A25" s="113"/>
      <c r="B25" s="113"/>
      <c r="C25" s="113"/>
      <c r="D25" s="121" t="s">
        <v>56</v>
      </c>
      <c r="E25" s="32">
        <v>66000</v>
      </c>
      <c r="F25" s="148">
        <v>66000</v>
      </c>
      <c r="G25" s="148">
        <v>66000</v>
      </c>
    </row>
    <row r="26" spans="1:7" ht="13.5" customHeight="1" hidden="1">
      <c r="A26" s="113"/>
      <c r="B26" s="113"/>
      <c r="C26" s="113"/>
      <c r="D26" s="121" t="s">
        <v>57</v>
      </c>
      <c r="E26" s="32">
        <v>330000</v>
      </c>
      <c r="F26" s="148">
        <v>330000</v>
      </c>
      <c r="G26" s="148">
        <v>330000</v>
      </c>
    </row>
    <row r="27" spans="1:7" ht="13.5" customHeight="1" hidden="1">
      <c r="A27" s="113"/>
      <c r="B27" s="113"/>
      <c r="C27" s="113"/>
      <c r="D27" s="122" t="s">
        <v>12</v>
      </c>
      <c r="E27" s="32">
        <v>4710000</v>
      </c>
      <c r="F27" s="148">
        <v>4500000</v>
      </c>
      <c r="G27" s="148">
        <v>4500000</v>
      </c>
    </row>
    <row r="28" spans="1:7" ht="13.5" customHeight="1" hidden="1">
      <c r="A28" s="113"/>
      <c r="B28" s="113"/>
      <c r="C28" s="113"/>
      <c r="D28" s="122" t="s">
        <v>13</v>
      </c>
      <c r="E28" s="32">
        <v>819000</v>
      </c>
      <c r="F28" s="148">
        <v>800000</v>
      </c>
      <c r="G28" s="148">
        <v>800000</v>
      </c>
    </row>
    <row r="29" spans="1:7" ht="13.5" customHeight="1" hidden="1">
      <c r="A29" s="113"/>
      <c r="B29" s="113"/>
      <c r="C29" s="113"/>
      <c r="D29" s="122" t="s">
        <v>58</v>
      </c>
      <c r="E29" s="32">
        <v>900000</v>
      </c>
      <c r="F29" s="148">
        <v>800000</v>
      </c>
      <c r="G29" s="148">
        <v>800000</v>
      </c>
    </row>
    <row r="30" spans="1:7" ht="13.5" customHeight="1">
      <c r="A30" s="113"/>
      <c r="B30" s="113"/>
      <c r="C30" s="113">
        <v>329</v>
      </c>
      <c r="D30" s="120" t="s">
        <v>60</v>
      </c>
      <c r="E30" s="32">
        <f>SUM(E31:E34)</f>
        <v>839700</v>
      </c>
      <c r="F30" s="148">
        <f>SUM(F31:F34)</f>
        <v>821200</v>
      </c>
      <c r="G30" s="148">
        <f>SUM(G31:G34)</f>
        <v>821200</v>
      </c>
    </row>
    <row r="31" spans="1:7" ht="13.5" customHeight="1" hidden="1">
      <c r="A31" s="113"/>
      <c r="B31" s="113"/>
      <c r="C31" s="113"/>
      <c r="D31" s="120" t="s">
        <v>61</v>
      </c>
      <c r="E31" s="32">
        <v>157500</v>
      </c>
      <c r="F31" s="32">
        <v>140000</v>
      </c>
      <c r="G31" s="32">
        <v>140000</v>
      </c>
    </row>
    <row r="32" spans="1:7" ht="13.5" customHeight="1" hidden="1">
      <c r="A32" s="113"/>
      <c r="B32" s="113"/>
      <c r="C32" s="113"/>
      <c r="D32" s="120" t="s">
        <v>62</v>
      </c>
      <c r="E32" s="32">
        <v>81000</v>
      </c>
      <c r="F32" s="32">
        <v>80000</v>
      </c>
      <c r="G32" s="32">
        <v>80000</v>
      </c>
    </row>
    <row r="33" spans="1:7" ht="13.5" customHeight="1" hidden="1">
      <c r="A33" s="113"/>
      <c r="B33" s="113"/>
      <c r="C33" s="113"/>
      <c r="D33" s="120" t="s">
        <v>63</v>
      </c>
      <c r="E33" s="32">
        <v>1200</v>
      </c>
      <c r="F33" s="32">
        <v>1200</v>
      </c>
      <c r="G33" s="32">
        <v>1200</v>
      </c>
    </row>
    <row r="34" spans="1:7" ht="13.5" customHeight="1" hidden="1">
      <c r="A34" s="113"/>
      <c r="B34" s="113"/>
      <c r="C34" s="113"/>
      <c r="D34" s="120" t="s">
        <v>60</v>
      </c>
      <c r="E34" s="32">
        <v>600000</v>
      </c>
      <c r="F34" s="32">
        <v>600000</v>
      </c>
      <c r="G34" s="32">
        <v>600000</v>
      </c>
    </row>
    <row r="35" spans="1:7" ht="13.5" customHeight="1">
      <c r="A35" s="113"/>
      <c r="B35" s="80">
        <v>34</v>
      </c>
      <c r="C35" s="113"/>
      <c r="D35" s="57" t="s">
        <v>14</v>
      </c>
      <c r="E35" s="58">
        <f>E36+E40</f>
        <v>30532500</v>
      </c>
      <c r="F35" s="58">
        <f>F36+F40</f>
        <v>29240000</v>
      </c>
      <c r="G35" s="58">
        <f>G36+G40</f>
        <v>24940000</v>
      </c>
    </row>
    <row r="36" spans="1:7" ht="13.5" customHeight="1">
      <c r="A36" s="113"/>
      <c r="B36" s="113"/>
      <c r="C36" s="113">
        <v>342</v>
      </c>
      <c r="D36" s="99" t="s">
        <v>126</v>
      </c>
      <c r="E36" s="32">
        <f>E37</f>
        <v>30000000</v>
      </c>
      <c r="F36" s="148">
        <f>F37</f>
        <v>28800000</v>
      </c>
      <c r="G36" s="148">
        <f>G37</f>
        <v>24500000</v>
      </c>
    </row>
    <row r="37" spans="1:7" ht="24" customHeight="1" hidden="1">
      <c r="A37" s="113"/>
      <c r="B37" s="113"/>
      <c r="C37" s="113"/>
      <c r="D37" s="99" t="s">
        <v>114</v>
      </c>
      <c r="E37" s="32">
        <f>SUM(E38:E39)</f>
        <v>30000000</v>
      </c>
      <c r="F37" s="148">
        <f>SUM(F38:F39)</f>
        <v>28800000</v>
      </c>
      <c r="G37" s="148">
        <f>SUM(G38:G39)</f>
        <v>24500000</v>
      </c>
    </row>
    <row r="38" spans="1:7" ht="13.5" customHeight="1" hidden="1">
      <c r="A38" s="113"/>
      <c r="B38" s="113"/>
      <c r="C38" s="113"/>
      <c r="D38" s="120" t="s">
        <v>64</v>
      </c>
      <c r="E38" s="32">
        <v>25300000</v>
      </c>
      <c r="F38" s="148">
        <v>25300000</v>
      </c>
      <c r="G38" s="148">
        <v>22000000</v>
      </c>
    </row>
    <row r="39" spans="1:7" ht="13.5" customHeight="1" hidden="1">
      <c r="A39" s="113"/>
      <c r="B39" s="113"/>
      <c r="C39" s="113"/>
      <c r="D39" s="120" t="s">
        <v>65</v>
      </c>
      <c r="E39" s="32">
        <v>4700000</v>
      </c>
      <c r="F39" s="148">
        <v>3500000</v>
      </c>
      <c r="G39" s="148">
        <v>2500000</v>
      </c>
    </row>
    <row r="40" spans="1:7" ht="13.5" customHeight="1">
      <c r="A40" s="113"/>
      <c r="B40" s="113"/>
      <c r="C40" s="113">
        <v>343</v>
      </c>
      <c r="D40" s="120" t="s">
        <v>69</v>
      </c>
      <c r="E40" s="32">
        <f>SUM(E41:E44)</f>
        <v>532500</v>
      </c>
      <c r="F40" s="148">
        <f>SUM(F41:F44)</f>
        <v>440000</v>
      </c>
      <c r="G40" s="148">
        <f>SUM(G41:G44)</f>
        <v>440000</v>
      </c>
    </row>
    <row r="41" spans="1:7" ht="13.5" customHeight="1" hidden="1">
      <c r="A41" s="113"/>
      <c r="B41" s="113"/>
      <c r="C41" s="113"/>
      <c r="D41" s="120" t="s">
        <v>70</v>
      </c>
      <c r="E41" s="32">
        <v>210000</v>
      </c>
      <c r="F41" s="32">
        <v>200000</v>
      </c>
      <c r="G41" s="32">
        <v>200000</v>
      </c>
    </row>
    <row r="42" spans="1:7" ht="13.5" customHeight="1" hidden="1">
      <c r="A42" s="113"/>
      <c r="B42" s="113"/>
      <c r="C42" s="113"/>
      <c r="D42" s="120" t="s">
        <v>115</v>
      </c>
      <c r="E42" s="32">
        <v>210000</v>
      </c>
      <c r="F42" s="32">
        <v>150000</v>
      </c>
      <c r="G42" s="32">
        <v>150000</v>
      </c>
    </row>
    <row r="43" spans="1:7" ht="13.5" customHeight="1" hidden="1">
      <c r="A43" s="113"/>
      <c r="B43" s="113"/>
      <c r="C43" s="113"/>
      <c r="D43" s="120" t="s">
        <v>71</v>
      </c>
      <c r="E43" s="32">
        <v>22500</v>
      </c>
      <c r="F43" s="32">
        <v>20000</v>
      </c>
      <c r="G43" s="32">
        <v>20000</v>
      </c>
    </row>
    <row r="44" spans="1:7" ht="13.5" customHeight="1" hidden="1">
      <c r="A44" s="113"/>
      <c r="B44" s="113"/>
      <c r="C44" s="113"/>
      <c r="D44" s="120" t="s">
        <v>106</v>
      </c>
      <c r="E44" s="88">
        <v>90000</v>
      </c>
      <c r="F44" s="32">
        <v>70000</v>
      </c>
      <c r="G44" s="32">
        <v>70000</v>
      </c>
    </row>
    <row r="45" spans="1:7" ht="22.5" customHeight="1">
      <c r="A45" s="80">
        <v>4</v>
      </c>
      <c r="B45" s="113"/>
      <c r="C45" s="113"/>
      <c r="D45" s="118" t="s">
        <v>66</v>
      </c>
      <c r="E45" s="58">
        <f>E46</f>
        <v>2160000</v>
      </c>
      <c r="F45" s="58">
        <f>F46</f>
        <v>1340000</v>
      </c>
      <c r="G45" s="58">
        <f>G46</f>
        <v>1130000</v>
      </c>
    </row>
    <row r="46" spans="1:7" ht="13.5" customHeight="1">
      <c r="A46" s="113"/>
      <c r="B46" s="80">
        <v>42</v>
      </c>
      <c r="C46" s="113"/>
      <c r="D46" s="118" t="s">
        <v>15</v>
      </c>
      <c r="E46" s="58">
        <f>E47+E49</f>
        <v>2160000</v>
      </c>
      <c r="F46" s="58">
        <f>F47+F49</f>
        <v>1340000</v>
      </c>
      <c r="G46" s="58">
        <f>G47+G49</f>
        <v>1130000</v>
      </c>
    </row>
    <row r="47" spans="1:7" ht="13.5" customHeight="1">
      <c r="A47" s="113"/>
      <c r="B47" s="113"/>
      <c r="C47" s="113">
        <v>421</v>
      </c>
      <c r="D47" s="121" t="s">
        <v>16</v>
      </c>
      <c r="E47" s="32">
        <f>E48</f>
        <v>1560000</v>
      </c>
      <c r="F47" s="148">
        <f>F48</f>
        <v>900000</v>
      </c>
      <c r="G47" s="148">
        <f>G48</f>
        <v>800000</v>
      </c>
    </row>
    <row r="48" spans="1:7" ht="13.5" customHeight="1" hidden="1">
      <c r="A48" s="113"/>
      <c r="B48" s="113"/>
      <c r="C48" s="113"/>
      <c r="D48" s="122" t="s">
        <v>18</v>
      </c>
      <c r="E48" s="32">
        <v>1560000</v>
      </c>
      <c r="F48" s="148">
        <v>900000</v>
      </c>
      <c r="G48" s="148">
        <v>800000</v>
      </c>
    </row>
    <row r="49" spans="1:7" ht="13.5" customHeight="1">
      <c r="A49" s="113"/>
      <c r="B49" s="113"/>
      <c r="C49" s="113">
        <v>422</v>
      </c>
      <c r="D49" s="121" t="s">
        <v>21</v>
      </c>
      <c r="E49" s="32">
        <f>SUM(E50:E52)</f>
        <v>600000</v>
      </c>
      <c r="F49" s="148">
        <f>SUM(F50:F52)</f>
        <v>440000</v>
      </c>
      <c r="G49" s="148">
        <f>SUM(G50:G52)</f>
        <v>330000</v>
      </c>
    </row>
    <row r="50" spans="1:7" ht="13.5" customHeight="1" hidden="1">
      <c r="A50" s="113"/>
      <c r="B50" s="113"/>
      <c r="C50" s="113"/>
      <c r="D50" s="122" t="s">
        <v>20</v>
      </c>
      <c r="E50" s="32">
        <v>350000</v>
      </c>
      <c r="F50" s="32">
        <v>300000</v>
      </c>
      <c r="G50" s="32">
        <v>200000</v>
      </c>
    </row>
    <row r="51" spans="1:7" ht="13.5" customHeight="1" hidden="1">
      <c r="A51" s="113"/>
      <c r="B51" s="113"/>
      <c r="C51" s="113"/>
      <c r="D51" s="122" t="s">
        <v>101</v>
      </c>
      <c r="E51" s="32">
        <v>50000</v>
      </c>
      <c r="F51" s="32">
        <v>40000</v>
      </c>
      <c r="G51" s="32">
        <v>30000</v>
      </c>
    </row>
    <row r="52" spans="1:7" ht="13.5" customHeight="1" hidden="1">
      <c r="A52" s="113"/>
      <c r="B52" s="113"/>
      <c r="C52" s="113"/>
      <c r="D52" s="122" t="s">
        <v>102</v>
      </c>
      <c r="E52" s="32">
        <v>200000</v>
      </c>
      <c r="F52" s="32">
        <v>100000</v>
      </c>
      <c r="G52" s="32">
        <v>100000</v>
      </c>
    </row>
    <row r="53" spans="1:3" ht="14.25" customHeight="1">
      <c r="A53" s="145"/>
      <c r="B53" s="145"/>
      <c r="C53" s="145"/>
    </row>
  </sheetData>
  <mergeCells count="1">
    <mergeCell ref="A1:G1"/>
  </mergeCells>
  <printOptions horizontalCentered="1"/>
  <pageMargins left="0.1968503937007874" right="0.1968503937007874" top="0.4330708661417323" bottom="0.5905511811023623" header="0.5118110236220472" footer="0.31496062992125984"/>
  <pageSetup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pane ySplit="2" topLeftCell="BM3" activePane="bottomLeft" state="frozen"/>
      <selection pane="topLeft" activeCell="A1" sqref="A1"/>
      <selection pane="bottomLeft" activeCell="D26" sqref="D26"/>
    </sheetView>
  </sheetViews>
  <sheetFormatPr defaultColWidth="9.140625" defaultRowHeight="12.75"/>
  <cols>
    <col min="1" max="1" width="4.00390625" style="2" customWidth="1"/>
    <col min="2" max="2" width="4.28125" style="2" customWidth="1"/>
    <col min="3" max="3" width="5.57421875" style="2" customWidth="1"/>
    <col min="4" max="4" width="53.140625" style="1" customWidth="1"/>
    <col min="5" max="5" width="12.8515625" style="3" customWidth="1"/>
    <col min="6" max="7" width="12.7109375" style="2" customWidth="1"/>
    <col min="8" max="16384" width="11.421875" style="2" customWidth="1"/>
  </cols>
  <sheetData>
    <row r="1" spans="1:7" s="15" customFormat="1" ht="28.5" customHeight="1">
      <c r="A1" s="162" t="s">
        <v>35</v>
      </c>
      <c r="B1" s="162"/>
      <c r="C1" s="162"/>
      <c r="D1" s="162"/>
      <c r="E1" s="162"/>
      <c r="F1" s="162"/>
      <c r="G1" s="162"/>
    </row>
    <row r="2" spans="1:7" s="28" customFormat="1" ht="28.5" customHeight="1">
      <c r="A2" s="26" t="s">
        <v>2</v>
      </c>
      <c r="B2" s="26" t="s">
        <v>1</v>
      </c>
      <c r="C2" s="26" t="s">
        <v>0</v>
      </c>
      <c r="D2" s="27"/>
      <c r="E2" s="87" t="s">
        <v>134</v>
      </c>
      <c r="F2" s="85" t="s">
        <v>108</v>
      </c>
      <c r="G2" s="85" t="s">
        <v>112</v>
      </c>
    </row>
    <row r="3" spans="1:7" ht="24" customHeight="1">
      <c r="A3" s="69"/>
      <c r="B3" s="56"/>
      <c r="C3" s="56"/>
      <c r="D3" s="69" t="s">
        <v>67</v>
      </c>
      <c r="E3" s="92">
        <f>E4-E11</f>
        <v>8238000</v>
      </c>
      <c r="F3" s="92">
        <f>F4-F11</f>
        <v>6957500</v>
      </c>
      <c r="G3" s="92">
        <f>G4-G11</f>
        <v>4447500</v>
      </c>
    </row>
    <row r="4" spans="1:7" s="97" customFormat="1" ht="20.25" customHeight="1">
      <c r="A4" s="112">
        <v>8</v>
      </c>
      <c r="B4" s="112"/>
      <c r="C4" s="112"/>
      <c r="D4" s="123" t="s">
        <v>22</v>
      </c>
      <c r="E4" s="96">
        <f>E5+E8</f>
        <v>120000000</v>
      </c>
      <c r="F4" s="96">
        <f>F5+F8</f>
        <v>120000000</v>
      </c>
      <c r="G4" s="96">
        <f>G5+G8</f>
        <v>105000000</v>
      </c>
    </row>
    <row r="5" spans="1:7" ht="13.5" customHeight="1">
      <c r="A5" s="80"/>
      <c r="B5" s="80">
        <v>81</v>
      </c>
      <c r="C5" s="80"/>
      <c r="D5" s="56" t="s">
        <v>96</v>
      </c>
      <c r="E5" s="92">
        <f aca="true" t="shared" si="0" ref="E5:G6">E6</f>
        <v>20000000</v>
      </c>
      <c r="F5" s="92">
        <f t="shared" si="0"/>
        <v>20000000</v>
      </c>
      <c r="G5" s="92">
        <f t="shared" si="0"/>
        <v>15000000</v>
      </c>
    </row>
    <row r="6" spans="1:7" ht="27" customHeight="1">
      <c r="A6" s="113"/>
      <c r="B6" s="113"/>
      <c r="C6" s="60">
        <v>816</v>
      </c>
      <c r="D6" s="4" t="s">
        <v>131</v>
      </c>
      <c r="E6" s="88">
        <f t="shared" si="0"/>
        <v>20000000</v>
      </c>
      <c r="F6" s="147">
        <f t="shared" si="0"/>
        <v>20000000</v>
      </c>
      <c r="G6" s="147">
        <f t="shared" si="0"/>
        <v>15000000</v>
      </c>
    </row>
    <row r="7" spans="1:7" ht="27" customHeight="1" hidden="1">
      <c r="A7" s="113"/>
      <c r="B7" s="113"/>
      <c r="C7" s="60"/>
      <c r="D7" s="4" t="s">
        <v>132</v>
      </c>
      <c r="E7" s="88">
        <v>20000000</v>
      </c>
      <c r="F7" s="88">
        <v>20000000</v>
      </c>
      <c r="G7" s="88">
        <v>15000000</v>
      </c>
    </row>
    <row r="8" spans="1:7" ht="13.5" customHeight="1">
      <c r="A8" s="80"/>
      <c r="B8" s="80">
        <v>83</v>
      </c>
      <c r="C8" s="59"/>
      <c r="D8" s="56" t="s">
        <v>23</v>
      </c>
      <c r="E8" s="92">
        <f>E9</f>
        <v>100000000</v>
      </c>
      <c r="F8" s="92">
        <f>F9</f>
        <v>100000000</v>
      </c>
      <c r="G8" s="92">
        <f>G9</f>
        <v>90000000</v>
      </c>
    </row>
    <row r="9" spans="1:7" ht="27" customHeight="1">
      <c r="A9" s="113"/>
      <c r="B9" s="113"/>
      <c r="C9" s="60">
        <v>834</v>
      </c>
      <c r="D9" s="4" t="s">
        <v>88</v>
      </c>
      <c r="E9" s="88">
        <f>SUM(E10)</f>
        <v>100000000</v>
      </c>
      <c r="F9" s="147">
        <f>SUM(F10)</f>
        <v>100000000</v>
      </c>
      <c r="G9" s="147">
        <f>SUM(G10)</f>
        <v>90000000</v>
      </c>
    </row>
    <row r="10" spans="1:7" ht="27" customHeight="1" hidden="1">
      <c r="A10" s="113"/>
      <c r="B10" s="113"/>
      <c r="C10" s="60"/>
      <c r="D10" s="4" t="s">
        <v>89</v>
      </c>
      <c r="E10" s="88">
        <v>100000000</v>
      </c>
      <c r="F10" s="88">
        <v>100000000</v>
      </c>
      <c r="G10" s="88">
        <v>90000000</v>
      </c>
    </row>
    <row r="11" spans="1:7" s="97" customFormat="1" ht="20.25" customHeight="1">
      <c r="A11" s="112">
        <v>5</v>
      </c>
      <c r="B11" s="112"/>
      <c r="C11" s="94"/>
      <c r="D11" s="95" t="s">
        <v>24</v>
      </c>
      <c r="E11" s="96">
        <f>E12+E15+E18</f>
        <v>111762000</v>
      </c>
      <c r="F11" s="96">
        <f>F12+F15+F18</f>
        <v>113042500</v>
      </c>
      <c r="G11" s="96">
        <f>G12+G15+G18</f>
        <v>100552500</v>
      </c>
    </row>
    <row r="12" spans="1:7" ht="13.5" customHeight="1">
      <c r="A12" s="80"/>
      <c r="B12" s="80">
        <v>51</v>
      </c>
      <c r="C12" s="59"/>
      <c r="D12" s="56" t="s">
        <v>97</v>
      </c>
      <c r="E12" s="92">
        <f aca="true" t="shared" si="1" ref="E12:G13">E13</f>
        <v>40000000</v>
      </c>
      <c r="F12" s="92">
        <f t="shared" si="1"/>
        <v>50000000</v>
      </c>
      <c r="G12" s="92">
        <f t="shared" si="1"/>
        <v>30000000</v>
      </c>
    </row>
    <row r="13" spans="1:7" ht="27" customHeight="1">
      <c r="A13" s="113"/>
      <c r="B13" s="113"/>
      <c r="C13" s="60">
        <v>516</v>
      </c>
      <c r="D13" s="99" t="s">
        <v>127</v>
      </c>
      <c r="E13" s="88">
        <f t="shared" si="1"/>
        <v>40000000</v>
      </c>
      <c r="F13" s="147">
        <f t="shared" si="1"/>
        <v>50000000</v>
      </c>
      <c r="G13" s="147">
        <f t="shared" si="1"/>
        <v>30000000</v>
      </c>
    </row>
    <row r="14" spans="1:7" ht="13.5" customHeight="1" hidden="1">
      <c r="A14" s="113"/>
      <c r="B14" s="113"/>
      <c r="C14" s="60"/>
      <c r="D14" s="99" t="s">
        <v>128</v>
      </c>
      <c r="E14" s="88">
        <v>40000000</v>
      </c>
      <c r="F14" s="88">
        <v>50000000</v>
      </c>
      <c r="G14" s="88">
        <v>30000000</v>
      </c>
    </row>
    <row r="15" spans="1:7" ht="13.5" customHeight="1" hidden="1">
      <c r="A15" s="80"/>
      <c r="B15" s="80">
        <v>53</v>
      </c>
      <c r="C15" s="59"/>
      <c r="D15" s="56" t="s">
        <v>98</v>
      </c>
      <c r="E15" s="92">
        <f aca="true" t="shared" si="2" ref="E15:G16">E16</f>
        <v>0</v>
      </c>
      <c r="F15" s="92">
        <f t="shared" si="2"/>
        <v>0</v>
      </c>
      <c r="G15" s="92">
        <f t="shared" si="2"/>
        <v>0</v>
      </c>
    </row>
    <row r="16" spans="1:7" ht="13.5" customHeight="1" hidden="1">
      <c r="A16" s="113"/>
      <c r="B16" s="113"/>
      <c r="C16" s="60">
        <v>534</v>
      </c>
      <c r="D16" s="4" t="s">
        <v>99</v>
      </c>
      <c r="E16" s="88">
        <f t="shared" si="2"/>
        <v>0</v>
      </c>
      <c r="F16" s="147">
        <f t="shared" si="2"/>
        <v>0</v>
      </c>
      <c r="G16" s="147">
        <f t="shared" si="2"/>
        <v>0</v>
      </c>
    </row>
    <row r="17" spans="1:7" ht="14.25" customHeight="1" hidden="1">
      <c r="A17" s="113"/>
      <c r="B17" s="113"/>
      <c r="C17" s="60"/>
      <c r="D17" s="4" t="s">
        <v>99</v>
      </c>
      <c r="E17" s="88">
        <v>0</v>
      </c>
      <c r="F17" s="88">
        <v>0</v>
      </c>
      <c r="G17" s="88">
        <v>0</v>
      </c>
    </row>
    <row r="18" spans="1:7" ht="13.5" customHeight="1">
      <c r="A18" s="113"/>
      <c r="B18" s="80">
        <v>54</v>
      </c>
      <c r="C18" s="60"/>
      <c r="D18" s="56" t="s">
        <v>116</v>
      </c>
      <c r="E18" s="92">
        <f>E19</f>
        <v>71762000</v>
      </c>
      <c r="F18" s="92">
        <f>F19</f>
        <v>63042500</v>
      </c>
      <c r="G18" s="92">
        <f>G19</f>
        <v>70552500</v>
      </c>
    </row>
    <row r="19" spans="1:7" ht="27" customHeight="1">
      <c r="A19" s="60"/>
      <c r="B19" s="60"/>
      <c r="C19" s="60">
        <v>544</v>
      </c>
      <c r="D19" s="4" t="s">
        <v>117</v>
      </c>
      <c r="E19" s="88">
        <f>E20+E21</f>
        <v>71762000</v>
      </c>
      <c r="F19" s="147">
        <f>F20+F21</f>
        <v>63042500</v>
      </c>
      <c r="G19" s="147">
        <f>G20+G21</f>
        <v>70552500</v>
      </c>
    </row>
    <row r="20" spans="1:7" ht="27" hidden="1">
      <c r="A20" s="60"/>
      <c r="B20" s="60"/>
      <c r="C20" s="60"/>
      <c r="D20" s="4" t="s">
        <v>129</v>
      </c>
      <c r="E20" s="88">
        <v>44862000</v>
      </c>
      <c r="F20" s="88">
        <v>35542500</v>
      </c>
      <c r="G20" s="88">
        <v>48052500</v>
      </c>
    </row>
    <row r="21" spans="1:7" ht="27" customHeight="1" hidden="1">
      <c r="A21" s="60"/>
      <c r="B21" s="60"/>
      <c r="C21" s="60"/>
      <c r="D21" s="4" t="s">
        <v>130</v>
      </c>
      <c r="E21" s="88">
        <v>26900000</v>
      </c>
      <c r="F21" s="88">
        <v>27500000</v>
      </c>
      <c r="G21" s="88">
        <v>22500000</v>
      </c>
    </row>
  </sheetData>
  <mergeCells count="1">
    <mergeCell ref="A1:G1"/>
  </mergeCells>
  <printOptions horizontalCentered="1"/>
  <pageMargins left="0.1968503937007874" right="0.1968503937007874" top="0.4330708661417323" bottom="0.5905511811023623" header="0.5118110236220472" footer="0.31496062992125984"/>
  <pageSetup firstPageNumber="4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97"/>
  <sheetViews>
    <sheetView workbookViewId="0" topLeftCell="A1">
      <pane ySplit="2" topLeftCell="BM3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8.57421875" style="115" customWidth="1"/>
    <col min="2" max="2" width="55.7109375" style="31" customWidth="1"/>
    <col min="3" max="3" width="13.00390625" style="81" customWidth="1"/>
    <col min="4" max="4" width="12.57421875" style="65" customWidth="1"/>
    <col min="5" max="5" width="12.57421875" style="2" customWidth="1"/>
    <col min="6" max="6" width="8.421875" style="2" customWidth="1"/>
    <col min="7" max="7" width="13.00390625" style="2" customWidth="1"/>
    <col min="8" max="8" width="11.421875" style="2" customWidth="1"/>
    <col min="9" max="9" width="0.71875" style="2" customWidth="1"/>
    <col min="10" max="10" width="11.421875" style="2" customWidth="1"/>
    <col min="11" max="11" width="0.9921875" style="2" customWidth="1"/>
    <col min="12" max="16384" width="11.421875" style="2" customWidth="1"/>
  </cols>
  <sheetData>
    <row r="1" spans="1:5" ht="28.5" customHeight="1">
      <c r="A1" s="163" t="s">
        <v>87</v>
      </c>
      <c r="B1" s="163"/>
      <c r="C1" s="163"/>
      <c r="D1" s="163"/>
      <c r="E1" s="163"/>
    </row>
    <row r="2" spans="1:5" s="28" customFormat="1" ht="28.5" customHeight="1">
      <c r="A2" s="68" t="s">
        <v>74</v>
      </c>
      <c r="B2" s="149" t="s">
        <v>75</v>
      </c>
      <c r="C2" s="87" t="s">
        <v>134</v>
      </c>
      <c r="D2" s="85" t="s">
        <v>108</v>
      </c>
      <c r="E2" s="85" t="s">
        <v>112</v>
      </c>
    </row>
    <row r="3" spans="1:5" s="28" customFormat="1" ht="4.5" customHeight="1">
      <c r="A3" s="139"/>
      <c r="B3" s="140"/>
      <c r="C3" s="141"/>
      <c r="D3" s="142"/>
      <c r="E3" s="142"/>
    </row>
    <row r="4" spans="1:12" ht="22.5" customHeight="1">
      <c r="A4" s="126" t="s">
        <v>107</v>
      </c>
      <c r="B4" s="100" t="s">
        <v>94</v>
      </c>
      <c r="C4" s="58">
        <f>C6+C62+C74+C86+C94</f>
        <v>191970000</v>
      </c>
      <c r="D4" s="58">
        <f>D6+D62+D74+D86+D94</f>
        <v>189970000</v>
      </c>
      <c r="E4" s="58">
        <f>E6+E62+E74+E86+E94</f>
        <v>172970000</v>
      </c>
      <c r="G4" s="58"/>
      <c r="H4" s="58"/>
      <c r="J4" s="58"/>
      <c r="L4" s="58"/>
    </row>
    <row r="5" spans="1:12" ht="12.75" customHeight="1">
      <c r="A5" s="126"/>
      <c r="B5" s="100"/>
      <c r="C5" s="58"/>
      <c r="D5" s="58"/>
      <c r="E5" s="58"/>
      <c r="G5" s="58"/>
      <c r="H5" s="58"/>
      <c r="J5" s="58"/>
      <c r="L5" s="58"/>
    </row>
    <row r="6" spans="1:5" ht="15">
      <c r="A6" s="70">
        <v>100</v>
      </c>
      <c r="B6" s="30" t="s">
        <v>93</v>
      </c>
      <c r="C6" s="58">
        <f>C8+C48+C56</f>
        <v>50208000</v>
      </c>
      <c r="D6" s="58">
        <f>D8+D48+D56</f>
        <v>48127500</v>
      </c>
      <c r="E6" s="58">
        <f>E8+E48+E56</f>
        <v>47917500</v>
      </c>
    </row>
    <row r="7" spans="3:5" ht="12.75" customHeight="1">
      <c r="C7" s="58"/>
      <c r="D7" s="58"/>
      <c r="E7" s="58"/>
    </row>
    <row r="8" spans="1:5" ht="15">
      <c r="A8" s="119" t="s">
        <v>73</v>
      </c>
      <c r="B8" s="70" t="s">
        <v>76</v>
      </c>
      <c r="C8" s="58">
        <f>C9</f>
        <v>48048000</v>
      </c>
      <c r="D8" s="58">
        <f>D9</f>
        <v>46787500</v>
      </c>
      <c r="E8" s="58">
        <f>E9</f>
        <v>46787500</v>
      </c>
    </row>
    <row r="9" spans="1:5" s="37" customFormat="1" ht="12.75" hidden="1">
      <c r="A9" s="119">
        <v>3</v>
      </c>
      <c r="B9" s="118" t="s">
        <v>43</v>
      </c>
      <c r="C9" s="58">
        <f>C10+C18+C41</f>
        <v>48048000</v>
      </c>
      <c r="D9" s="58">
        <f>D10+D18+D41</f>
        <v>46787500</v>
      </c>
      <c r="E9" s="58">
        <f>E10+E18+E41</f>
        <v>46787500</v>
      </c>
    </row>
    <row r="10" spans="1:5" s="37" customFormat="1" ht="12.75">
      <c r="A10" s="119">
        <v>31</v>
      </c>
      <c r="B10" s="119" t="s">
        <v>44</v>
      </c>
      <c r="C10" s="58">
        <f>C11+C13+C15</f>
        <v>31253100</v>
      </c>
      <c r="D10" s="58">
        <f>D11+D13+D15</f>
        <v>31253100</v>
      </c>
      <c r="E10" s="58">
        <f>E11+E13+E15</f>
        <v>31253100</v>
      </c>
    </row>
    <row r="11" spans="1:5" ht="15">
      <c r="A11" s="120">
        <v>311</v>
      </c>
      <c r="B11" s="120" t="s">
        <v>45</v>
      </c>
      <c r="C11" s="32">
        <f>C12</f>
        <v>26115900</v>
      </c>
      <c r="D11" s="148">
        <f>D12</f>
        <v>26115900</v>
      </c>
      <c r="E11" s="148">
        <f>E12</f>
        <v>26115900</v>
      </c>
    </row>
    <row r="12" spans="1:5" ht="12.75" customHeight="1" hidden="1">
      <c r="A12" s="120">
        <v>3111</v>
      </c>
      <c r="B12" s="120" t="s">
        <v>46</v>
      </c>
      <c r="C12" s="32">
        <f>'rashodi-opći dio'!E6</f>
        <v>26115900</v>
      </c>
      <c r="D12" s="148">
        <f>'rashodi-opći dio'!F6</f>
        <v>26115900</v>
      </c>
      <c r="E12" s="148">
        <f>'rashodi-opći dio'!G6</f>
        <v>26115900</v>
      </c>
    </row>
    <row r="13" spans="1:5" ht="15">
      <c r="A13" s="120">
        <v>312</v>
      </c>
      <c r="B13" s="120" t="s">
        <v>47</v>
      </c>
      <c r="C13" s="32">
        <f>C14</f>
        <v>769500</v>
      </c>
      <c r="D13" s="148">
        <f>D14</f>
        <v>769500</v>
      </c>
      <c r="E13" s="148">
        <f>E14</f>
        <v>769500</v>
      </c>
    </row>
    <row r="14" spans="1:5" ht="13.5" customHeight="1" hidden="1">
      <c r="A14" s="120">
        <v>3121</v>
      </c>
      <c r="B14" s="120" t="s">
        <v>47</v>
      </c>
      <c r="C14" s="32">
        <f>'rashodi-opći dio'!E8</f>
        <v>769500</v>
      </c>
      <c r="D14" s="148">
        <f>'rashodi-opći dio'!F8</f>
        <v>769500</v>
      </c>
      <c r="E14" s="148">
        <f>'rashodi-opći dio'!G8</f>
        <v>769500</v>
      </c>
    </row>
    <row r="15" spans="1:5" ht="13.5" customHeight="1">
      <c r="A15" s="120">
        <v>313</v>
      </c>
      <c r="B15" s="120" t="s">
        <v>48</v>
      </c>
      <c r="C15" s="32">
        <f>C16+C17</f>
        <v>4367700</v>
      </c>
      <c r="D15" s="148">
        <f>D16+D17</f>
        <v>4367700</v>
      </c>
      <c r="E15" s="148">
        <f>E16+E17</f>
        <v>4367700</v>
      </c>
    </row>
    <row r="16" spans="1:5" ht="13.5" customHeight="1" hidden="1">
      <c r="A16" s="120">
        <v>3132</v>
      </c>
      <c r="B16" s="120" t="s">
        <v>120</v>
      </c>
      <c r="C16" s="32">
        <f>'rashodi-opći dio'!E10</f>
        <v>3798649</v>
      </c>
      <c r="D16" s="32">
        <f>'rashodi-opći dio'!F10</f>
        <v>3798649</v>
      </c>
      <c r="E16" s="32">
        <f>'rashodi-opći dio'!G10</f>
        <v>3798649</v>
      </c>
    </row>
    <row r="17" spans="1:5" ht="13.5" customHeight="1" hidden="1">
      <c r="A17" s="120">
        <v>3133</v>
      </c>
      <c r="B17" s="120" t="s">
        <v>125</v>
      </c>
      <c r="C17" s="32">
        <f>'rashodi-opći dio'!E11</f>
        <v>569051</v>
      </c>
      <c r="D17" s="32">
        <f>'rashodi-opći dio'!F11</f>
        <v>569051</v>
      </c>
      <c r="E17" s="32">
        <f>'rashodi-opći dio'!G11</f>
        <v>569051</v>
      </c>
    </row>
    <row r="18" spans="1:5" s="37" customFormat="1" ht="13.5" customHeight="1">
      <c r="A18" s="119">
        <v>32</v>
      </c>
      <c r="B18" s="119" t="s">
        <v>3</v>
      </c>
      <c r="C18" s="58">
        <f>C19+C23+C27+C36</f>
        <v>16262400</v>
      </c>
      <c r="D18" s="58">
        <f>D19+D23+D27+D36</f>
        <v>15094400</v>
      </c>
      <c r="E18" s="58">
        <f>E19+E23+E27+E36</f>
        <v>15094400</v>
      </c>
    </row>
    <row r="19" spans="1:5" ht="13.5" customHeight="1">
      <c r="A19" s="120">
        <v>321</v>
      </c>
      <c r="B19" s="120" t="s">
        <v>7</v>
      </c>
      <c r="C19" s="32">
        <f>C20+C21+C22</f>
        <v>1024500</v>
      </c>
      <c r="D19" s="148">
        <f>D20+D21+D22</f>
        <v>970000</v>
      </c>
      <c r="E19" s="148">
        <f>E20+E21+E22</f>
        <v>970000</v>
      </c>
    </row>
    <row r="20" spans="1:5" ht="13.5" customHeight="1" hidden="1">
      <c r="A20" s="120">
        <v>3211</v>
      </c>
      <c r="B20" s="120" t="s">
        <v>49</v>
      </c>
      <c r="C20" s="32">
        <f>'rashodi-opći dio'!E14</f>
        <v>199500</v>
      </c>
      <c r="D20" s="148">
        <f>'rashodi-opći dio'!F14</f>
        <v>180000</v>
      </c>
      <c r="E20" s="148">
        <f>'rashodi-opći dio'!G14</f>
        <v>180000</v>
      </c>
    </row>
    <row r="21" spans="1:5" ht="13.5" customHeight="1" hidden="1">
      <c r="A21" s="120">
        <v>3212</v>
      </c>
      <c r="B21" s="120" t="s">
        <v>50</v>
      </c>
      <c r="C21" s="32">
        <f>'rashodi-opći dio'!E15</f>
        <v>780000</v>
      </c>
      <c r="D21" s="148">
        <f>'rashodi-opći dio'!F15</f>
        <v>750000</v>
      </c>
      <c r="E21" s="148">
        <f>'rashodi-opći dio'!G15</f>
        <v>750000</v>
      </c>
    </row>
    <row r="22" spans="1:5" ht="13.5" customHeight="1" hidden="1">
      <c r="A22" s="122" t="s">
        <v>5</v>
      </c>
      <c r="B22" s="120" t="s">
        <v>6</v>
      </c>
      <c r="C22" s="32">
        <f>'rashodi-opći dio'!E16</f>
        <v>45000</v>
      </c>
      <c r="D22" s="148">
        <f>'rashodi-opći dio'!F16</f>
        <v>40000</v>
      </c>
      <c r="E22" s="148">
        <f>'rashodi-opći dio'!G16</f>
        <v>40000</v>
      </c>
    </row>
    <row r="23" spans="1:5" ht="13.5" customHeight="1">
      <c r="A23" s="122">
        <v>322</v>
      </c>
      <c r="B23" s="122" t="s">
        <v>51</v>
      </c>
      <c r="C23" s="32">
        <f>C24+C25+C26</f>
        <v>1528200</v>
      </c>
      <c r="D23" s="148">
        <f>D24+D25+D26</f>
        <v>1477200</v>
      </c>
      <c r="E23" s="148">
        <f>E24+E25+E26</f>
        <v>1477200</v>
      </c>
    </row>
    <row r="24" spans="1:5" ht="13.5" customHeight="1" hidden="1">
      <c r="A24" s="122">
        <v>3221</v>
      </c>
      <c r="B24" s="120" t="s">
        <v>52</v>
      </c>
      <c r="C24" s="32">
        <f>'rashodi-opći dio'!E18</f>
        <v>594000</v>
      </c>
      <c r="D24" s="148">
        <f>'rashodi-opći dio'!F18</f>
        <v>550000</v>
      </c>
      <c r="E24" s="148">
        <f>'rashodi-opći dio'!G18</f>
        <v>550000</v>
      </c>
    </row>
    <row r="25" spans="1:5" ht="13.5" customHeight="1" hidden="1">
      <c r="A25" s="122">
        <v>3223</v>
      </c>
      <c r="B25" s="120" t="s">
        <v>53</v>
      </c>
      <c r="C25" s="32">
        <f>'rashodi-opći dio'!E19</f>
        <v>907200</v>
      </c>
      <c r="D25" s="148">
        <f>'rashodi-opći dio'!F19</f>
        <v>907200</v>
      </c>
      <c r="E25" s="148">
        <f>'rashodi-opći dio'!G19</f>
        <v>907200</v>
      </c>
    </row>
    <row r="26" spans="1:5" ht="13.5" customHeight="1" hidden="1">
      <c r="A26" s="122" t="s">
        <v>8</v>
      </c>
      <c r="B26" s="122" t="s">
        <v>9</v>
      </c>
      <c r="C26" s="32">
        <f>'rashodi-opći dio'!E20</f>
        <v>27000</v>
      </c>
      <c r="D26" s="148">
        <f>'rashodi-opći dio'!F20</f>
        <v>20000</v>
      </c>
      <c r="E26" s="148">
        <f>'rashodi-opći dio'!G20</f>
        <v>20000</v>
      </c>
    </row>
    <row r="27" spans="1:5" ht="13.5" customHeight="1">
      <c r="A27" s="122">
        <v>323</v>
      </c>
      <c r="B27" s="122" t="s">
        <v>10</v>
      </c>
      <c r="C27" s="32">
        <f>SUM(C28:C35)</f>
        <v>12870000</v>
      </c>
      <c r="D27" s="148">
        <f>SUM(D28:D35)</f>
        <v>11826000</v>
      </c>
      <c r="E27" s="148">
        <f>SUM(E28:E35)</f>
        <v>11826000</v>
      </c>
    </row>
    <row r="28" spans="1:5" ht="13.5" customHeight="1" hidden="1">
      <c r="A28" s="120">
        <v>3231</v>
      </c>
      <c r="B28" s="120" t="s">
        <v>54</v>
      </c>
      <c r="C28" s="32">
        <f>'rashodi-opći dio'!E22</f>
        <v>630000</v>
      </c>
      <c r="D28" s="148">
        <f>'rashodi-opći dio'!F22</f>
        <v>630000</v>
      </c>
      <c r="E28" s="148">
        <f>'rashodi-opći dio'!G22</f>
        <v>630000</v>
      </c>
    </row>
    <row r="29" spans="1:5" ht="13.5" customHeight="1" hidden="1">
      <c r="A29" s="120">
        <v>3232</v>
      </c>
      <c r="B29" s="122" t="s">
        <v>11</v>
      </c>
      <c r="C29" s="32">
        <f>'rashodi-opći dio'!E23</f>
        <v>2805000</v>
      </c>
      <c r="D29" s="148">
        <f>'rashodi-opći dio'!F23</f>
        <v>2500000</v>
      </c>
      <c r="E29" s="148">
        <f>'rashodi-opći dio'!G23</f>
        <v>2500000</v>
      </c>
    </row>
    <row r="30" spans="1:5" ht="13.5" customHeight="1" hidden="1">
      <c r="A30" s="120">
        <v>3234</v>
      </c>
      <c r="B30" s="120" t="s">
        <v>55</v>
      </c>
      <c r="C30" s="32">
        <f>'rashodi-opći dio'!E24</f>
        <v>2610000</v>
      </c>
      <c r="D30" s="148">
        <f>'rashodi-opći dio'!F24</f>
        <v>2200000</v>
      </c>
      <c r="E30" s="148">
        <f>'rashodi-opći dio'!G24</f>
        <v>2200000</v>
      </c>
    </row>
    <row r="31" spans="1:5" ht="13.5" customHeight="1" hidden="1">
      <c r="A31" s="120">
        <v>3235</v>
      </c>
      <c r="B31" s="120" t="s">
        <v>56</v>
      </c>
      <c r="C31" s="32">
        <f>'rashodi-opći dio'!E25</f>
        <v>66000</v>
      </c>
      <c r="D31" s="148">
        <f>'rashodi-opći dio'!F25</f>
        <v>66000</v>
      </c>
      <c r="E31" s="148">
        <f>'rashodi-opći dio'!G25</f>
        <v>66000</v>
      </c>
    </row>
    <row r="32" spans="1:5" ht="13.5" customHeight="1" hidden="1">
      <c r="A32" s="120">
        <v>3236</v>
      </c>
      <c r="B32" s="120" t="s">
        <v>57</v>
      </c>
      <c r="C32" s="32">
        <f>'rashodi-opći dio'!E26</f>
        <v>330000</v>
      </c>
      <c r="D32" s="148">
        <f>'rashodi-opći dio'!F26</f>
        <v>330000</v>
      </c>
      <c r="E32" s="148">
        <f>'rashodi-opći dio'!G26</f>
        <v>330000</v>
      </c>
    </row>
    <row r="33" spans="1:5" ht="13.5" customHeight="1" hidden="1">
      <c r="A33" s="120">
        <v>3237</v>
      </c>
      <c r="B33" s="122" t="s">
        <v>12</v>
      </c>
      <c r="C33" s="32">
        <f>'rashodi-opći dio'!E27</f>
        <v>4710000</v>
      </c>
      <c r="D33" s="148">
        <f>'rashodi-opći dio'!F27</f>
        <v>4500000</v>
      </c>
      <c r="E33" s="148">
        <f>'rashodi-opći dio'!G27</f>
        <v>4500000</v>
      </c>
    </row>
    <row r="34" spans="1:5" ht="13.5" customHeight="1" hidden="1">
      <c r="A34" s="120">
        <v>3238</v>
      </c>
      <c r="B34" s="122" t="s">
        <v>13</v>
      </c>
      <c r="C34" s="32">
        <f>'rashodi-opći dio'!E28</f>
        <v>819000</v>
      </c>
      <c r="D34" s="148">
        <f>'rashodi-opći dio'!F28</f>
        <v>800000</v>
      </c>
      <c r="E34" s="148">
        <f>'rashodi-opći dio'!G28</f>
        <v>800000</v>
      </c>
    </row>
    <row r="35" spans="1:5" ht="13.5" customHeight="1" hidden="1">
      <c r="A35" s="120">
        <v>3239</v>
      </c>
      <c r="B35" s="122" t="s">
        <v>58</v>
      </c>
      <c r="C35" s="32">
        <f>'rashodi-opći dio'!E29</f>
        <v>900000</v>
      </c>
      <c r="D35" s="148">
        <f>'rashodi-opći dio'!F29</f>
        <v>800000</v>
      </c>
      <c r="E35" s="148">
        <f>'rashodi-opći dio'!G29</f>
        <v>800000</v>
      </c>
    </row>
    <row r="36" spans="1:5" ht="13.5" customHeight="1">
      <c r="A36" s="120">
        <v>329</v>
      </c>
      <c r="B36" s="120" t="s">
        <v>60</v>
      </c>
      <c r="C36" s="32">
        <f>SUM(C37:C40)</f>
        <v>839700</v>
      </c>
      <c r="D36" s="148">
        <f>SUM(D37:D40)</f>
        <v>821200</v>
      </c>
      <c r="E36" s="148">
        <f>SUM(E37:E40)</f>
        <v>821200</v>
      </c>
    </row>
    <row r="37" spans="1:5" ht="13.5" customHeight="1" hidden="1">
      <c r="A37" s="120">
        <v>3292</v>
      </c>
      <c r="B37" s="120" t="s">
        <v>61</v>
      </c>
      <c r="C37" s="32">
        <f>'rashodi-opći dio'!E31</f>
        <v>157500</v>
      </c>
      <c r="D37" s="32">
        <f>'rashodi-opći dio'!F31</f>
        <v>140000</v>
      </c>
      <c r="E37" s="32">
        <f>'rashodi-opći dio'!G31</f>
        <v>140000</v>
      </c>
    </row>
    <row r="38" spans="1:5" ht="13.5" customHeight="1" hidden="1">
      <c r="A38" s="120">
        <v>3293</v>
      </c>
      <c r="B38" s="120" t="s">
        <v>62</v>
      </c>
      <c r="C38" s="32">
        <f>'rashodi-opći dio'!E32</f>
        <v>81000</v>
      </c>
      <c r="D38" s="32">
        <f>'rashodi-opći dio'!F32</f>
        <v>80000</v>
      </c>
      <c r="E38" s="32">
        <f>'rashodi-opći dio'!G32</f>
        <v>80000</v>
      </c>
    </row>
    <row r="39" spans="1:5" ht="13.5" customHeight="1" hidden="1">
      <c r="A39" s="120">
        <v>3294</v>
      </c>
      <c r="B39" s="120" t="s">
        <v>63</v>
      </c>
      <c r="C39" s="32">
        <f>'rashodi-opći dio'!E33</f>
        <v>1200</v>
      </c>
      <c r="D39" s="32">
        <f>'rashodi-opći dio'!F33</f>
        <v>1200</v>
      </c>
      <c r="E39" s="32">
        <f>'rashodi-opći dio'!G33</f>
        <v>1200</v>
      </c>
    </row>
    <row r="40" spans="1:5" ht="13.5" customHeight="1" hidden="1">
      <c r="A40" s="120">
        <v>3299</v>
      </c>
      <c r="B40" s="120" t="s">
        <v>60</v>
      </c>
      <c r="C40" s="32">
        <f>'rashodi-opći dio'!E34</f>
        <v>600000</v>
      </c>
      <c r="D40" s="32">
        <f>'rashodi-opći dio'!F34</f>
        <v>600000</v>
      </c>
      <c r="E40" s="32">
        <f>'rashodi-opći dio'!G34</f>
        <v>600000</v>
      </c>
    </row>
    <row r="41" spans="1:5" s="37" customFormat="1" ht="13.5" customHeight="1">
      <c r="A41" s="119">
        <v>34</v>
      </c>
      <c r="B41" s="119" t="s">
        <v>14</v>
      </c>
      <c r="C41" s="58">
        <f>C42</f>
        <v>532500</v>
      </c>
      <c r="D41" s="58">
        <f>D42</f>
        <v>440000</v>
      </c>
      <c r="E41" s="58">
        <f>E42</f>
        <v>440000</v>
      </c>
    </row>
    <row r="42" spans="1:5" ht="13.5" customHeight="1">
      <c r="A42" s="120">
        <v>343</v>
      </c>
      <c r="B42" s="120" t="s">
        <v>69</v>
      </c>
      <c r="C42" s="32">
        <f>SUM(C43:C46)</f>
        <v>532500</v>
      </c>
      <c r="D42" s="148">
        <f>SUM(D43:D46)</f>
        <v>440000</v>
      </c>
      <c r="E42" s="148">
        <f>SUM(E43:E46)</f>
        <v>440000</v>
      </c>
    </row>
    <row r="43" spans="1:5" ht="13.5" customHeight="1" hidden="1">
      <c r="A43" s="115">
        <v>3431</v>
      </c>
      <c r="B43" s="120" t="s">
        <v>70</v>
      </c>
      <c r="C43" s="32">
        <f>'rashodi-opći dio'!E41</f>
        <v>210000</v>
      </c>
      <c r="D43" s="32">
        <f>'rashodi-opći dio'!F41</f>
        <v>200000</v>
      </c>
      <c r="E43" s="32">
        <f>'rashodi-opći dio'!G41</f>
        <v>200000</v>
      </c>
    </row>
    <row r="44" spans="1:5" ht="13.5" customHeight="1" hidden="1">
      <c r="A44" s="115">
        <v>3432</v>
      </c>
      <c r="B44" s="120" t="s">
        <v>115</v>
      </c>
      <c r="C44" s="32">
        <f>'rashodi-opći dio'!E42</f>
        <v>210000</v>
      </c>
      <c r="D44" s="32">
        <f>'rashodi-opći dio'!F42</f>
        <v>150000</v>
      </c>
      <c r="E44" s="32">
        <f>'rashodi-opći dio'!G42</f>
        <v>150000</v>
      </c>
    </row>
    <row r="45" spans="1:5" ht="13.5" customHeight="1" hidden="1">
      <c r="A45" s="115">
        <v>3433</v>
      </c>
      <c r="B45" s="120" t="s">
        <v>71</v>
      </c>
      <c r="C45" s="32">
        <f>'rashodi-opći dio'!E43</f>
        <v>22500</v>
      </c>
      <c r="D45" s="32">
        <f>'rashodi-opći dio'!F43</f>
        <v>20000</v>
      </c>
      <c r="E45" s="32">
        <f>'rashodi-opći dio'!G43</f>
        <v>20000</v>
      </c>
    </row>
    <row r="46" spans="1:5" ht="13.5" customHeight="1" hidden="1">
      <c r="A46" s="115">
        <v>3434</v>
      </c>
      <c r="B46" s="120" t="s">
        <v>106</v>
      </c>
      <c r="C46" s="32">
        <f>'rashodi-opći dio'!E44</f>
        <v>90000</v>
      </c>
      <c r="D46" s="32">
        <f>'rashodi-opći dio'!F44</f>
        <v>70000</v>
      </c>
      <c r="E46" s="32">
        <f>'rashodi-opći dio'!G44</f>
        <v>70000</v>
      </c>
    </row>
    <row r="47" spans="1:5" ht="12.75" customHeight="1">
      <c r="A47" s="122"/>
      <c r="B47" s="122"/>
      <c r="C47" s="32"/>
      <c r="D47" s="32"/>
      <c r="E47" s="32"/>
    </row>
    <row r="48" spans="1:5" ht="13.5" customHeight="1">
      <c r="A48" s="119" t="s">
        <v>77</v>
      </c>
      <c r="B48" s="119" t="s">
        <v>78</v>
      </c>
      <c r="C48" s="58">
        <f aca="true" t="shared" si="0" ref="C48:E50">C49</f>
        <v>600000</v>
      </c>
      <c r="D48" s="58">
        <f t="shared" si="0"/>
        <v>440000</v>
      </c>
      <c r="E48" s="58">
        <f t="shared" si="0"/>
        <v>330000</v>
      </c>
    </row>
    <row r="49" spans="1:5" s="37" customFormat="1" ht="13.5" customHeight="1" hidden="1">
      <c r="A49" s="119">
        <v>4</v>
      </c>
      <c r="B49" s="118" t="s">
        <v>66</v>
      </c>
      <c r="C49" s="58">
        <f t="shared" si="0"/>
        <v>600000</v>
      </c>
      <c r="D49" s="58">
        <f t="shared" si="0"/>
        <v>440000</v>
      </c>
      <c r="E49" s="58">
        <f t="shared" si="0"/>
        <v>330000</v>
      </c>
    </row>
    <row r="50" spans="1:5" s="37" customFormat="1" ht="13.5" customHeight="1">
      <c r="A50" s="114">
        <v>42</v>
      </c>
      <c r="B50" s="118" t="s">
        <v>15</v>
      </c>
      <c r="C50" s="58">
        <f t="shared" si="0"/>
        <v>600000</v>
      </c>
      <c r="D50" s="58">
        <f t="shared" si="0"/>
        <v>440000</v>
      </c>
      <c r="E50" s="58">
        <f t="shared" si="0"/>
        <v>330000</v>
      </c>
    </row>
    <row r="51" spans="1:5" ht="13.5" customHeight="1">
      <c r="A51" s="77">
        <v>422</v>
      </c>
      <c r="B51" s="120" t="s">
        <v>21</v>
      </c>
      <c r="C51" s="32">
        <f>SUM(C52:C54)</f>
        <v>600000</v>
      </c>
      <c r="D51" s="148">
        <f>SUM(D52:D54)</f>
        <v>440000</v>
      </c>
      <c r="E51" s="148">
        <f>SUM(E52:E54)</f>
        <v>330000</v>
      </c>
    </row>
    <row r="52" spans="1:5" ht="13.5" customHeight="1" hidden="1">
      <c r="A52" s="77" t="s">
        <v>19</v>
      </c>
      <c r="B52" s="124" t="s">
        <v>20</v>
      </c>
      <c r="C52" s="32">
        <f>'rashodi-opći dio'!E50</f>
        <v>350000</v>
      </c>
      <c r="D52" s="32">
        <f>'rashodi-opći dio'!F50</f>
        <v>300000</v>
      </c>
      <c r="E52" s="32">
        <f>'rashodi-opći dio'!G50</f>
        <v>200000</v>
      </c>
    </row>
    <row r="53" spans="1:5" ht="13.5" customHeight="1" hidden="1">
      <c r="A53" s="77">
        <v>4222</v>
      </c>
      <c r="B53" s="125" t="s">
        <v>101</v>
      </c>
      <c r="C53" s="32">
        <f>'rashodi-opći dio'!E51</f>
        <v>50000</v>
      </c>
      <c r="D53" s="32">
        <f>'rashodi-opći dio'!F51</f>
        <v>40000</v>
      </c>
      <c r="E53" s="32">
        <f>'rashodi-opći dio'!G51</f>
        <v>30000</v>
      </c>
    </row>
    <row r="54" spans="1:5" ht="13.5" customHeight="1" hidden="1">
      <c r="A54" s="77">
        <v>4227</v>
      </c>
      <c r="B54" s="125" t="s">
        <v>102</v>
      </c>
      <c r="C54" s="32">
        <f>'rashodi-opći dio'!E52</f>
        <v>200000</v>
      </c>
      <c r="D54" s="32">
        <f>'rashodi-opći dio'!F52</f>
        <v>100000</v>
      </c>
      <c r="E54" s="32">
        <f>'rashodi-opći dio'!G52</f>
        <v>100000</v>
      </c>
    </row>
    <row r="55" spans="1:5" ht="12.75" customHeight="1">
      <c r="A55" s="122"/>
      <c r="B55" s="122"/>
      <c r="C55" s="32"/>
      <c r="D55" s="32"/>
      <c r="E55" s="32"/>
    </row>
    <row r="56" spans="1:5" ht="13.5" customHeight="1">
      <c r="A56" s="119" t="s">
        <v>82</v>
      </c>
      <c r="B56" s="119" t="s">
        <v>83</v>
      </c>
      <c r="C56" s="58">
        <f>C57</f>
        <v>1560000</v>
      </c>
      <c r="D56" s="58">
        <f>D57</f>
        <v>900000</v>
      </c>
      <c r="E56" s="58">
        <f>E57</f>
        <v>800000</v>
      </c>
    </row>
    <row r="57" spans="1:5" s="37" customFormat="1" ht="13.5" customHeight="1" hidden="1">
      <c r="A57" s="119">
        <v>4</v>
      </c>
      <c r="B57" s="118" t="s">
        <v>66</v>
      </c>
      <c r="C57" s="58">
        <f aca="true" t="shared" si="1" ref="C57:E59">C58</f>
        <v>1560000</v>
      </c>
      <c r="D57" s="58">
        <f t="shared" si="1"/>
        <v>900000</v>
      </c>
      <c r="E57" s="58">
        <f t="shared" si="1"/>
        <v>800000</v>
      </c>
    </row>
    <row r="58" spans="1:5" s="37" customFormat="1" ht="13.5" customHeight="1">
      <c r="A58" s="114">
        <v>42</v>
      </c>
      <c r="B58" s="118" t="s">
        <v>15</v>
      </c>
      <c r="C58" s="58">
        <f t="shared" si="1"/>
        <v>1560000</v>
      </c>
      <c r="D58" s="58">
        <f t="shared" si="1"/>
        <v>900000</v>
      </c>
      <c r="E58" s="58">
        <f t="shared" si="1"/>
        <v>800000</v>
      </c>
    </row>
    <row r="59" spans="1:5" ht="13.5" customHeight="1">
      <c r="A59" s="77">
        <v>421</v>
      </c>
      <c r="B59" s="120" t="s">
        <v>16</v>
      </c>
      <c r="C59" s="32">
        <f t="shared" si="1"/>
        <v>1560000</v>
      </c>
      <c r="D59" s="148">
        <f t="shared" si="1"/>
        <v>900000</v>
      </c>
      <c r="E59" s="148">
        <f t="shared" si="1"/>
        <v>800000</v>
      </c>
    </row>
    <row r="60" spans="1:5" ht="13.5" customHeight="1" hidden="1">
      <c r="A60" s="122" t="s">
        <v>17</v>
      </c>
      <c r="B60" s="122" t="s">
        <v>18</v>
      </c>
      <c r="C60" s="32">
        <f>'rashodi-opći dio'!E48</f>
        <v>1560000</v>
      </c>
      <c r="D60" s="32">
        <f>'rashodi-opći dio'!F48</f>
        <v>900000</v>
      </c>
      <c r="E60" s="32">
        <f>'rashodi-opći dio'!G48</f>
        <v>800000</v>
      </c>
    </row>
    <row r="61" spans="1:5" ht="12.75" customHeight="1">
      <c r="A61" s="122"/>
      <c r="B61" s="122"/>
      <c r="C61" s="32"/>
      <c r="D61" s="32"/>
      <c r="E61" s="32"/>
    </row>
    <row r="62" spans="1:5" ht="13.5" customHeight="1">
      <c r="A62" s="118">
        <v>101</v>
      </c>
      <c r="B62" s="119" t="s">
        <v>79</v>
      </c>
      <c r="C62" s="58">
        <f>C64</f>
        <v>70162000</v>
      </c>
      <c r="D62" s="58">
        <f>D64</f>
        <v>60842500</v>
      </c>
      <c r="E62" s="58">
        <f>E64</f>
        <v>70052500</v>
      </c>
    </row>
    <row r="63" spans="1:5" ht="12.75" customHeight="1">
      <c r="A63" s="118"/>
      <c r="B63" s="119"/>
      <c r="C63" s="32"/>
      <c r="D63" s="32"/>
      <c r="E63" s="32"/>
    </row>
    <row r="64" spans="1:5" s="111" customFormat="1" ht="24" customHeight="1">
      <c r="A64" s="127" t="s">
        <v>95</v>
      </c>
      <c r="B64" s="66" t="s">
        <v>80</v>
      </c>
      <c r="C64" s="110">
        <f>C65+C69</f>
        <v>70162000</v>
      </c>
      <c r="D64" s="110">
        <f>D65+D69</f>
        <v>60842500</v>
      </c>
      <c r="E64" s="110">
        <f>E65+E69</f>
        <v>70052500</v>
      </c>
    </row>
    <row r="65" spans="1:5" s="37" customFormat="1" ht="13.5" customHeight="1" hidden="1">
      <c r="A65" s="127">
        <v>3</v>
      </c>
      <c r="B65" s="98" t="s">
        <v>43</v>
      </c>
      <c r="C65" s="58">
        <f aca="true" t="shared" si="2" ref="C65:E67">C66</f>
        <v>25300000</v>
      </c>
      <c r="D65" s="58">
        <f t="shared" si="2"/>
        <v>25300000</v>
      </c>
      <c r="E65" s="58">
        <f t="shared" si="2"/>
        <v>22000000</v>
      </c>
    </row>
    <row r="66" spans="1:5" s="37" customFormat="1" ht="13.5" customHeight="1">
      <c r="A66" s="127">
        <v>34</v>
      </c>
      <c r="B66" s="101" t="s">
        <v>14</v>
      </c>
      <c r="C66" s="58">
        <f t="shared" si="2"/>
        <v>25300000</v>
      </c>
      <c r="D66" s="58">
        <f t="shared" si="2"/>
        <v>25300000</v>
      </c>
      <c r="E66" s="58">
        <f t="shared" si="2"/>
        <v>22000000</v>
      </c>
    </row>
    <row r="67" spans="1:5" ht="13.5" customHeight="1">
      <c r="A67" s="146">
        <v>342</v>
      </c>
      <c r="B67" s="61" t="s">
        <v>126</v>
      </c>
      <c r="C67" s="32">
        <f t="shared" si="2"/>
        <v>25300000</v>
      </c>
      <c r="D67" s="148">
        <f t="shared" si="2"/>
        <v>25300000</v>
      </c>
      <c r="E67" s="148">
        <f t="shared" si="2"/>
        <v>22000000</v>
      </c>
    </row>
    <row r="68" spans="1:5" ht="27" customHeight="1" hidden="1">
      <c r="A68" s="128" t="s">
        <v>59</v>
      </c>
      <c r="B68" s="99" t="s">
        <v>114</v>
      </c>
      <c r="C68" s="32">
        <f>'rashodi-opći dio'!E38</f>
        <v>25300000</v>
      </c>
      <c r="D68" s="32">
        <f>'rashodi-opći dio'!F38</f>
        <v>25300000</v>
      </c>
      <c r="E68" s="32">
        <f>'rashodi-opći dio'!G38</f>
        <v>22000000</v>
      </c>
    </row>
    <row r="69" spans="1:5" s="37" customFormat="1" ht="13.5" customHeight="1" hidden="1">
      <c r="A69" s="129">
        <v>5</v>
      </c>
      <c r="B69" s="67" t="s">
        <v>24</v>
      </c>
      <c r="C69" s="58">
        <f aca="true" t="shared" si="3" ref="C69:E71">C70</f>
        <v>44862000</v>
      </c>
      <c r="D69" s="58">
        <f t="shared" si="3"/>
        <v>35542500</v>
      </c>
      <c r="E69" s="58">
        <f t="shared" si="3"/>
        <v>48052500</v>
      </c>
    </row>
    <row r="70" spans="1:5" s="37" customFormat="1" ht="13.5" customHeight="1">
      <c r="A70" s="129">
        <v>54</v>
      </c>
      <c r="B70" s="56" t="s">
        <v>116</v>
      </c>
      <c r="C70" s="58">
        <f t="shared" si="3"/>
        <v>44862000</v>
      </c>
      <c r="D70" s="58">
        <f t="shared" si="3"/>
        <v>35542500</v>
      </c>
      <c r="E70" s="58">
        <f t="shared" si="3"/>
        <v>48052500</v>
      </c>
    </row>
    <row r="71" spans="1:5" ht="27">
      <c r="A71" s="128">
        <v>544</v>
      </c>
      <c r="B71" s="31" t="s">
        <v>117</v>
      </c>
      <c r="C71" s="32">
        <f t="shared" si="3"/>
        <v>44862000</v>
      </c>
      <c r="D71" s="148">
        <f t="shared" si="3"/>
        <v>35542500</v>
      </c>
      <c r="E71" s="148">
        <f t="shared" si="3"/>
        <v>48052500</v>
      </c>
    </row>
    <row r="72" spans="1:5" ht="27" hidden="1">
      <c r="A72" s="130">
        <v>5443</v>
      </c>
      <c r="B72" s="4" t="s">
        <v>129</v>
      </c>
      <c r="C72" s="32">
        <f>'račun financiranja'!E20</f>
        <v>44862000</v>
      </c>
      <c r="D72" s="32">
        <f>'račun financiranja'!F20</f>
        <v>35542500</v>
      </c>
      <c r="E72" s="32">
        <f>'račun financiranja'!G20</f>
        <v>48052500</v>
      </c>
    </row>
    <row r="73" spans="1:5" ht="12.75" customHeight="1">
      <c r="A73" s="131"/>
      <c r="B73" s="99"/>
      <c r="C73" s="32"/>
      <c r="D73" s="32"/>
      <c r="E73" s="32"/>
    </row>
    <row r="74" spans="1:5" ht="13.5" customHeight="1">
      <c r="A74" s="118">
        <v>102</v>
      </c>
      <c r="B74" s="119" t="s">
        <v>84</v>
      </c>
      <c r="C74" s="58">
        <f>C76</f>
        <v>31600000</v>
      </c>
      <c r="D74" s="58">
        <f>D76</f>
        <v>31000000</v>
      </c>
      <c r="E74" s="58">
        <f>E76</f>
        <v>25000000</v>
      </c>
    </row>
    <row r="75" spans="1:5" ht="12.75" customHeight="1">
      <c r="A75" s="131"/>
      <c r="B75" s="99"/>
      <c r="C75" s="32"/>
      <c r="D75" s="32"/>
      <c r="E75" s="32"/>
    </row>
    <row r="76" spans="1:5" s="111" customFormat="1" ht="25.5">
      <c r="A76" s="127" t="s">
        <v>81</v>
      </c>
      <c r="B76" s="66" t="s">
        <v>85</v>
      </c>
      <c r="C76" s="110">
        <f>C77+C81</f>
        <v>31600000</v>
      </c>
      <c r="D76" s="110">
        <f>D77+D81</f>
        <v>31000000</v>
      </c>
      <c r="E76" s="110">
        <f>E77+E81</f>
        <v>25000000</v>
      </c>
    </row>
    <row r="77" spans="1:5" s="37" customFormat="1" ht="13.5" customHeight="1" hidden="1">
      <c r="A77" s="127">
        <v>3</v>
      </c>
      <c r="B77" s="118" t="s">
        <v>43</v>
      </c>
      <c r="C77" s="58">
        <f aca="true" t="shared" si="4" ref="C77:E79">C78</f>
        <v>4700000</v>
      </c>
      <c r="D77" s="58">
        <f t="shared" si="4"/>
        <v>3500000</v>
      </c>
      <c r="E77" s="58">
        <f t="shared" si="4"/>
        <v>2500000</v>
      </c>
    </row>
    <row r="78" spans="1:5" s="37" customFormat="1" ht="13.5" customHeight="1">
      <c r="A78" s="127">
        <v>34</v>
      </c>
      <c r="B78" s="101" t="s">
        <v>14</v>
      </c>
      <c r="C78" s="58">
        <f t="shared" si="4"/>
        <v>4700000</v>
      </c>
      <c r="D78" s="58">
        <f t="shared" si="4"/>
        <v>3500000</v>
      </c>
      <c r="E78" s="58">
        <f t="shared" si="4"/>
        <v>2500000</v>
      </c>
    </row>
    <row r="79" spans="1:5" ht="13.5" customHeight="1">
      <c r="A79" s="146">
        <v>342</v>
      </c>
      <c r="B79" s="61" t="s">
        <v>126</v>
      </c>
      <c r="C79" s="32">
        <f t="shared" si="4"/>
        <v>4700000</v>
      </c>
      <c r="D79" s="148">
        <f t="shared" si="4"/>
        <v>3500000</v>
      </c>
      <c r="E79" s="148">
        <f t="shared" si="4"/>
        <v>2500000</v>
      </c>
    </row>
    <row r="80" spans="1:5" ht="27" hidden="1">
      <c r="A80" s="128" t="s">
        <v>59</v>
      </c>
      <c r="B80" s="99" t="s">
        <v>114</v>
      </c>
      <c r="C80" s="32">
        <f>'rashodi-opći dio'!E39</f>
        <v>4700000</v>
      </c>
      <c r="D80" s="32">
        <f>'rashodi-opći dio'!F39</f>
        <v>3500000</v>
      </c>
      <c r="E80" s="32">
        <f>'rashodi-opći dio'!G39</f>
        <v>2500000</v>
      </c>
    </row>
    <row r="81" spans="1:5" s="37" customFormat="1" ht="13.5" customHeight="1" hidden="1">
      <c r="A81" s="127">
        <v>5</v>
      </c>
      <c r="B81" s="67" t="s">
        <v>24</v>
      </c>
      <c r="C81" s="58">
        <f aca="true" t="shared" si="5" ref="C81:E83">C82</f>
        <v>26900000</v>
      </c>
      <c r="D81" s="58">
        <f t="shared" si="5"/>
        <v>27500000</v>
      </c>
      <c r="E81" s="58">
        <f t="shared" si="5"/>
        <v>22500000</v>
      </c>
    </row>
    <row r="82" spans="1:5" s="37" customFormat="1" ht="13.5" customHeight="1">
      <c r="A82" s="129">
        <v>54</v>
      </c>
      <c r="B82" s="56" t="s">
        <v>116</v>
      </c>
      <c r="C82" s="58">
        <f t="shared" si="5"/>
        <v>26900000</v>
      </c>
      <c r="D82" s="58">
        <f t="shared" si="5"/>
        <v>27500000</v>
      </c>
      <c r="E82" s="58">
        <f t="shared" si="5"/>
        <v>22500000</v>
      </c>
    </row>
    <row r="83" spans="1:5" ht="27">
      <c r="A83" s="128">
        <v>544</v>
      </c>
      <c r="B83" s="31" t="s">
        <v>117</v>
      </c>
      <c r="C83" s="32">
        <f t="shared" si="5"/>
        <v>26900000</v>
      </c>
      <c r="D83" s="148">
        <f t="shared" si="5"/>
        <v>27500000</v>
      </c>
      <c r="E83" s="148">
        <f t="shared" si="5"/>
        <v>22500000</v>
      </c>
    </row>
    <row r="84" spans="1:5" ht="15" hidden="1">
      <c r="A84" s="130">
        <v>5446</v>
      </c>
      <c r="B84" s="4" t="s">
        <v>130</v>
      </c>
      <c r="C84" s="32">
        <f>'račun financiranja'!E21</f>
        <v>26900000</v>
      </c>
      <c r="D84" s="32">
        <f>'račun financiranja'!F21</f>
        <v>27500000</v>
      </c>
      <c r="E84" s="32">
        <f>'račun financiranja'!G21</f>
        <v>22500000</v>
      </c>
    </row>
    <row r="85" spans="1:4" ht="12.75" customHeight="1">
      <c r="A85" s="131"/>
      <c r="B85" s="99"/>
      <c r="C85" s="2"/>
      <c r="D85" s="2"/>
    </row>
    <row r="86" spans="1:5" ht="13.5" customHeight="1">
      <c r="A86" s="72">
        <v>103</v>
      </c>
      <c r="B86" s="30" t="s">
        <v>100</v>
      </c>
      <c r="C86" s="58">
        <f>C89</f>
        <v>40000000</v>
      </c>
      <c r="D86" s="58">
        <f>D89</f>
        <v>50000000</v>
      </c>
      <c r="E86" s="58">
        <f>E89</f>
        <v>30000000</v>
      </c>
    </row>
    <row r="87" spans="1:5" ht="13.5" customHeight="1">
      <c r="A87" s="72"/>
      <c r="B87" s="30"/>
      <c r="C87" s="58"/>
      <c r="D87" s="58"/>
      <c r="E87" s="58"/>
    </row>
    <row r="88" spans="1:5" ht="13.5" customHeight="1">
      <c r="A88" s="71" t="s">
        <v>109</v>
      </c>
      <c r="B88" s="30" t="s">
        <v>100</v>
      </c>
      <c r="C88" s="58">
        <f>C89</f>
        <v>40000000</v>
      </c>
      <c r="D88" s="58">
        <f>D89</f>
        <v>50000000</v>
      </c>
      <c r="E88" s="58">
        <f>E89</f>
        <v>30000000</v>
      </c>
    </row>
    <row r="89" spans="1:5" s="37" customFormat="1" ht="13.5" customHeight="1" hidden="1">
      <c r="A89" s="127">
        <v>5</v>
      </c>
      <c r="B89" s="67" t="s">
        <v>24</v>
      </c>
      <c r="C89" s="58">
        <f aca="true" t="shared" si="6" ref="C89:E91">C90</f>
        <v>40000000</v>
      </c>
      <c r="D89" s="58">
        <f t="shared" si="6"/>
        <v>50000000</v>
      </c>
      <c r="E89" s="58">
        <f t="shared" si="6"/>
        <v>30000000</v>
      </c>
    </row>
    <row r="90" spans="1:5" s="37" customFormat="1" ht="13.5" customHeight="1">
      <c r="A90" s="129">
        <v>51</v>
      </c>
      <c r="B90" s="70" t="s">
        <v>97</v>
      </c>
      <c r="C90" s="58">
        <f t="shared" si="6"/>
        <v>40000000</v>
      </c>
      <c r="D90" s="58">
        <f t="shared" si="6"/>
        <v>50000000</v>
      </c>
      <c r="E90" s="58">
        <f t="shared" si="6"/>
        <v>30000000</v>
      </c>
    </row>
    <row r="91" spans="1:5" ht="27">
      <c r="A91" s="128">
        <v>516</v>
      </c>
      <c r="B91" s="99" t="s">
        <v>127</v>
      </c>
      <c r="C91" s="32">
        <f t="shared" si="6"/>
        <v>40000000</v>
      </c>
      <c r="D91" s="148">
        <f t="shared" si="6"/>
        <v>50000000</v>
      </c>
      <c r="E91" s="148">
        <f t="shared" si="6"/>
        <v>30000000</v>
      </c>
    </row>
    <row r="92" spans="1:5" ht="15" hidden="1">
      <c r="A92" s="130">
        <v>5163</v>
      </c>
      <c r="B92" s="99" t="s">
        <v>128</v>
      </c>
      <c r="C92" s="32">
        <f>'račun financiranja'!E14</f>
        <v>40000000</v>
      </c>
      <c r="D92" s="32">
        <f>'račun financiranja'!F14</f>
        <v>50000000</v>
      </c>
      <c r="E92" s="32">
        <f>'račun financiranja'!G14</f>
        <v>30000000</v>
      </c>
    </row>
    <row r="93" spans="1:5" ht="12.75" customHeight="1" hidden="1">
      <c r="A93" s="130"/>
      <c r="C93" s="32"/>
      <c r="D93" s="32"/>
      <c r="E93" s="32"/>
    </row>
    <row r="94" spans="1:5" ht="13.5" customHeight="1" hidden="1">
      <c r="A94" s="118">
        <v>104</v>
      </c>
      <c r="B94" s="70" t="s">
        <v>111</v>
      </c>
      <c r="C94" s="58">
        <f>C97</f>
        <v>0</v>
      </c>
      <c r="D94" s="58">
        <f>D97</f>
        <v>0</v>
      </c>
      <c r="E94" s="58">
        <f>E97</f>
        <v>0</v>
      </c>
    </row>
    <row r="95" spans="1:5" ht="13.5" customHeight="1" hidden="1">
      <c r="A95" s="118"/>
      <c r="B95" s="70"/>
      <c r="C95" s="58"/>
      <c r="D95" s="58"/>
      <c r="E95" s="58"/>
    </row>
    <row r="96" spans="1:5" ht="13.5" customHeight="1" hidden="1">
      <c r="A96" s="119" t="s">
        <v>110</v>
      </c>
      <c r="B96" s="70" t="s">
        <v>111</v>
      </c>
      <c r="C96" s="58">
        <f>C97</f>
        <v>0</v>
      </c>
      <c r="D96" s="58">
        <f>D97</f>
        <v>0</v>
      </c>
      <c r="E96" s="58">
        <f>E97</f>
        <v>0</v>
      </c>
    </row>
    <row r="97" spans="1:5" s="37" customFormat="1" ht="13.5" customHeight="1" hidden="1">
      <c r="A97" s="119">
        <v>5</v>
      </c>
      <c r="B97" s="114" t="s">
        <v>24</v>
      </c>
      <c r="C97" s="58">
        <f aca="true" t="shared" si="7" ref="C97:E99">C98</f>
        <v>0</v>
      </c>
      <c r="D97" s="58">
        <f t="shared" si="7"/>
        <v>0</v>
      </c>
      <c r="E97" s="58">
        <f t="shared" si="7"/>
        <v>0</v>
      </c>
    </row>
    <row r="98" spans="1:5" s="37" customFormat="1" ht="13.5" customHeight="1" hidden="1">
      <c r="A98" s="118">
        <v>53</v>
      </c>
      <c r="B98" s="70" t="s">
        <v>98</v>
      </c>
      <c r="C98" s="58">
        <f t="shared" si="7"/>
        <v>0</v>
      </c>
      <c r="D98" s="58">
        <f t="shared" si="7"/>
        <v>0</v>
      </c>
      <c r="E98" s="58">
        <f t="shared" si="7"/>
        <v>0</v>
      </c>
    </row>
    <row r="99" spans="1:5" ht="13.5" customHeight="1" hidden="1">
      <c r="A99" s="122">
        <v>534</v>
      </c>
      <c r="B99" s="115" t="s">
        <v>99</v>
      </c>
      <c r="C99" s="32">
        <f t="shared" si="7"/>
        <v>0</v>
      </c>
      <c r="D99" s="148">
        <f t="shared" si="7"/>
        <v>0</v>
      </c>
      <c r="E99" s="148">
        <f t="shared" si="7"/>
        <v>0</v>
      </c>
    </row>
    <row r="100" spans="1:5" ht="27" hidden="1">
      <c r="A100" s="128">
        <v>5341</v>
      </c>
      <c r="B100" s="31" t="s">
        <v>89</v>
      </c>
      <c r="C100" s="32">
        <f>'račun financiranja'!E17</f>
        <v>0</v>
      </c>
      <c r="D100" s="32">
        <f>'račun financiranja'!F17</f>
        <v>0</v>
      </c>
      <c r="E100" s="32">
        <f>'račun financiranja'!G17</f>
        <v>0</v>
      </c>
    </row>
    <row r="101" spans="1:2" ht="15">
      <c r="A101" s="132"/>
      <c r="B101" s="102"/>
    </row>
    <row r="102" spans="1:2" ht="15">
      <c r="A102" s="131"/>
      <c r="B102" s="99"/>
    </row>
    <row r="103" spans="1:2" ht="15">
      <c r="A103" s="133"/>
      <c r="B103" s="103"/>
    </row>
    <row r="104" spans="1:2" ht="15">
      <c r="A104" s="71"/>
      <c r="B104" s="30"/>
    </row>
    <row r="105" spans="1:2" ht="15">
      <c r="A105" s="132"/>
      <c r="B105" s="102"/>
    </row>
    <row r="106" spans="1:2" ht="15">
      <c r="A106" s="131"/>
      <c r="B106" s="99"/>
    </row>
    <row r="107" spans="1:2" ht="15">
      <c r="A107" s="131"/>
      <c r="B107" s="99"/>
    </row>
    <row r="108" spans="1:2" ht="15">
      <c r="A108" s="72"/>
      <c r="B108" s="101"/>
    </row>
    <row r="110" spans="1:2" ht="15">
      <c r="A110" s="71"/>
      <c r="B110" s="30"/>
    </row>
    <row r="111" spans="1:2" ht="15">
      <c r="A111" s="131"/>
      <c r="B111" s="102"/>
    </row>
    <row r="112" spans="1:2" ht="15">
      <c r="A112" s="131"/>
      <c r="B112" s="102"/>
    </row>
    <row r="113" spans="1:2" ht="15">
      <c r="A113" s="131"/>
      <c r="B113" s="99"/>
    </row>
    <row r="114" spans="1:2" ht="15">
      <c r="A114" s="131"/>
      <c r="B114" s="99"/>
    </row>
    <row r="116" spans="1:2" ht="15">
      <c r="A116" s="71"/>
      <c r="B116" s="30"/>
    </row>
    <row r="117" spans="1:2" ht="15">
      <c r="A117" s="131"/>
      <c r="B117" s="102"/>
    </row>
    <row r="118" spans="1:2" ht="15">
      <c r="A118" s="134"/>
      <c r="B118" s="104"/>
    </row>
    <row r="119" spans="1:2" ht="15">
      <c r="A119" s="71"/>
      <c r="B119" s="30"/>
    </row>
    <row r="120" spans="1:2" ht="15">
      <c r="A120" s="131"/>
      <c r="B120" s="102"/>
    </row>
    <row r="122" spans="1:2" ht="15">
      <c r="A122" s="72"/>
      <c r="B122" s="101"/>
    </row>
    <row r="123" spans="1:2" ht="15">
      <c r="A123" s="131"/>
      <c r="B123" s="99"/>
    </row>
    <row r="124" spans="1:2" ht="15">
      <c r="A124" s="132"/>
      <c r="B124" s="102"/>
    </row>
    <row r="126" spans="1:2" ht="15">
      <c r="A126" s="72"/>
      <c r="B126" s="104"/>
    </row>
    <row r="127" spans="1:2" ht="15">
      <c r="A127" s="132"/>
      <c r="B127" s="102"/>
    </row>
    <row r="128" spans="1:2" ht="15">
      <c r="A128" s="135"/>
      <c r="B128" s="105"/>
    </row>
    <row r="130" spans="1:2" ht="15">
      <c r="A130" s="133"/>
      <c r="B130" s="103"/>
    </row>
    <row r="132" spans="1:2" ht="15">
      <c r="A132" s="134"/>
      <c r="B132" s="104"/>
    </row>
    <row r="134" spans="1:2" ht="15">
      <c r="A134" s="134"/>
      <c r="B134" s="104"/>
    </row>
    <row r="136" spans="1:2" ht="15">
      <c r="A136" s="135"/>
      <c r="B136" s="105"/>
    </row>
    <row r="138" spans="1:2" ht="15">
      <c r="A138" s="133"/>
      <c r="B138" s="103"/>
    </row>
    <row r="140" spans="1:2" ht="15">
      <c r="A140" s="134"/>
      <c r="B140" s="104"/>
    </row>
    <row r="142" spans="1:2" ht="15">
      <c r="A142" s="134"/>
      <c r="B142" s="104"/>
    </row>
    <row r="144" spans="1:2" ht="15">
      <c r="A144" s="135"/>
      <c r="B144" s="105"/>
    </row>
    <row r="146" spans="1:2" ht="15">
      <c r="A146" s="133"/>
      <c r="B146" s="103"/>
    </row>
    <row r="147" spans="1:2" ht="15">
      <c r="A147" s="133"/>
      <c r="B147" s="103"/>
    </row>
    <row r="149" spans="1:2" ht="15">
      <c r="A149" s="134"/>
      <c r="B149" s="104"/>
    </row>
    <row r="151" spans="1:2" ht="15">
      <c r="A151" s="134"/>
      <c r="B151" s="104"/>
    </row>
    <row r="153" spans="1:2" ht="15">
      <c r="A153" s="134"/>
      <c r="B153" s="104"/>
    </row>
    <row r="155" spans="1:2" ht="15">
      <c r="A155" s="134"/>
      <c r="B155" s="104"/>
    </row>
    <row r="158" spans="1:2" ht="15">
      <c r="A158" s="136"/>
      <c r="B158" s="104"/>
    </row>
    <row r="160" spans="1:2" ht="15">
      <c r="A160" s="136"/>
      <c r="B160" s="104"/>
    </row>
    <row r="162" spans="1:2" ht="15">
      <c r="A162" s="136"/>
      <c r="B162" s="105"/>
    </row>
    <row r="163" spans="1:2" ht="15">
      <c r="A163" s="133"/>
      <c r="B163" s="103"/>
    </row>
    <row r="165" spans="1:2" ht="15">
      <c r="A165" s="134"/>
      <c r="B165" s="104"/>
    </row>
    <row r="167" spans="1:2" ht="15">
      <c r="A167" s="134"/>
      <c r="B167" s="104"/>
    </row>
    <row r="169" spans="1:2" ht="15">
      <c r="A169" s="134"/>
      <c r="B169" s="104"/>
    </row>
    <row r="172" spans="1:2" ht="15">
      <c r="A172" s="136"/>
      <c r="B172" s="104"/>
    </row>
    <row r="174" spans="1:2" ht="15">
      <c r="A174" s="136"/>
      <c r="B174" s="104"/>
    </row>
    <row r="176" spans="1:2" ht="15">
      <c r="A176" s="135"/>
      <c r="B176" s="105"/>
    </row>
    <row r="177" spans="1:2" ht="15">
      <c r="A177" s="133"/>
      <c r="B177" s="103"/>
    </row>
    <row r="179" spans="1:2" ht="15">
      <c r="A179" s="134"/>
      <c r="B179" s="104"/>
    </row>
    <row r="181" spans="1:2" ht="15">
      <c r="A181" s="134"/>
      <c r="B181" s="104"/>
    </row>
    <row r="183" spans="1:2" ht="15">
      <c r="A183" s="134"/>
      <c r="B183" s="104"/>
    </row>
    <row r="185" spans="1:2" ht="15">
      <c r="A185" s="136"/>
      <c r="B185" s="104"/>
    </row>
    <row r="187" spans="1:2" ht="15">
      <c r="A187" s="136"/>
      <c r="B187" s="105"/>
    </row>
    <row r="188" spans="1:2" ht="15">
      <c r="A188" s="133"/>
      <c r="B188" s="103"/>
    </row>
    <row r="190" spans="1:2" ht="15">
      <c r="A190" s="134"/>
      <c r="B190" s="104"/>
    </row>
    <row r="192" spans="1:2" ht="15">
      <c r="A192" s="134"/>
      <c r="B192" s="104"/>
    </row>
    <row r="194" spans="1:2" ht="15">
      <c r="A194" s="134"/>
      <c r="B194" s="104"/>
    </row>
    <row r="197" spans="1:2" ht="15">
      <c r="A197" s="136"/>
      <c r="B197" s="104"/>
    </row>
    <row r="199" spans="1:2" ht="15">
      <c r="A199" s="136"/>
      <c r="B199" s="104"/>
    </row>
    <row r="201" spans="1:2" ht="15">
      <c r="A201" s="136"/>
      <c r="B201" s="106"/>
    </row>
    <row r="202" spans="1:2" ht="15">
      <c r="A202" s="73"/>
      <c r="B202" s="103"/>
    </row>
    <row r="204" spans="1:2" ht="15">
      <c r="A204" s="134"/>
      <c r="B204" s="104"/>
    </row>
    <row r="206" spans="1:2" ht="15">
      <c r="A206" s="134"/>
      <c r="B206" s="104"/>
    </row>
    <row r="208" spans="1:2" ht="15">
      <c r="A208" s="134"/>
      <c r="B208" s="104"/>
    </row>
    <row r="211" spans="1:2" ht="15">
      <c r="A211" s="136"/>
      <c r="B211" s="104"/>
    </row>
    <row r="213" spans="1:2" ht="15">
      <c r="A213" s="136"/>
      <c r="B213" s="104"/>
    </row>
    <row r="215" spans="1:2" ht="15">
      <c r="A215" s="136"/>
      <c r="B215" s="105"/>
    </row>
    <row r="216" spans="1:2" ht="15">
      <c r="A216" s="133"/>
      <c r="B216" s="103"/>
    </row>
    <row r="218" spans="1:2" ht="15">
      <c r="A218" s="134"/>
      <c r="B218" s="104"/>
    </row>
    <row r="220" spans="1:2" ht="15">
      <c r="A220" s="136"/>
      <c r="B220" s="105"/>
    </row>
    <row r="221" spans="1:2" ht="15">
      <c r="A221" s="133"/>
      <c r="B221" s="103"/>
    </row>
    <row r="223" spans="1:2" ht="15">
      <c r="A223" s="134"/>
      <c r="B223" s="104"/>
    </row>
    <row r="225" spans="1:2" ht="15">
      <c r="A225" s="134"/>
      <c r="B225" s="104"/>
    </row>
    <row r="227" spans="1:2" ht="15">
      <c r="A227" s="134"/>
      <c r="B227" s="104"/>
    </row>
    <row r="230" spans="1:2" ht="15">
      <c r="A230" s="136"/>
      <c r="B230" s="104"/>
    </row>
    <row r="232" spans="1:2" ht="15">
      <c r="A232" s="136"/>
      <c r="B232" s="104"/>
    </row>
    <row r="234" spans="1:2" ht="15">
      <c r="A234" s="135"/>
      <c r="B234" s="105"/>
    </row>
    <row r="235" spans="1:2" ht="15">
      <c r="A235" s="133"/>
      <c r="B235" s="103"/>
    </row>
    <row r="237" spans="1:2" ht="15">
      <c r="A237" s="134"/>
      <c r="B237" s="104"/>
    </row>
    <row r="239" spans="1:2" ht="15">
      <c r="A239" s="134"/>
      <c r="B239" s="104"/>
    </row>
    <row r="241" spans="1:2" ht="15">
      <c r="A241" s="135"/>
      <c r="B241" s="105"/>
    </row>
    <row r="242" spans="1:2" ht="15">
      <c r="A242" s="133"/>
      <c r="B242" s="103"/>
    </row>
    <row r="244" spans="1:2" ht="15">
      <c r="A244" s="134"/>
      <c r="B244" s="104"/>
    </row>
    <row r="246" spans="1:2" ht="15">
      <c r="A246" s="134"/>
      <c r="B246" s="104"/>
    </row>
    <row r="248" spans="1:2" ht="15">
      <c r="A248" s="135"/>
      <c r="B248" s="105"/>
    </row>
    <row r="249" spans="1:2" ht="15">
      <c r="A249" s="133"/>
      <c r="B249" s="103"/>
    </row>
    <row r="250" spans="1:2" ht="15">
      <c r="A250" s="73"/>
      <c r="B250" s="103"/>
    </row>
    <row r="252" spans="1:2" ht="15">
      <c r="A252" s="134"/>
      <c r="B252" s="104"/>
    </row>
    <row r="254" spans="1:2" ht="15">
      <c r="A254" s="134"/>
      <c r="B254" s="104"/>
    </row>
    <row r="256" spans="1:2" ht="15">
      <c r="A256" s="135"/>
      <c r="B256" s="105"/>
    </row>
    <row r="257" spans="1:2" ht="15">
      <c r="A257" s="133"/>
      <c r="B257" s="103"/>
    </row>
    <row r="258" spans="1:2" ht="15">
      <c r="A258" s="133"/>
      <c r="B258" s="103"/>
    </row>
    <row r="259" spans="1:2" ht="15">
      <c r="A259" s="133"/>
      <c r="B259" s="103"/>
    </row>
    <row r="260" spans="1:2" ht="15">
      <c r="A260" s="133"/>
      <c r="B260" s="103"/>
    </row>
    <row r="261" spans="1:2" ht="15">
      <c r="A261" s="133"/>
      <c r="B261" s="103"/>
    </row>
    <row r="262" spans="1:2" ht="15">
      <c r="A262" s="133"/>
      <c r="B262" s="103"/>
    </row>
    <row r="263" spans="1:2" ht="15">
      <c r="A263" s="133"/>
      <c r="B263" s="103"/>
    </row>
    <row r="265" spans="1:2" ht="15">
      <c r="A265" s="134"/>
      <c r="B265" s="104"/>
    </row>
    <row r="267" spans="1:2" ht="15">
      <c r="A267" s="134"/>
      <c r="B267" s="104"/>
    </row>
    <row r="269" spans="1:2" ht="15">
      <c r="A269" s="135"/>
      <c r="B269" s="105"/>
    </row>
    <row r="270" spans="1:2" ht="15">
      <c r="A270" s="133"/>
      <c r="B270" s="103"/>
    </row>
    <row r="271" spans="1:2" ht="15">
      <c r="A271" s="133"/>
      <c r="B271" s="103"/>
    </row>
    <row r="273" spans="1:2" ht="15">
      <c r="A273" s="134"/>
      <c r="B273" s="104"/>
    </row>
    <row r="275" spans="1:2" ht="15">
      <c r="A275" s="134"/>
      <c r="B275" s="104"/>
    </row>
    <row r="277" spans="1:2" ht="15">
      <c r="A277" s="135"/>
      <c r="B277" s="105"/>
    </row>
    <row r="278" spans="1:2" ht="15">
      <c r="A278" s="133"/>
      <c r="B278" s="103"/>
    </row>
    <row r="279" spans="1:2" ht="15">
      <c r="A279" s="133"/>
      <c r="B279" s="103"/>
    </row>
    <row r="281" spans="1:2" ht="15">
      <c r="A281" s="134"/>
      <c r="B281" s="104"/>
    </row>
    <row r="283" spans="1:2" ht="15">
      <c r="A283" s="134"/>
      <c r="B283" s="104"/>
    </row>
    <row r="285" spans="1:2" ht="15">
      <c r="A285" s="135"/>
      <c r="B285" s="105"/>
    </row>
    <row r="286" spans="1:2" ht="15">
      <c r="A286" s="133"/>
      <c r="B286" s="103"/>
    </row>
    <row r="288" spans="1:2" ht="15">
      <c r="A288" s="134"/>
      <c r="B288" s="104"/>
    </row>
    <row r="290" spans="1:2" ht="15">
      <c r="A290" s="134"/>
      <c r="B290" s="104"/>
    </row>
    <row r="292" spans="1:2" ht="15">
      <c r="A292" s="135"/>
      <c r="B292" s="105"/>
    </row>
    <row r="293" spans="1:2" ht="15">
      <c r="A293" s="133"/>
      <c r="B293" s="103"/>
    </row>
    <row r="294" spans="1:2" ht="15">
      <c r="A294" s="133"/>
      <c r="B294" s="103"/>
    </row>
    <row r="296" spans="1:2" ht="15">
      <c r="A296" s="134"/>
      <c r="B296" s="104"/>
    </row>
    <row r="298" spans="1:2" ht="15">
      <c r="A298" s="134"/>
      <c r="B298" s="104"/>
    </row>
    <row r="300" spans="1:2" ht="15">
      <c r="A300" s="135"/>
      <c r="B300" s="105"/>
    </row>
    <row r="301" spans="1:2" ht="15">
      <c r="A301" s="133"/>
      <c r="B301" s="103"/>
    </row>
    <row r="303" spans="1:2" ht="15">
      <c r="A303" s="134"/>
      <c r="B303" s="104"/>
    </row>
    <row r="305" spans="1:2" ht="15">
      <c r="A305" s="134"/>
      <c r="B305" s="104"/>
    </row>
    <row r="307" spans="1:2" ht="15">
      <c r="A307" s="135"/>
      <c r="B307" s="105"/>
    </row>
    <row r="308" spans="1:2" ht="15">
      <c r="A308" s="133"/>
      <c r="B308" s="103"/>
    </row>
    <row r="309" spans="1:2" ht="15">
      <c r="A309" s="133"/>
      <c r="B309" s="103"/>
    </row>
    <row r="311" spans="1:2" ht="15">
      <c r="A311" s="134"/>
      <c r="B311" s="104"/>
    </row>
    <row r="313" spans="1:2" ht="15">
      <c r="A313" s="134"/>
      <c r="B313" s="104"/>
    </row>
    <row r="315" spans="1:2" ht="15">
      <c r="A315" s="135"/>
      <c r="B315" s="105"/>
    </row>
    <row r="316" spans="1:2" ht="15">
      <c r="A316" s="133"/>
      <c r="B316" s="103"/>
    </row>
    <row r="318" spans="1:2" ht="15">
      <c r="A318" s="134"/>
      <c r="B318" s="104"/>
    </row>
    <row r="320" spans="1:2" ht="15">
      <c r="A320" s="134"/>
      <c r="B320" s="104"/>
    </row>
    <row r="322" spans="1:2" ht="15">
      <c r="A322" s="135"/>
      <c r="B322" s="105"/>
    </row>
    <row r="323" spans="1:2" ht="15">
      <c r="A323" s="133"/>
      <c r="B323" s="103"/>
    </row>
    <row r="325" spans="1:2" ht="15">
      <c r="A325" s="134"/>
      <c r="B325" s="104"/>
    </row>
    <row r="327" spans="1:2" ht="15">
      <c r="A327" s="134"/>
      <c r="B327" s="104"/>
    </row>
    <row r="329" spans="1:2" ht="15">
      <c r="A329" s="135"/>
      <c r="B329" s="105"/>
    </row>
    <row r="330" spans="1:2" ht="15">
      <c r="A330" s="133"/>
      <c r="B330" s="103"/>
    </row>
    <row r="332" spans="1:2" ht="15">
      <c r="A332" s="134"/>
      <c r="B332" s="104"/>
    </row>
    <row r="334" spans="1:2" ht="15">
      <c r="A334" s="134"/>
      <c r="B334" s="104"/>
    </row>
    <row r="336" spans="1:2" ht="15">
      <c r="A336" s="135"/>
      <c r="B336" s="105"/>
    </row>
    <row r="337" spans="1:2" ht="15">
      <c r="A337" s="133"/>
      <c r="B337" s="103"/>
    </row>
    <row r="339" spans="1:2" ht="15">
      <c r="A339" s="134"/>
      <c r="B339" s="104"/>
    </row>
    <row r="341" spans="1:2" ht="15">
      <c r="A341" s="134"/>
      <c r="B341" s="104"/>
    </row>
    <row r="343" spans="1:2" ht="15">
      <c r="A343" s="135"/>
      <c r="B343" s="105"/>
    </row>
    <row r="344" spans="1:2" ht="15">
      <c r="A344" s="133"/>
      <c r="B344" s="103"/>
    </row>
    <row r="346" spans="1:2" ht="15">
      <c r="A346" s="134"/>
      <c r="B346" s="104"/>
    </row>
    <row r="348" spans="1:2" ht="15">
      <c r="A348" s="134"/>
      <c r="B348" s="104"/>
    </row>
    <row r="350" spans="1:2" ht="15">
      <c r="A350" s="135"/>
      <c r="B350" s="105"/>
    </row>
    <row r="351" spans="1:2" ht="15">
      <c r="A351" s="133"/>
      <c r="B351" s="103"/>
    </row>
    <row r="353" spans="1:2" ht="15">
      <c r="A353" s="134"/>
      <c r="B353" s="104"/>
    </row>
    <row r="355" spans="1:2" ht="15">
      <c r="A355" s="134"/>
      <c r="B355" s="104"/>
    </row>
    <row r="357" spans="1:2" ht="15">
      <c r="A357" s="135"/>
      <c r="B357" s="105"/>
    </row>
    <row r="358" spans="1:2" ht="15">
      <c r="A358" s="133"/>
      <c r="B358" s="103"/>
    </row>
    <row r="360" spans="1:2" ht="15">
      <c r="A360" s="134"/>
      <c r="B360" s="104"/>
    </row>
    <row r="362" spans="1:2" ht="15">
      <c r="A362" s="134"/>
      <c r="B362" s="104"/>
    </row>
    <row r="364" spans="1:2" ht="15">
      <c r="A364" s="135"/>
      <c r="B364" s="105"/>
    </row>
    <row r="365" spans="1:2" ht="15">
      <c r="A365" s="133"/>
      <c r="B365" s="103"/>
    </row>
    <row r="366" spans="1:2" ht="15">
      <c r="A366" s="133"/>
      <c r="B366" s="103"/>
    </row>
    <row r="367" spans="1:2" ht="15">
      <c r="A367" s="134"/>
      <c r="B367" s="104"/>
    </row>
    <row r="369" spans="1:2" ht="15">
      <c r="A369" s="134"/>
      <c r="B369" s="104"/>
    </row>
    <row r="371" spans="1:2" ht="15">
      <c r="A371" s="135"/>
      <c r="B371" s="105"/>
    </row>
    <row r="372" spans="1:2" ht="15">
      <c r="A372" s="133"/>
      <c r="B372" s="103"/>
    </row>
    <row r="373" spans="1:2" ht="15">
      <c r="A373" s="133"/>
      <c r="B373" s="103"/>
    </row>
    <row r="375" spans="1:2" ht="15">
      <c r="A375" s="134"/>
      <c r="B375" s="104"/>
    </row>
    <row r="377" spans="1:2" ht="15">
      <c r="A377" s="134"/>
      <c r="B377" s="104"/>
    </row>
    <row r="379" spans="1:2" ht="15">
      <c r="A379" s="135"/>
      <c r="B379" s="105"/>
    </row>
    <row r="380" spans="1:2" ht="15">
      <c r="A380" s="133"/>
      <c r="B380" s="103"/>
    </row>
    <row r="382" spans="1:2" ht="15">
      <c r="A382" s="134"/>
      <c r="B382" s="104"/>
    </row>
    <row r="384" spans="1:2" ht="15">
      <c r="A384" s="134"/>
      <c r="B384" s="104"/>
    </row>
    <row r="386" spans="1:2" ht="15">
      <c r="A386" s="135"/>
      <c r="B386" s="105"/>
    </row>
    <row r="387" spans="1:2" ht="15">
      <c r="A387" s="133"/>
      <c r="B387" s="103"/>
    </row>
    <row r="389" spans="1:2" ht="15">
      <c r="A389" s="134"/>
      <c r="B389" s="104"/>
    </row>
    <row r="391" spans="1:2" ht="15">
      <c r="A391" s="134"/>
      <c r="B391" s="104"/>
    </row>
    <row r="393" spans="1:2" ht="15">
      <c r="A393" s="135"/>
      <c r="B393" s="105"/>
    </row>
    <row r="394" spans="1:2" ht="15">
      <c r="A394" s="133"/>
      <c r="B394" s="103"/>
    </row>
    <row r="396" spans="1:2" ht="15">
      <c r="A396" s="134"/>
      <c r="B396" s="104"/>
    </row>
    <row r="398" spans="1:2" ht="15">
      <c r="A398" s="134"/>
      <c r="B398" s="104"/>
    </row>
    <row r="400" spans="1:2" ht="15">
      <c r="A400" s="135"/>
      <c r="B400" s="105"/>
    </row>
    <row r="401" spans="1:2" ht="15">
      <c r="A401" s="133"/>
      <c r="B401" s="103"/>
    </row>
    <row r="403" spans="1:2" ht="15">
      <c r="A403" s="134"/>
      <c r="B403" s="104"/>
    </row>
    <row r="405" spans="1:2" ht="15">
      <c r="A405" s="134"/>
      <c r="B405" s="104"/>
    </row>
    <row r="407" spans="1:2" ht="15">
      <c r="A407" s="135"/>
      <c r="B407" s="105"/>
    </row>
    <row r="408" spans="1:2" ht="15">
      <c r="A408" s="133"/>
      <c r="B408" s="103"/>
    </row>
    <row r="410" spans="1:2" ht="15">
      <c r="A410" s="134"/>
      <c r="B410" s="104"/>
    </row>
    <row r="412" spans="1:2" ht="15">
      <c r="A412" s="134"/>
      <c r="B412" s="104"/>
    </row>
    <row r="414" spans="1:2" ht="15">
      <c r="A414" s="135"/>
      <c r="B414" s="105"/>
    </row>
    <row r="415" spans="1:2" ht="15">
      <c r="A415" s="133"/>
      <c r="B415" s="103"/>
    </row>
    <row r="417" spans="1:2" ht="15">
      <c r="A417" s="134"/>
      <c r="B417" s="104"/>
    </row>
    <row r="419" spans="1:2" ht="15">
      <c r="A419" s="134"/>
      <c r="B419" s="104"/>
    </row>
    <row r="421" spans="1:2" ht="15">
      <c r="A421" s="135"/>
      <c r="B421" s="105"/>
    </row>
    <row r="422" spans="1:2" ht="15">
      <c r="A422" s="133"/>
      <c r="B422" s="103"/>
    </row>
    <row r="424" spans="1:2" ht="15">
      <c r="A424" s="134"/>
      <c r="B424" s="104"/>
    </row>
    <row r="426" spans="1:2" ht="15">
      <c r="A426" s="134"/>
      <c r="B426" s="104"/>
    </row>
    <row r="428" spans="1:2" ht="15">
      <c r="A428" s="135"/>
      <c r="B428" s="105"/>
    </row>
    <row r="429" spans="1:2" ht="15">
      <c r="A429" s="133"/>
      <c r="B429" s="103"/>
    </row>
    <row r="431" spans="1:2" ht="15">
      <c r="A431" s="134"/>
      <c r="B431" s="104"/>
    </row>
    <row r="433" spans="1:2" ht="15">
      <c r="A433" s="134"/>
      <c r="B433" s="104"/>
    </row>
    <row r="434" spans="1:2" ht="15">
      <c r="A434" s="134"/>
      <c r="B434" s="104"/>
    </row>
    <row r="435" spans="1:2" ht="15">
      <c r="A435" s="74"/>
      <c r="B435" s="106"/>
    </row>
    <row r="436" spans="1:2" ht="15">
      <c r="A436" s="133"/>
      <c r="B436" s="103"/>
    </row>
    <row r="438" spans="1:2" ht="15">
      <c r="A438" s="134"/>
      <c r="B438" s="107"/>
    </row>
    <row r="440" spans="1:2" ht="15">
      <c r="A440" s="134"/>
      <c r="B440" s="107"/>
    </row>
    <row r="442" spans="1:2" ht="15">
      <c r="A442" s="135"/>
      <c r="B442" s="105"/>
    </row>
    <row r="443" spans="1:2" ht="15">
      <c r="A443" s="133"/>
      <c r="B443" s="103"/>
    </row>
    <row r="445" spans="1:2" ht="15">
      <c r="A445" s="134"/>
      <c r="B445" s="104"/>
    </row>
    <row r="447" spans="1:2" ht="15">
      <c r="A447" s="134"/>
      <c r="B447" s="104"/>
    </row>
    <row r="449" spans="1:2" ht="15">
      <c r="A449" s="135"/>
      <c r="B449" s="105"/>
    </row>
    <row r="450" spans="1:2" ht="15">
      <c r="A450" s="133"/>
      <c r="B450" s="103"/>
    </row>
    <row r="452" spans="1:2" ht="15">
      <c r="A452" s="134"/>
      <c r="B452" s="104"/>
    </row>
    <row r="454" spans="1:2" ht="15">
      <c r="A454" s="134"/>
      <c r="B454" s="104"/>
    </row>
    <row r="456" spans="1:2" ht="15">
      <c r="A456" s="135"/>
      <c r="B456" s="105"/>
    </row>
    <row r="457" spans="1:2" ht="15">
      <c r="A457" s="133"/>
      <c r="B457" s="103"/>
    </row>
    <row r="459" spans="1:2" ht="15">
      <c r="A459" s="134"/>
      <c r="B459" s="104"/>
    </row>
    <row r="461" spans="1:2" ht="15">
      <c r="A461" s="134"/>
      <c r="B461" s="104"/>
    </row>
    <row r="463" spans="1:2" ht="15">
      <c r="A463" s="135"/>
      <c r="B463" s="105"/>
    </row>
    <row r="464" spans="1:2" ht="15">
      <c r="A464" s="133"/>
      <c r="B464" s="103"/>
    </row>
    <row r="466" spans="1:2" ht="15">
      <c r="A466" s="134"/>
      <c r="B466" s="104"/>
    </row>
    <row r="468" spans="1:2" ht="15">
      <c r="A468" s="134"/>
      <c r="B468" s="104"/>
    </row>
    <row r="470" spans="1:2" ht="15">
      <c r="A470" s="134"/>
      <c r="B470" s="104"/>
    </row>
    <row r="472" spans="1:2" ht="15">
      <c r="A472" s="134"/>
      <c r="B472" s="104"/>
    </row>
    <row r="475" spans="1:2" ht="15">
      <c r="A475" s="136"/>
      <c r="B475" s="104"/>
    </row>
    <row r="477" spans="1:2" ht="15">
      <c r="A477" s="136"/>
      <c r="B477" s="104"/>
    </row>
    <row r="479" spans="1:2" ht="15">
      <c r="A479" s="136"/>
      <c r="B479" s="105"/>
    </row>
    <row r="480" spans="1:2" ht="15">
      <c r="A480" s="133"/>
      <c r="B480" s="103"/>
    </row>
    <row r="482" spans="1:2" ht="15">
      <c r="A482" s="134"/>
      <c r="B482" s="104"/>
    </row>
    <row r="484" spans="1:2" ht="15">
      <c r="A484" s="136"/>
      <c r="B484" s="105"/>
    </row>
    <row r="485" spans="1:2" ht="15">
      <c r="A485" s="133"/>
      <c r="B485" s="103"/>
    </row>
    <row r="487" spans="1:2" ht="15">
      <c r="A487" s="134"/>
      <c r="B487" s="104"/>
    </row>
    <row r="489" spans="1:2" ht="15">
      <c r="A489" s="134"/>
      <c r="B489" s="104"/>
    </row>
    <row r="491" spans="1:2" ht="15">
      <c r="A491" s="134"/>
      <c r="B491" s="104"/>
    </row>
    <row r="494" spans="1:2" ht="15">
      <c r="A494" s="136"/>
      <c r="B494" s="104"/>
    </row>
    <row r="496" spans="1:2" ht="15">
      <c r="A496" s="75"/>
      <c r="B496" s="107"/>
    </row>
    <row r="498" spans="1:2" ht="15">
      <c r="A498" s="75"/>
      <c r="B498" s="106"/>
    </row>
    <row r="499" spans="1:2" ht="15">
      <c r="A499" s="73"/>
      <c r="B499" s="103"/>
    </row>
    <row r="500" spans="1:2" ht="15">
      <c r="A500" s="133"/>
      <c r="B500" s="103"/>
    </row>
    <row r="501" spans="1:2" ht="15">
      <c r="A501" s="134"/>
      <c r="B501" s="104"/>
    </row>
    <row r="502" spans="1:2" ht="15">
      <c r="A502" s="133"/>
      <c r="B502" s="103"/>
    </row>
    <row r="503" spans="1:2" ht="15">
      <c r="A503" s="75"/>
      <c r="B503" s="106"/>
    </row>
    <row r="504" spans="1:2" ht="15">
      <c r="A504" s="73"/>
      <c r="B504" s="108"/>
    </row>
    <row r="505" spans="1:2" ht="15">
      <c r="A505" s="73"/>
      <c r="B505" s="108"/>
    </row>
    <row r="506" spans="1:2" ht="15">
      <c r="A506" s="134"/>
      <c r="B506" s="104"/>
    </row>
    <row r="508" ht="15">
      <c r="A508" s="73"/>
    </row>
    <row r="509" ht="15">
      <c r="A509" s="74"/>
    </row>
    <row r="510" spans="1:2" ht="15">
      <c r="A510" s="76"/>
      <c r="B510" s="109"/>
    </row>
    <row r="511" ht="15">
      <c r="B511" s="63"/>
    </row>
    <row r="512" spans="1:2" ht="15">
      <c r="A512" s="134"/>
      <c r="B512" s="107"/>
    </row>
    <row r="513" ht="15">
      <c r="A513" s="73"/>
    </row>
    <row r="514" ht="15">
      <c r="A514" s="74"/>
    </row>
    <row r="515" spans="1:2" ht="15">
      <c r="A515" s="77"/>
      <c r="B515" s="63"/>
    </row>
    <row r="516" spans="1:2" ht="15">
      <c r="A516" s="77"/>
      <c r="B516" s="63"/>
    </row>
    <row r="517" spans="1:2" ht="15">
      <c r="A517" s="134"/>
      <c r="B517" s="107"/>
    </row>
    <row r="518" ht="15">
      <c r="A518" s="73"/>
    </row>
    <row r="519" ht="15">
      <c r="A519" s="74"/>
    </row>
    <row r="520" spans="1:2" ht="15">
      <c r="A520" s="77"/>
      <c r="B520" s="63"/>
    </row>
    <row r="521" spans="1:2" ht="15">
      <c r="A521" s="77"/>
      <c r="B521" s="63"/>
    </row>
    <row r="522" spans="1:2" ht="15">
      <c r="A522" s="134"/>
      <c r="B522" s="107"/>
    </row>
    <row r="523" ht="15">
      <c r="A523" s="73"/>
    </row>
    <row r="524" ht="15">
      <c r="A524" s="74"/>
    </row>
    <row r="525" spans="1:2" ht="15">
      <c r="A525" s="77"/>
      <c r="B525" s="63"/>
    </row>
    <row r="526" ht="15">
      <c r="A526" s="74"/>
    </row>
    <row r="527" spans="1:2" ht="15">
      <c r="A527" s="134"/>
      <c r="B527" s="107"/>
    </row>
    <row r="528" ht="15">
      <c r="A528" s="74"/>
    </row>
    <row r="529" ht="15">
      <c r="A529" s="74"/>
    </row>
    <row r="530" spans="1:2" ht="15">
      <c r="A530" s="77"/>
      <c r="B530" s="63"/>
    </row>
    <row r="531" ht="15">
      <c r="A531" s="74"/>
    </row>
    <row r="532" ht="15">
      <c r="A532" s="74"/>
    </row>
    <row r="533" spans="1:2" ht="15">
      <c r="A533" s="77"/>
      <c r="B533" s="63"/>
    </row>
    <row r="534" ht="15">
      <c r="A534" s="74"/>
    </row>
    <row r="535" ht="15">
      <c r="A535" s="74"/>
    </row>
    <row r="536" spans="1:2" ht="15">
      <c r="A536" s="77"/>
      <c r="B536" s="63"/>
    </row>
    <row r="537" spans="1:2" ht="15">
      <c r="A537" s="77"/>
      <c r="B537" s="63"/>
    </row>
    <row r="538" spans="1:2" ht="15">
      <c r="A538" s="77"/>
      <c r="B538" s="63"/>
    </row>
    <row r="539" ht="15">
      <c r="A539" s="74"/>
    </row>
    <row r="540" ht="15">
      <c r="A540" s="74"/>
    </row>
    <row r="541" spans="1:2" ht="15">
      <c r="A541" s="77"/>
      <c r="B541" s="62"/>
    </row>
    <row r="542" ht="15">
      <c r="A542" s="74"/>
    </row>
    <row r="543" ht="15">
      <c r="A543" s="74"/>
    </row>
    <row r="544" spans="1:2" ht="15">
      <c r="A544" s="77"/>
      <c r="B544" s="63"/>
    </row>
    <row r="545" ht="15">
      <c r="A545" s="74"/>
    </row>
    <row r="546" ht="15">
      <c r="A546" s="74"/>
    </row>
    <row r="547" spans="1:2" ht="15">
      <c r="A547" s="77"/>
      <c r="B547" s="63"/>
    </row>
    <row r="548" ht="15">
      <c r="A548" s="74"/>
    </row>
    <row r="549" ht="15">
      <c r="A549" s="74"/>
    </row>
    <row r="550" spans="1:2" ht="15">
      <c r="A550" s="77"/>
      <c r="B550" s="63"/>
    </row>
    <row r="551" ht="15">
      <c r="A551" s="74"/>
    </row>
    <row r="552" ht="15">
      <c r="A552" s="74"/>
    </row>
    <row r="553" spans="1:2" ht="15">
      <c r="A553" s="77"/>
      <c r="B553" s="63"/>
    </row>
    <row r="554" ht="15">
      <c r="A554" s="74"/>
    </row>
    <row r="555" ht="15">
      <c r="A555" s="74"/>
    </row>
    <row r="556" spans="1:2" ht="15">
      <c r="A556" s="77"/>
      <c r="B556" s="63"/>
    </row>
    <row r="557" ht="15">
      <c r="A557" s="74"/>
    </row>
    <row r="558" ht="15">
      <c r="A558" s="74"/>
    </row>
    <row r="559" spans="1:2" ht="15">
      <c r="A559" s="77"/>
      <c r="B559" s="63"/>
    </row>
    <row r="560" ht="15">
      <c r="A560" s="74"/>
    </row>
    <row r="561" ht="15">
      <c r="A561" s="74"/>
    </row>
    <row r="562" spans="1:2" ht="15">
      <c r="A562" s="77"/>
      <c r="B562" s="63"/>
    </row>
    <row r="563" ht="15">
      <c r="A563" s="74"/>
    </row>
    <row r="564" ht="15">
      <c r="A564" s="74"/>
    </row>
    <row r="565" spans="1:2" ht="15">
      <c r="A565" s="77"/>
      <c r="B565" s="63"/>
    </row>
    <row r="566" ht="15">
      <c r="A566" s="74"/>
    </row>
    <row r="567" ht="15">
      <c r="A567" s="74"/>
    </row>
    <row r="568" spans="1:2" ht="15">
      <c r="A568" s="77"/>
      <c r="B568" s="63"/>
    </row>
    <row r="569" ht="15">
      <c r="B569" s="63"/>
    </row>
    <row r="570" ht="15">
      <c r="A570" s="74"/>
    </row>
    <row r="571" spans="1:2" ht="15">
      <c r="A571" s="77"/>
      <c r="B571" s="63"/>
    </row>
    <row r="572" spans="1:2" ht="15">
      <c r="A572" s="77"/>
      <c r="B572" s="63"/>
    </row>
    <row r="573" ht="15">
      <c r="A573" s="74"/>
    </row>
    <row r="574" spans="1:2" ht="15">
      <c r="A574" s="77"/>
      <c r="B574" s="63"/>
    </row>
    <row r="575" spans="1:2" ht="15">
      <c r="A575" s="77"/>
      <c r="B575" s="63"/>
    </row>
    <row r="576" spans="1:2" ht="15">
      <c r="A576" s="134"/>
      <c r="B576" s="107"/>
    </row>
    <row r="577" spans="1:2" ht="15">
      <c r="A577" s="77"/>
      <c r="B577" s="63"/>
    </row>
    <row r="578" ht="15">
      <c r="A578" s="74"/>
    </row>
    <row r="579" spans="1:2" ht="15">
      <c r="A579" s="74"/>
      <c r="B579" s="107"/>
    </row>
    <row r="580" spans="1:2" ht="15">
      <c r="A580" s="74"/>
      <c r="B580" s="107"/>
    </row>
    <row r="581" ht="15">
      <c r="A581" s="74"/>
    </row>
    <row r="582" spans="1:2" ht="15">
      <c r="A582" s="77"/>
      <c r="B582" s="63"/>
    </row>
    <row r="583" spans="1:2" ht="15">
      <c r="A583" s="74"/>
      <c r="B583" s="107"/>
    </row>
    <row r="584" ht="15">
      <c r="A584" s="74"/>
    </row>
    <row r="585" spans="1:2" ht="15">
      <c r="A585" s="77"/>
      <c r="B585" s="63"/>
    </row>
    <row r="586" spans="1:2" ht="15">
      <c r="A586" s="74"/>
      <c r="B586" s="107"/>
    </row>
    <row r="587" ht="15">
      <c r="A587" s="74"/>
    </row>
    <row r="588" spans="1:2" ht="15">
      <c r="A588" s="77"/>
      <c r="B588" s="63"/>
    </row>
    <row r="589" spans="1:2" ht="15">
      <c r="A589" s="74"/>
      <c r="B589" s="107"/>
    </row>
    <row r="590" ht="15">
      <c r="A590" s="74"/>
    </row>
    <row r="591" spans="1:2" ht="15">
      <c r="A591" s="77"/>
      <c r="B591" s="63"/>
    </row>
    <row r="592" ht="15">
      <c r="A592" s="74"/>
    </row>
    <row r="593" ht="15">
      <c r="A593" s="74"/>
    </row>
    <row r="594" spans="1:2" ht="15">
      <c r="A594" s="77"/>
      <c r="B594" s="63"/>
    </row>
    <row r="595" ht="15">
      <c r="A595" s="74"/>
    </row>
    <row r="596" ht="15">
      <c r="A596" s="74"/>
    </row>
    <row r="597" spans="1:2" ht="15">
      <c r="A597" s="77"/>
      <c r="B597" s="63"/>
    </row>
    <row r="598" ht="15">
      <c r="A598" s="74"/>
    </row>
    <row r="599" spans="1:2" ht="15">
      <c r="A599" s="74"/>
      <c r="B599" s="78"/>
    </row>
    <row r="600" spans="1:2" ht="15">
      <c r="A600" s="77"/>
      <c r="B600" s="63"/>
    </row>
    <row r="601" spans="1:2" ht="15">
      <c r="A601" s="77"/>
      <c r="B601" s="63"/>
    </row>
    <row r="602" spans="1:2" ht="15">
      <c r="A602" s="77"/>
      <c r="B602" s="63"/>
    </row>
    <row r="603" ht="15">
      <c r="A603" s="74"/>
    </row>
    <row r="604" ht="15">
      <c r="A604" s="74"/>
    </row>
    <row r="605" spans="1:2" ht="15">
      <c r="A605" s="77"/>
      <c r="B605" s="63"/>
    </row>
    <row r="606" ht="15">
      <c r="A606" s="74"/>
    </row>
    <row r="607" ht="15">
      <c r="A607" s="74"/>
    </row>
    <row r="608" spans="1:2" ht="15">
      <c r="A608" s="77"/>
      <c r="B608" s="63"/>
    </row>
    <row r="609" spans="1:2" ht="15">
      <c r="A609" s="77"/>
      <c r="B609" s="63"/>
    </row>
    <row r="610" spans="1:2" ht="15">
      <c r="A610" s="77"/>
      <c r="B610" s="63"/>
    </row>
    <row r="611" spans="1:2" ht="15">
      <c r="A611" s="77"/>
      <c r="B611" s="63"/>
    </row>
    <row r="612" spans="1:2" ht="15">
      <c r="A612" s="77"/>
      <c r="B612" s="63"/>
    </row>
    <row r="613" spans="1:2" ht="15">
      <c r="A613" s="77"/>
      <c r="B613" s="63"/>
    </row>
    <row r="614" ht="15">
      <c r="A614" s="74"/>
    </row>
    <row r="615" spans="1:2" ht="15">
      <c r="A615" s="74"/>
      <c r="B615" s="63"/>
    </row>
    <row r="616" spans="1:2" ht="15">
      <c r="A616" s="79"/>
      <c r="B616" s="63"/>
    </row>
    <row r="617" spans="1:2" ht="15">
      <c r="A617" s="77"/>
      <c r="B617" s="63"/>
    </row>
    <row r="618" spans="1:2" ht="15">
      <c r="A618" s="77"/>
      <c r="B618" s="63"/>
    </row>
    <row r="619" spans="1:2" ht="15">
      <c r="A619" s="77"/>
      <c r="B619" s="63"/>
    </row>
    <row r="620" spans="1:2" ht="15">
      <c r="A620" s="77"/>
      <c r="B620" s="63"/>
    </row>
    <row r="621" spans="1:2" ht="15">
      <c r="A621" s="77"/>
      <c r="B621" s="63"/>
    </row>
    <row r="622" ht="15">
      <c r="A622" s="74"/>
    </row>
    <row r="623" ht="15">
      <c r="A623" s="74"/>
    </row>
    <row r="624" spans="1:2" ht="15">
      <c r="A624" s="77"/>
      <c r="B624" s="63"/>
    </row>
    <row r="625" ht="15">
      <c r="B625" s="63"/>
    </row>
    <row r="626" spans="1:2" ht="15">
      <c r="A626" s="74"/>
      <c r="B626" s="63"/>
    </row>
    <row r="627" spans="1:2" ht="15">
      <c r="A627" s="77"/>
      <c r="B627" s="63"/>
    </row>
    <row r="628" spans="1:2" ht="15">
      <c r="A628" s="77"/>
      <c r="B628" s="63"/>
    </row>
    <row r="629" spans="1:2" ht="15">
      <c r="A629" s="74"/>
      <c r="B629" s="63"/>
    </row>
    <row r="630" spans="1:2" ht="15">
      <c r="A630" s="77"/>
      <c r="B630" s="63"/>
    </row>
    <row r="631" ht="15">
      <c r="B631" s="63"/>
    </row>
    <row r="632" spans="1:2" ht="15">
      <c r="A632" s="135"/>
      <c r="B632" s="107"/>
    </row>
    <row r="633" ht="15">
      <c r="B633" s="63"/>
    </row>
    <row r="634" spans="1:2" ht="15">
      <c r="A634" s="74"/>
      <c r="B634" s="107"/>
    </row>
    <row r="635" ht="15">
      <c r="A635" s="74"/>
    </row>
    <row r="636" ht="15">
      <c r="A636" s="74"/>
    </row>
    <row r="637" spans="1:2" ht="15">
      <c r="A637" s="77"/>
      <c r="B637" s="63"/>
    </row>
    <row r="638" spans="1:2" ht="15">
      <c r="A638" s="77"/>
      <c r="B638" s="63"/>
    </row>
    <row r="639" ht="15">
      <c r="A639" s="74"/>
    </row>
    <row r="640" ht="15">
      <c r="A640" s="74"/>
    </row>
    <row r="641" spans="1:2" ht="15">
      <c r="A641" s="77"/>
      <c r="B641" s="63"/>
    </row>
    <row r="642" spans="1:2" ht="15">
      <c r="A642" s="77"/>
      <c r="B642" s="63"/>
    </row>
    <row r="643" spans="1:2" ht="15">
      <c r="A643" s="77"/>
      <c r="B643" s="63"/>
    </row>
    <row r="644" spans="1:2" ht="15">
      <c r="A644" s="77"/>
      <c r="B644" s="63"/>
    </row>
    <row r="645" spans="1:2" ht="15">
      <c r="A645" s="77"/>
      <c r="B645" s="63"/>
    </row>
    <row r="646" ht="15">
      <c r="A646" s="74"/>
    </row>
    <row r="647" ht="15">
      <c r="A647" s="74"/>
    </row>
    <row r="648" spans="1:2" ht="15">
      <c r="A648" s="77"/>
      <c r="B648" s="63"/>
    </row>
    <row r="649" spans="1:2" ht="15">
      <c r="A649" s="77"/>
      <c r="B649" s="63"/>
    </row>
    <row r="650" spans="1:2" ht="15">
      <c r="A650" s="77"/>
      <c r="B650" s="63"/>
    </row>
    <row r="651" spans="1:2" ht="15">
      <c r="A651" s="77"/>
      <c r="B651" s="63"/>
    </row>
    <row r="652" spans="1:2" ht="15">
      <c r="A652" s="77"/>
      <c r="B652" s="63"/>
    </row>
    <row r="653" spans="1:2" ht="15">
      <c r="A653" s="134"/>
      <c r="B653" s="107"/>
    </row>
    <row r="654" spans="1:2" ht="15">
      <c r="A654" s="77"/>
      <c r="B654" s="63"/>
    </row>
    <row r="655" spans="1:2" ht="15">
      <c r="A655" s="74"/>
      <c r="B655" s="107"/>
    </row>
    <row r="656" ht="15">
      <c r="A656" s="74"/>
    </row>
    <row r="657" ht="15">
      <c r="A657" s="74"/>
    </row>
    <row r="658" spans="1:2" ht="15">
      <c r="A658" s="77"/>
      <c r="B658" s="63"/>
    </row>
    <row r="659" spans="1:2" ht="15">
      <c r="A659" s="77"/>
      <c r="B659" s="63"/>
    </row>
    <row r="660" ht="15">
      <c r="A660" s="74"/>
    </row>
    <row r="661" spans="1:2" ht="15">
      <c r="A661" s="77"/>
      <c r="B661" s="63"/>
    </row>
    <row r="662" ht="15">
      <c r="A662" s="74"/>
    </row>
    <row r="663" ht="15">
      <c r="A663" s="74"/>
    </row>
    <row r="664" spans="1:2" ht="15">
      <c r="A664" s="77"/>
      <c r="B664" s="63"/>
    </row>
    <row r="665" spans="1:2" ht="15">
      <c r="A665" s="77"/>
      <c r="B665" s="63"/>
    </row>
    <row r="666" ht="15">
      <c r="A666" s="74"/>
    </row>
    <row r="667" ht="15">
      <c r="A667" s="74"/>
    </row>
    <row r="668" spans="1:2" ht="15">
      <c r="A668" s="77"/>
      <c r="B668" s="63"/>
    </row>
    <row r="669" ht="15">
      <c r="A669" s="73"/>
    </row>
    <row r="671" spans="1:2" ht="15">
      <c r="A671" s="134"/>
      <c r="B671" s="107"/>
    </row>
    <row r="673" spans="1:2" ht="15">
      <c r="A673" s="134"/>
      <c r="B673" s="104"/>
    </row>
    <row r="676" spans="1:2" ht="15">
      <c r="A676" s="136"/>
      <c r="B676" s="104"/>
    </row>
    <row r="678" spans="1:2" ht="15">
      <c r="A678" s="136"/>
      <c r="B678" s="104"/>
    </row>
    <row r="680" spans="1:2" ht="15">
      <c r="A680" s="135"/>
      <c r="B680" s="105"/>
    </row>
    <row r="681" spans="1:2" ht="15">
      <c r="A681" s="133"/>
      <c r="B681" s="103"/>
    </row>
    <row r="683" spans="1:2" ht="15">
      <c r="A683" s="134"/>
      <c r="B683" s="104"/>
    </row>
    <row r="685" spans="1:2" ht="15">
      <c r="A685" s="134"/>
      <c r="B685" s="104"/>
    </row>
    <row r="687" spans="1:2" ht="15">
      <c r="A687" s="135"/>
      <c r="B687" s="105"/>
    </row>
    <row r="688" spans="1:2" ht="15">
      <c r="A688" s="133"/>
      <c r="B688" s="103"/>
    </row>
    <row r="690" spans="1:2" ht="15">
      <c r="A690" s="134"/>
      <c r="B690" s="104"/>
    </row>
    <row r="692" spans="1:2" ht="15">
      <c r="A692" s="134"/>
      <c r="B692" s="104"/>
    </row>
    <row r="694" spans="1:2" ht="15">
      <c r="A694" s="135"/>
      <c r="B694" s="105"/>
    </row>
    <row r="695" spans="1:2" ht="15">
      <c r="A695" s="133"/>
      <c r="B695" s="103"/>
    </row>
    <row r="697" spans="1:2" ht="15">
      <c r="A697" s="134"/>
      <c r="B697" s="104"/>
    </row>
    <row r="699" spans="1:2" ht="15">
      <c r="A699" s="134"/>
      <c r="B699" s="104"/>
    </row>
    <row r="701" spans="1:2" ht="15">
      <c r="A701" s="135"/>
      <c r="B701" s="105"/>
    </row>
    <row r="702" spans="1:2" ht="15">
      <c r="A702" s="133"/>
      <c r="B702" s="103"/>
    </row>
    <row r="703" spans="1:2" ht="15">
      <c r="A703" s="133"/>
      <c r="B703" s="103"/>
    </row>
    <row r="704" spans="1:2" ht="15">
      <c r="A704" s="133"/>
      <c r="B704" s="103"/>
    </row>
    <row r="705" spans="1:2" ht="15">
      <c r="A705" s="133"/>
      <c r="B705" s="103"/>
    </row>
    <row r="706" spans="1:2" ht="15">
      <c r="A706" s="133"/>
      <c r="B706" s="103"/>
    </row>
    <row r="708" spans="1:2" ht="15">
      <c r="A708" s="134"/>
      <c r="B708" s="104"/>
    </row>
    <row r="710" spans="1:2" ht="15">
      <c r="A710" s="134"/>
      <c r="B710" s="104"/>
    </row>
    <row r="712" spans="1:2" ht="15">
      <c r="A712" s="135"/>
      <c r="B712" s="105"/>
    </row>
    <row r="713" spans="1:2" ht="15">
      <c r="A713" s="133"/>
      <c r="B713" s="103"/>
    </row>
    <row r="714" spans="1:2" ht="15">
      <c r="A714" s="133"/>
      <c r="B714" s="103"/>
    </row>
    <row r="716" spans="1:2" ht="15">
      <c r="A716" s="134"/>
      <c r="B716" s="104"/>
    </row>
    <row r="718" spans="1:2" ht="15">
      <c r="A718" s="134"/>
      <c r="B718" s="104"/>
    </row>
    <row r="720" spans="1:2" ht="15">
      <c r="A720" s="135"/>
      <c r="B720" s="105"/>
    </row>
    <row r="721" spans="1:2" ht="15">
      <c r="A721" s="133"/>
      <c r="B721" s="103"/>
    </row>
    <row r="722" spans="1:2" ht="15">
      <c r="A722" s="133"/>
      <c r="B722" s="103"/>
    </row>
    <row r="724" spans="1:2" ht="15">
      <c r="A724" s="134"/>
      <c r="B724" s="104"/>
    </row>
    <row r="726" spans="1:2" ht="15">
      <c r="A726" s="134"/>
      <c r="B726" s="104"/>
    </row>
    <row r="728" spans="1:2" ht="15">
      <c r="A728" s="135"/>
      <c r="B728" s="105"/>
    </row>
    <row r="729" spans="1:2" ht="15">
      <c r="A729" s="133"/>
      <c r="B729" s="103"/>
    </row>
    <row r="730" spans="1:2" ht="15">
      <c r="A730" s="133"/>
      <c r="B730" s="103"/>
    </row>
    <row r="731" spans="1:2" ht="15">
      <c r="A731" s="133"/>
      <c r="B731" s="103"/>
    </row>
    <row r="732" spans="1:2" ht="15">
      <c r="A732" s="133"/>
      <c r="B732" s="103"/>
    </row>
    <row r="733" spans="1:2" ht="15">
      <c r="A733" s="133"/>
      <c r="B733" s="103"/>
    </row>
    <row r="734" spans="1:2" ht="15">
      <c r="A734" s="133"/>
      <c r="B734" s="103"/>
    </row>
    <row r="735" spans="1:2" ht="15">
      <c r="A735" s="133"/>
      <c r="B735" s="103"/>
    </row>
    <row r="736" spans="1:2" ht="15">
      <c r="A736" s="133"/>
      <c r="B736" s="103"/>
    </row>
    <row r="737" spans="1:2" ht="15">
      <c r="A737" s="133"/>
      <c r="B737" s="103"/>
    </row>
    <row r="738" spans="1:2" ht="15">
      <c r="A738" s="133"/>
      <c r="B738" s="103"/>
    </row>
    <row r="740" spans="1:2" ht="15">
      <c r="A740" s="134"/>
      <c r="B740" s="104"/>
    </row>
    <row r="742" spans="1:2" ht="15">
      <c r="A742" s="134"/>
      <c r="B742" s="104"/>
    </row>
    <row r="744" spans="1:2" ht="15">
      <c r="A744" s="135"/>
      <c r="B744" s="105"/>
    </row>
    <row r="745" spans="1:2" ht="15">
      <c r="A745" s="133"/>
      <c r="B745" s="103"/>
    </row>
    <row r="746" spans="1:2" ht="15">
      <c r="A746" s="133"/>
      <c r="B746" s="103"/>
    </row>
    <row r="747" spans="1:2" ht="15">
      <c r="A747" s="133"/>
      <c r="B747" s="103"/>
    </row>
    <row r="748" spans="1:2" ht="15">
      <c r="A748" s="133"/>
      <c r="B748" s="103"/>
    </row>
    <row r="749" spans="1:2" ht="15">
      <c r="A749" s="133"/>
      <c r="B749" s="103"/>
    </row>
    <row r="750" spans="1:2" ht="15">
      <c r="A750" s="133"/>
      <c r="B750" s="103"/>
    </row>
    <row r="752" spans="1:2" ht="15">
      <c r="A752" s="134"/>
      <c r="B752" s="104"/>
    </row>
    <row r="754" spans="1:2" ht="15">
      <c r="A754" s="134"/>
      <c r="B754" s="104"/>
    </row>
    <row r="756" spans="1:2" ht="15">
      <c r="A756" s="135"/>
      <c r="B756" s="105"/>
    </row>
    <row r="757" spans="1:2" ht="15">
      <c r="A757" s="133"/>
      <c r="B757" s="103"/>
    </row>
    <row r="758" spans="1:2" ht="15">
      <c r="A758" s="133"/>
      <c r="B758" s="103"/>
    </row>
    <row r="759" spans="1:2" ht="15">
      <c r="A759" s="133"/>
      <c r="B759" s="103"/>
    </row>
    <row r="762" spans="1:2" ht="15">
      <c r="A762" s="134"/>
      <c r="B762" s="104"/>
    </row>
    <row r="764" spans="1:2" ht="15">
      <c r="A764" s="134"/>
      <c r="B764" s="104"/>
    </row>
    <row r="766" spans="1:2" ht="15">
      <c r="A766" s="135"/>
      <c r="B766" s="105"/>
    </row>
    <row r="767" spans="1:2" ht="15">
      <c r="A767" s="133"/>
      <c r="B767" s="103"/>
    </row>
    <row r="769" spans="1:2" ht="15">
      <c r="A769" s="134"/>
      <c r="B769" s="104"/>
    </row>
    <row r="771" spans="1:2" ht="15">
      <c r="A771" s="134"/>
      <c r="B771" s="104"/>
    </row>
    <row r="773" spans="1:2" ht="15">
      <c r="A773" s="135"/>
      <c r="B773" s="105"/>
    </row>
    <row r="774" spans="1:2" ht="15">
      <c r="A774" s="133"/>
      <c r="B774" s="103"/>
    </row>
    <row r="775" spans="1:2" ht="15">
      <c r="A775" s="133"/>
      <c r="B775" s="103"/>
    </row>
    <row r="777" spans="1:2" ht="15">
      <c r="A777" s="134"/>
      <c r="B777" s="104"/>
    </row>
    <row r="779" spans="1:2" ht="15">
      <c r="A779" s="134"/>
      <c r="B779" s="104"/>
    </row>
    <row r="781" spans="1:2" ht="15">
      <c r="A781" s="135"/>
      <c r="B781" s="105"/>
    </row>
    <row r="782" spans="1:2" ht="15">
      <c r="A782" s="133"/>
      <c r="B782" s="103"/>
    </row>
    <row r="783" spans="1:2" ht="15">
      <c r="A783" s="133"/>
      <c r="B783" s="103"/>
    </row>
    <row r="784" spans="1:2" ht="15">
      <c r="A784" s="133"/>
      <c r="B784" s="103"/>
    </row>
    <row r="785" spans="1:2" ht="15">
      <c r="A785" s="133"/>
      <c r="B785" s="103"/>
    </row>
    <row r="786" spans="1:2" ht="15">
      <c r="A786" s="133"/>
      <c r="B786" s="103"/>
    </row>
    <row r="787" spans="1:2" ht="15">
      <c r="A787" s="133"/>
      <c r="B787" s="103"/>
    </row>
    <row r="788" spans="1:2" ht="15">
      <c r="A788" s="133"/>
      <c r="B788" s="103"/>
    </row>
    <row r="789" spans="1:2" ht="15">
      <c r="A789" s="133"/>
      <c r="B789" s="103"/>
    </row>
    <row r="790" spans="1:2" ht="15">
      <c r="A790" s="133"/>
      <c r="B790" s="103"/>
    </row>
    <row r="791" spans="1:2" ht="15">
      <c r="A791" s="133"/>
      <c r="B791" s="103"/>
    </row>
    <row r="792" spans="1:2" ht="15">
      <c r="A792" s="133"/>
      <c r="B792" s="103"/>
    </row>
    <row r="795" spans="1:2" ht="15">
      <c r="A795" s="134"/>
      <c r="B795" s="104"/>
    </row>
    <row r="797" spans="1:2" ht="15">
      <c r="A797" s="134"/>
      <c r="B797" s="104"/>
    </row>
  </sheetData>
  <mergeCells count="1">
    <mergeCell ref="A1:E1"/>
  </mergeCells>
  <printOptions horizontalCentered="1"/>
  <pageMargins left="0.1968503937007874" right="0.1968503937007874" top="0.4330708661417323" bottom="0.3937007874015748" header="0.5118110236220472" footer="0.31496062992125984"/>
  <pageSetup firstPageNumber="5" useFirstPageNumber="1" horizontalDpi="300" verticalDpi="3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MinFin</cp:lastModifiedBy>
  <cp:lastPrinted>2010-11-24T13:21:44Z</cp:lastPrinted>
  <dcterms:created xsi:type="dcterms:W3CDTF">2001-11-29T15:00:47Z</dcterms:created>
  <dcterms:modified xsi:type="dcterms:W3CDTF">2010-11-24T13:21:45Z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