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035" windowHeight="11970" activeTab="0"/>
  </bookViews>
  <sheets>
    <sheet name="Plaćanja po jamstvima" sheetId="1" r:id="rId1"/>
    <sheet name="Izdana jamstva" sheetId="2" r:id="rId2"/>
  </sheets>
  <definedNames>
    <definedName name="_xlnm.Print_Titles" localSheetId="1">'Izdana jamstva'!$3:$5</definedName>
    <definedName name="_xlnm.Print_Titles" localSheetId="0">'Plaćanja po jamstvima'!$3:$4</definedName>
    <definedName name="_xlnm.Print_Area" localSheetId="1">'Izdana jamstva'!$A$1:$L$22</definedName>
  </definedNames>
  <calcPr fullCalcOnLoad="1"/>
</workbook>
</file>

<file path=xl/sharedStrings.xml><?xml version="1.0" encoding="utf-8"?>
<sst xmlns="http://schemas.openxmlformats.org/spreadsheetml/2006/main" count="180" uniqueCount="106">
  <si>
    <t>Riznični broj jamstva</t>
  </si>
  <si>
    <t>Datum izdavanja</t>
  </si>
  <si>
    <t>U korist</t>
  </si>
  <si>
    <t>Dužnik</t>
  </si>
  <si>
    <t>Valuta</t>
  </si>
  <si>
    <t>Iznos jamstva</t>
  </si>
  <si>
    <t>Iznos jamstva u kunama</t>
  </si>
  <si>
    <t>Krajnji rok dospijeća</t>
  </si>
  <si>
    <t>Datum</t>
  </si>
  <si>
    <t>Klasa, Ur. broj</t>
  </si>
  <si>
    <t>Namjena kredita</t>
  </si>
  <si>
    <t>EUR</t>
  </si>
  <si>
    <t xml:space="preserve"> REKAPITULACIJA</t>
  </si>
  <si>
    <t>TUZEMNA</t>
  </si>
  <si>
    <t>INOZEMNA</t>
  </si>
  <si>
    <t>UKUPNO</t>
  </si>
  <si>
    <t>GOSPODARSTVO</t>
  </si>
  <si>
    <t>POLJOPRIVREDA</t>
  </si>
  <si>
    <t>PROMET</t>
  </si>
  <si>
    <t>TURIZAM</t>
  </si>
  <si>
    <t xml:space="preserve">UKUPNO </t>
  </si>
  <si>
    <t>1.</t>
  </si>
  <si>
    <t>2.</t>
  </si>
  <si>
    <t>3.</t>
  </si>
  <si>
    <t xml:space="preserve">Odluka Vlade RH </t>
  </si>
  <si>
    <t>HRK</t>
  </si>
  <si>
    <t>Datum plaćanja</t>
  </si>
  <si>
    <t>HBOR</t>
  </si>
  <si>
    <t>4.</t>
  </si>
  <si>
    <t>1.) JAMSTVA IZDANA IZVANPRORAČUNSKIM KORISNICIMA</t>
  </si>
  <si>
    <t>2.) JAMSTVA IZDANA PO POSEBNOM ZAKONU</t>
  </si>
  <si>
    <t>3.) ČINIDBENA JAMSTVA</t>
  </si>
  <si>
    <t>5.</t>
  </si>
  <si>
    <t>Red.
Broj</t>
  </si>
  <si>
    <t>4.) JAMSTVA ZA REFINANCIRANJE OBVEZA</t>
  </si>
  <si>
    <t>5.) NOVA FINANCIJSKA JAMSTVA</t>
  </si>
  <si>
    <t>UKUPNO IZDANA JAMSTVA (1+2+3+4+5)</t>
  </si>
  <si>
    <t>6.</t>
  </si>
  <si>
    <t>HPB</t>
  </si>
  <si>
    <t>PBZ</t>
  </si>
  <si>
    <t>ERSTE</t>
  </si>
  <si>
    <t>25.05.2016.</t>
  </si>
  <si>
    <t>022-03/16-04/113
50301-05/18-16-2</t>
  </si>
  <si>
    <t>2018.</t>
  </si>
  <si>
    <t>Erste&amp;Steiermärkische Bank d.d.</t>
  </si>
  <si>
    <t>2027.</t>
  </si>
  <si>
    <t>F-001-17</t>
  </si>
  <si>
    <t>30.03.2017.</t>
  </si>
  <si>
    <t>ULJANIK DD - za osiguranje financiranja brodova za prijevoz automobila, kamiona i kontejnera na prikolicama Nov. 531 i 532.</t>
  </si>
  <si>
    <t>04.05.2017.</t>
  </si>
  <si>
    <t>022-03/17-04/136
50301-25/20-17-2</t>
  </si>
  <si>
    <t>F-002-17</t>
  </si>
  <si>
    <t>09.05.2017.</t>
  </si>
  <si>
    <t>HRVATSKE AUTOCESTE d.o.o. - u svrhu urednog servisiranja dospjelih kreditnih obveza sukladno Planu poslovanja za 2017. godinu</t>
  </si>
  <si>
    <t>F-003-17</t>
  </si>
  <si>
    <t>022-03/17-04/138
50301-25/20-17-2</t>
  </si>
  <si>
    <t>10.05.2017.</t>
  </si>
  <si>
    <t>F-004-17</t>
  </si>
  <si>
    <t>022-03/17-04/140
50301-25/20-17-2</t>
  </si>
  <si>
    <t xml:space="preserve">HRVATSKE CESTE d.o.o. - u svrhu financiranja investicijskih projekata i podmirenje kreditnih obveza u 2017. godini </t>
  </si>
  <si>
    <t>PBZ, CROATIA BANKA, ERSTE, HPB, OTP, SGS, ZABA</t>
  </si>
  <si>
    <t>ERSTE, HPB, PBZ, SGS, ZABA</t>
  </si>
  <si>
    <t xml:space="preserve"> PREGLED IZDANIH  JAMSTAVA OD 1.1.2017. - 30.6.2017. GODINE</t>
  </si>
  <si>
    <t>Plaćanje</t>
  </si>
  <si>
    <t>Protuvrijednost u kunama</t>
  </si>
  <si>
    <t>R.
 br.</t>
  </si>
  <si>
    <t>Banka</t>
  </si>
  <si>
    <t>Val</t>
  </si>
  <si>
    <t>Glavnica</t>
  </si>
  <si>
    <t>Kamata</t>
  </si>
  <si>
    <t>Ostalo</t>
  </si>
  <si>
    <t>Ukupno</t>
  </si>
  <si>
    <t>23.01.</t>
  </si>
  <si>
    <t>HŽ Infrastruktura</t>
  </si>
  <si>
    <t>F-007-14</t>
  </si>
  <si>
    <t>27.03.</t>
  </si>
  <si>
    <t>03.04.</t>
  </si>
  <si>
    <t>12.06.</t>
  </si>
  <si>
    <t>F-017-14</t>
  </si>
  <si>
    <t>19.06.</t>
  </si>
  <si>
    <t>HŽ INFRASTRUKTURA</t>
  </si>
  <si>
    <t>05.04.</t>
  </si>
  <si>
    <t>HŽ Putnički prijevoz</t>
  </si>
  <si>
    <t>F-001-14</t>
  </si>
  <si>
    <t>HŽ PUTNIČKI PRIJEVOZ</t>
  </si>
  <si>
    <t>Ukupno promet</t>
  </si>
  <si>
    <t>Gospodarstvo</t>
  </si>
  <si>
    <t>16.01.</t>
  </si>
  <si>
    <t>Imunološki zavod</t>
  </si>
  <si>
    <t>F-007-12</t>
  </si>
  <si>
    <t>16.02.</t>
  </si>
  <si>
    <t>16.03.</t>
  </si>
  <si>
    <t>18.04.</t>
  </si>
  <si>
    <t>16.05.</t>
  </si>
  <si>
    <t>16.06.</t>
  </si>
  <si>
    <t>IMUNOLOŠKI ZAVOD</t>
  </si>
  <si>
    <t>Ukupno gospodarstvo</t>
  </si>
  <si>
    <t xml:space="preserve"> SVEUKUPNO PLAĆENO PO JAMSTVIMA 2017.</t>
  </si>
  <si>
    <t xml:space="preserve"> POVRATI PO JAMSTVIMA </t>
  </si>
  <si>
    <t xml:space="preserve"> NETO ODLJEV SREDSTAVA IZ DP PO OSNOVU PLAĆANJA PO JAMSTVIMA 2017.</t>
  </si>
  <si>
    <t>BRODOGRADNJA</t>
  </si>
  <si>
    <t>LOKALNA</t>
  </si>
  <si>
    <t>OSTALO</t>
  </si>
  <si>
    <t xml:space="preserve">Povrati na ime protestiranih jamstava Republike Hrvatske </t>
  </si>
  <si>
    <t>Hoteli Podgora</t>
  </si>
  <si>
    <t>Pregled plaćanja - protestirana državna jamstva u 2017. godini - 1.1.2017. - 30.6.2017.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</si>
</sst>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.00\ _H_R_D_-;\-* #,##0.00\ _H_R_D_-;_-* &quot;-&quot;??\ _H_R_D_-;_-@_-"/>
    <numFmt numFmtId="173" formatCode="0.000000"/>
    <numFmt numFmtId="174" formatCode="d/m/yyyy/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[$€-2]\ #,##0.00"/>
    <numFmt numFmtId="184" formatCode="_-[$€-2]\ * #,##0.00_-;\-[$€-2]\ * #,##0.00_-;_-[$€-2]\ * &quot;-&quot;??_-;_-@_-"/>
    <numFmt numFmtId="185" formatCode="_-* #,##0.000000_-;\-* #,##0.000000_-;_-* &quot;-&quot;??_-;_-@_-"/>
    <numFmt numFmtId="186" formatCode="_-* #,##0.000000_-;\-* #,##0.000000_-;_-* &quot;-&quot;??????_-;_-@_-"/>
    <numFmt numFmtId="187" formatCode="_-* #,##0.000000\ _k_n_-;\-* #,##0.000000\ _k_n_-;_-* &quot;-&quot;??????\ _k_n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/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  <numFmt numFmtId="200" formatCode="_(* #,##0.000000_);_(* \(#,##0.000000\);_(* &quot;-&quot;??_);_(@_)"/>
    <numFmt numFmtId="201" formatCode="0.0000000"/>
    <numFmt numFmtId="202" formatCode="0.00_ ;\-0.00\ "/>
    <numFmt numFmtId="203" formatCode="[$-41A]d\.\ mmmm\ yyyy"/>
    <numFmt numFmtId="204" formatCode="_-* #,##0.00000\ _k_n_-;\-* #,##0.00000\ _k_n_-;_-* &quot;-&quot;?????\ _k_n_-;_-@_-"/>
    <numFmt numFmtId="205" formatCode="&quot;Da&quot;;&quot;Da&quot;;&quot;Ne&quot;"/>
    <numFmt numFmtId="206" formatCode="&quot;Istinito&quot;;&quot;Istinito&quot;;&quot;Neistinito&quot;"/>
    <numFmt numFmtId="207" formatCode="&quot;Uključeno&quot;;&quot;Uključeno&quot;;&quot;Isključeno&quot;"/>
    <numFmt numFmtId="208" formatCode="&quot;True&quot;;&quot;True&quot;;&quot;False&quot;"/>
    <numFmt numFmtId="209" formatCode="[$¥€-2]\ #,##0.00_);[Red]\([$€-2]\ #,##0.00\)"/>
    <numFmt numFmtId="210" formatCode="[$-41A]d\.\ mmmm\ yyyy\."/>
    <numFmt numFmtId="211" formatCode="#,##0.00\ &quot;kn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3"/>
      <name val="Times New Roman CE"/>
      <family val="1"/>
    </font>
    <font>
      <sz val="9"/>
      <name val="Arial"/>
      <family val="2"/>
    </font>
    <font>
      <b/>
      <i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48"/>
      <name val="Times New Roman CE"/>
      <family val="0"/>
    </font>
    <font>
      <sz val="18"/>
      <name val="Times New Roman CE"/>
      <family val="0"/>
    </font>
    <font>
      <sz val="20"/>
      <name val="Times New Roman"/>
      <family val="1"/>
    </font>
    <font>
      <sz val="12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2"/>
      <color indexed="10"/>
      <name val="Arial Unicode MS"/>
      <family val="2"/>
    </font>
    <font>
      <sz val="12"/>
      <color indexed="10"/>
      <name val="Arial Unicode MS"/>
      <family val="2"/>
    </font>
    <font>
      <sz val="9"/>
      <color indexed="63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u val="singleAccounting"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rgb="FFFF0000"/>
      <name val="Times New Roman CE"/>
      <family val="1"/>
    </font>
    <font>
      <sz val="10"/>
      <color rgb="FFFF0000"/>
      <name val="Times New Roman CE"/>
      <family val="1"/>
    </font>
    <font>
      <b/>
      <sz val="12"/>
      <color rgb="FFFF0000"/>
      <name val="Arial Unicode MS"/>
      <family val="2"/>
    </font>
    <font>
      <sz val="12"/>
      <color rgb="FFFF0000"/>
      <name val="Arial Unicode MS"/>
      <family val="2"/>
    </font>
    <font>
      <sz val="9"/>
      <color rgb="FF484C50"/>
      <name val="Arial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u val="singleAccounting"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4" fontId="3" fillId="0" borderId="0" xfId="52" applyNumberFormat="1" applyFont="1" applyAlignment="1">
      <alignment horizontal="right"/>
      <protection/>
    </xf>
    <xf numFmtId="4" fontId="3" fillId="0" borderId="0" xfId="52" applyNumberFormat="1" applyFont="1">
      <alignment/>
      <protection/>
    </xf>
    <xf numFmtId="0" fontId="3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7" fillId="0" borderId="0" xfId="52" applyFont="1">
      <alignment/>
      <protection/>
    </xf>
    <xf numFmtId="0" fontId="7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 wrapText="1"/>
      <protection/>
    </xf>
    <xf numFmtId="1" fontId="7" fillId="0" borderId="0" xfId="52" applyNumberFormat="1" applyFont="1" applyBorder="1" applyAlignment="1">
      <alignment horizontal="center"/>
      <protection/>
    </xf>
    <xf numFmtId="4" fontId="7" fillId="0" borderId="0" xfId="52" applyNumberFormat="1" applyFont="1" applyBorder="1" applyAlignment="1">
      <alignment horizontal="center"/>
      <protection/>
    </xf>
    <xf numFmtId="0" fontId="6" fillId="0" borderId="0" xfId="52" applyFont="1" applyBorder="1" applyAlignment="1">
      <alignment horizontal="left" vertical="center" wrapText="1"/>
      <protection/>
    </xf>
    <xf numFmtId="0" fontId="49" fillId="0" borderId="0" xfId="52" applyFont="1">
      <alignment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50" fillId="0" borderId="0" xfId="52" applyFont="1" applyAlignment="1">
      <alignment horizontal="center"/>
      <protection/>
    </xf>
    <xf numFmtId="0" fontId="50" fillId="0" borderId="0" xfId="52" applyFont="1">
      <alignment/>
      <protection/>
    </xf>
    <xf numFmtId="4" fontId="50" fillId="0" borderId="0" xfId="52" applyNumberFormat="1" applyFont="1" applyAlignment="1">
      <alignment horizontal="right"/>
      <protection/>
    </xf>
    <xf numFmtId="4" fontId="50" fillId="0" borderId="0" xfId="52" applyNumberFormat="1" applyFont="1">
      <alignment/>
      <protection/>
    </xf>
    <xf numFmtId="0" fontId="50" fillId="0" borderId="0" xfId="52" applyFont="1" applyFill="1">
      <alignment/>
      <protection/>
    </xf>
    <xf numFmtId="0" fontId="50" fillId="0" borderId="0" xfId="52" applyFont="1" applyFill="1" applyAlignment="1">
      <alignment horizontal="center"/>
      <protection/>
    </xf>
    <xf numFmtId="4" fontId="50" fillId="0" borderId="0" xfId="52" applyNumberFormat="1" applyFont="1" applyFill="1" applyAlignment="1">
      <alignment horizontal="left"/>
      <protection/>
    </xf>
    <xf numFmtId="4" fontId="50" fillId="0" borderId="0" xfId="52" applyNumberFormat="1" applyFont="1" applyFill="1" applyAlignment="1">
      <alignment horizontal="right"/>
      <protection/>
    </xf>
    <xf numFmtId="4" fontId="50" fillId="0" borderId="0" xfId="52" applyNumberFormat="1" applyFont="1" applyFill="1">
      <alignment/>
      <protection/>
    </xf>
    <xf numFmtId="0" fontId="49" fillId="0" borderId="0" xfId="52" applyFont="1" applyFill="1">
      <alignment/>
      <protection/>
    </xf>
    <xf numFmtId="3" fontId="7" fillId="0" borderId="0" xfId="52" applyNumberFormat="1" applyFont="1" applyBorder="1" applyAlignment="1">
      <alignment horizontal="center" vertical="center"/>
      <protection/>
    </xf>
    <xf numFmtId="4" fontId="5" fillId="0" borderId="0" xfId="52" applyNumberFormat="1" applyFont="1" applyFill="1" applyAlignment="1">
      <alignment horizontal="center" vertical="center"/>
      <protection/>
    </xf>
    <xf numFmtId="0" fontId="50" fillId="0" borderId="0" xfId="52" applyFont="1" applyAlignment="1">
      <alignment/>
      <protection/>
    </xf>
    <xf numFmtId="0" fontId="49" fillId="0" borderId="0" xfId="52" applyFont="1" applyAlignment="1">
      <alignment vertical="center"/>
      <protection/>
    </xf>
    <xf numFmtId="0" fontId="4" fillId="0" borderId="0" xfId="52" applyFont="1" applyAlignme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 quotePrefix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1" fontId="5" fillId="0" borderId="16" xfId="52" applyNumberFormat="1" applyFont="1" applyBorder="1" applyAlignment="1">
      <alignment horizontal="center" vertical="center"/>
      <protection/>
    </xf>
    <xf numFmtId="3" fontId="5" fillId="0" borderId="16" xfId="52" applyNumberFormat="1" applyFont="1" applyBorder="1" applyAlignment="1">
      <alignment horizontal="center" vertical="center"/>
      <protection/>
    </xf>
    <xf numFmtId="3" fontId="5" fillId="0" borderId="17" xfId="52" applyNumberFormat="1" applyFont="1" applyBorder="1" applyAlignment="1">
      <alignment horizontal="center" vertical="center"/>
      <protection/>
    </xf>
    <xf numFmtId="0" fontId="7" fillId="0" borderId="18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4" fontId="5" fillId="0" borderId="20" xfId="52" applyNumberFormat="1" applyFont="1" applyBorder="1" applyAlignment="1">
      <alignment horizontal="center" vertical="center"/>
      <protection/>
    </xf>
    <xf numFmtId="4" fontId="5" fillId="0" borderId="21" xfId="52" applyNumberFormat="1" applyFont="1" applyBorder="1" applyAlignment="1">
      <alignment horizontal="center" vertical="center"/>
      <protection/>
    </xf>
    <xf numFmtId="3" fontId="5" fillId="0" borderId="0" xfId="52" applyNumberFormat="1" applyFont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14" fontId="7" fillId="0" borderId="0" xfId="52" applyNumberFormat="1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1" fontId="7" fillId="0" borderId="0" xfId="52" applyNumberFormat="1" applyFont="1" applyFill="1" applyBorder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center" vertical="center"/>
      <protection/>
    </xf>
    <xf numFmtId="0" fontId="7" fillId="24" borderId="0" xfId="52" applyFont="1" applyFill="1" applyAlignment="1">
      <alignment vertical="center"/>
      <protection/>
    </xf>
    <xf numFmtId="0" fontId="5" fillId="24" borderId="0" xfId="52" applyFont="1" applyFill="1" applyAlignment="1">
      <alignment horizontal="center" vertical="center"/>
      <protection/>
    </xf>
    <xf numFmtId="0" fontId="5" fillId="24" borderId="0" xfId="52" applyFont="1" applyFill="1" applyBorder="1" applyAlignment="1">
      <alignment horizontal="center" vertical="center" wrapText="1"/>
      <protection/>
    </xf>
    <xf numFmtId="4" fontId="5" fillId="24" borderId="0" xfId="52" applyNumberFormat="1" applyFont="1" applyFill="1" applyAlignment="1">
      <alignment horizontal="center" vertical="center"/>
      <protection/>
    </xf>
    <xf numFmtId="0" fontId="7" fillId="0" borderId="0" xfId="52" applyFont="1" applyFill="1" applyAlignment="1">
      <alignment vertical="center"/>
      <protection/>
    </xf>
    <xf numFmtId="4" fontId="3" fillId="0" borderId="0" xfId="52" applyNumberFormat="1" applyFont="1" applyAlignment="1">
      <alignment horizontal="right" vertical="center"/>
      <protection/>
    </xf>
    <xf numFmtId="4" fontId="3" fillId="0" borderId="0" xfId="52" applyNumberFormat="1" applyFont="1" applyFill="1" applyAlignment="1">
      <alignment horizontal="right"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7" fillId="0" borderId="0" xfId="52" applyNumberFormat="1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4" fontId="7" fillId="0" borderId="0" xfId="52" applyNumberFormat="1" applyFont="1" applyFill="1" applyBorder="1" applyAlignment="1">
      <alignment horizontal="right" vertical="center"/>
      <protection/>
    </xf>
    <xf numFmtId="4" fontId="7" fillId="0" borderId="0" xfId="52" applyNumberFormat="1" applyFont="1" applyFill="1" applyAlignment="1">
      <alignment horizontal="right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7" fillId="0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29" fillId="24" borderId="0" xfId="52" applyFont="1" applyFill="1" applyAlignment="1">
      <alignment vertical="center"/>
      <protection/>
    </xf>
    <xf numFmtId="4" fontId="5" fillId="24" borderId="0" xfId="52" applyNumberFormat="1" applyFont="1" applyFill="1" applyAlignment="1">
      <alignment vertical="center"/>
      <protection/>
    </xf>
    <xf numFmtId="4" fontId="5" fillId="24" borderId="0" xfId="52" applyNumberFormat="1" applyFont="1" applyFill="1" applyAlignment="1">
      <alignment horizontal="right" vertical="center"/>
      <protection/>
    </xf>
    <xf numFmtId="4" fontId="29" fillId="0" borderId="0" xfId="52" applyNumberFormat="1" applyFont="1" applyFill="1" applyAlignment="1">
      <alignment vertical="center"/>
      <protection/>
    </xf>
    <xf numFmtId="4" fontId="5" fillId="0" borderId="0" xfId="52" applyNumberFormat="1" applyFont="1" applyFill="1" applyAlignment="1">
      <alignment vertical="center"/>
      <protection/>
    </xf>
    <xf numFmtId="3" fontId="7" fillId="0" borderId="0" xfId="52" applyNumberFormat="1" applyFont="1">
      <alignment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left" vertical="center" wrapText="1"/>
      <protection/>
    </xf>
    <xf numFmtId="1" fontId="7" fillId="0" borderId="23" xfId="52" applyNumberFormat="1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 wrapText="1"/>
      <protection/>
    </xf>
    <xf numFmtId="4" fontId="7" fillId="0" borderId="24" xfId="52" applyNumberFormat="1" applyFont="1" applyBorder="1" applyAlignment="1">
      <alignment horizontal="center" vertical="center"/>
      <protection/>
    </xf>
    <xf numFmtId="14" fontId="7" fillId="0" borderId="25" xfId="52" applyNumberFormat="1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 wrapText="1"/>
      <protection/>
    </xf>
    <xf numFmtId="4" fontId="7" fillId="0" borderId="26" xfId="52" applyNumberFormat="1" applyFont="1" applyFill="1" applyBorder="1" applyAlignment="1">
      <alignment horizontal="center" vertical="center"/>
      <protection/>
    </xf>
    <xf numFmtId="0" fontId="51" fillId="0" borderId="0" xfId="54" applyFont="1">
      <alignment/>
      <protection/>
    </xf>
    <xf numFmtId="4" fontId="51" fillId="0" borderId="0" xfId="54" applyNumberFormat="1" applyFont="1">
      <alignment/>
      <protection/>
    </xf>
    <xf numFmtId="0" fontId="52" fillId="0" borderId="0" xfId="0" applyFont="1" applyFill="1" applyAlignment="1">
      <alignment/>
    </xf>
    <xf numFmtId="4" fontId="49" fillId="0" borderId="0" xfId="52" applyNumberFormat="1" applyFont="1" applyFill="1" applyAlignment="1">
      <alignment horizontal="center" vertical="center"/>
      <protection/>
    </xf>
    <xf numFmtId="0" fontId="49" fillId="0" borderId="0" xfId="52" applyFont="1" applyFill="1" applyAlignment="1">
      <alignment vertical="center"/>
      <protection/>
    </xf>
    <xf numFmtId="0" fontId="30" fillId="0" borderId="0" xfId="0" applyFont="1" applyAlignment="1">
      <alignment/>
    </xf>
    <xf numFmtId="14" fontId="7" fillId="0" borderId="23" xfId="52" applyNumberFormat="1" applyFont="1" applyFill="1" applyBorder="1" applyAlignment="1">
      <alignment horizontal="center" vertical="center"/>
      <protection/>
    </xf>
    <xf numFmtId="4" fontId="7" fillId="0" borderId="24" xfId="52" applyNumberFormat="1" applyFont="1" applyFill="1" applyBorder="1" applyAlignment="1">
      <alignment horizontal="center" vertical="center"/>
      <protection/>
    </xf>
    <xf numFmtId="14" fontId="7" fillId="0" borderId="23" xfId="52" applyNumberFormat="1" applyFont="1" applyBorder="1" applyAlignment="1">
      <alignment horizontal="center" vertical="center"/>
      <protection/>
    </xf>
    <xf numFmtId="4" fontId="7" fillId="0" borderId="23" xfId="52" applyNumberFormat="1" applyFont="1" applyBorder="1" applyAlignment="1">
      <alignment horizontal="center" vertical="center"/>
      <protection/>
    </xf>
    <xf numFmtId="0" fontId="7" fillId="0" borderId="27" xfId="52" applyFont="1" applyBorder="1" applyAlignment="1">
      <alignment horizontal="center" vertical="center" wrapText="1"/>
      <protection/>
    </xf>
    <xf numFmtId="4" fontId="7" fillId="0" borderId="28" xfId="52" applyNumberFormat="1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4" fontId="7" fillId="0" borderId="29" xfId="52" applyNumberFormat="1" applyFont="1" applyBorder="1" applyAlignment="1">
      <alignment horizontal="center" vertical="center"/>
      <protection/>
    </xf>
    <xf numFmtId="0" fontId="7" fillId="0" borderId="23" xfId="53" applyFont="1" applyBorder="1" applyAlignment="1">
      <alignment horizontal="center" vertical="center" wrapText="1"/>
      <protection/>
    </xf>
    <xf numFmtId="195" fontId="28" fillId="0" borderId="0" xfId="51" applyNumberFormat="1" applyFont="1" applyFill="1" applyAlignment="1">
      <alignment vertical="center"/>
      <protection/>
    </xf>
    <xf numFmtId="4" fontId="28" fillId="0" borderId="0" xfId="51" applyNumberFormat="1" applyFont="1" applyFill="1" applyBorder="1" applyAlignment="1">
      <alignment vertical="center"/>
      <protection/>
    </xf>
    <xf numFmtId="0" fontId="28" fillId="0" borderId="0" xfId="51" applyFont="1" applyFill="1" applyBorder="1" applyAlignment="1">
      <alignment vertical="center"/>
      <protection/>
    </xf>
    <xf numFmtId="195" fontId="32" fillId="0" borderId="0" xfId="51" applyNumberFormat="1" applyFont="1" applyFill="1" applyAlignment="1">
      <alignment vertical="center"/>
      <protection/>
    </xf>
    <xf numFmtId="4" fontId="32" fillId="0" borderId="0" xfId="51" applyNumberFormat="1" applyFont="1" applyFill="1" applyBorder="1" applyAlignment="1">
      <alignment vertical="center"/>
      <protection/>
    </xf>
    <xf numFmtId="0" fontId="32" fillId="0" borderId="0" xfId="51" applyFont="1" applyFill="1" applyBorder="1" applyAlignment="1">
      <alignment vertical="center"/>
      <protection/>
    </xf>
    <xf numFmtId="0" fontId="54" fillId="0" borderId="0" xfId="51" applyFont="1" applyFill="1" applyAlignment="1">
      <alignment vertical="center"/>
      <protection/>
    </xf>
    <xf numFmtId="0" fontId="55" fillId="0" borderId="0" xfId="51" applyFont="1" applyFill="1" applyAlignment="1">
      <alignment vertical="center"/>
      <protection/>
    </xf>
    <xf numFmtId="0" fontId="26" fillId="0" borderId="12" xfId="51" applyFont="1" applyFill="1" applyBorder="1" applyAlignment="1">
      <alignment horizontal="center" vertical="center" wrapText="1"/>
      <protection/>
    </xf>
    <xf numFmtId="0" fontId="26" fillId="0" borderId="16" xfId="51" applyFont="1" applyFill="1" applyBorder="1" applyAlignment="1">
      <alignment horizontal="center" vertical="center" wrapText="1"/>
      <protection/>
    </xf>
    <xf numFmtId="0" fontId="26" fillId="0" borderId="16" xfId="51" applyFont="1" applyFill="1" applyBorder="1" applyAlignment="1">
      <alignment horizontal="center" vertical="center"/>
      <protection/>
    </xf>
    <xf numFmtId="0" fontId="26" fillId="0" borderId="30" xfId="51" applyFont="1" applyFill="1" applyBorder="1" applyAlignment="1">
      <alignment horizontal="center" vertical="center" wrapText="1"/>
      <protection/>
    </xf>
    <xf numFmtId="0" fontId="26" fillId="0" borderId="31" xfId="51" applyFont="1" applyFill="1" applyBorder="1" applyAlignment="1">
      <alignment horizontal="center" vertical="center"/>
      <protection/>
    </xf>
    <xf numFmtId="0" fontId="26" fillId="0" borderId="32" xfId="51" applyFont="1" applyFill="1" applyBorder="1" applyAlignment="1">
      <alignment horizontal="center" vertical="center" wrapText="1"/>
      <protection/>
    </xf>
    <xf numFmtId="0" fontId="26" fillId="0" borderId="15" xfId="51" applyFont="1" applyFill="1" applyBorder="1" applyAlignment="1">
      <alignment horizontal="center" vertical="center" wrapText="1"/>
      <protection/>
    </xf>
    <xf numFmtId="0" fontId="26" fillId="22" borderId="16" xfId="51" applyFont="1" applyFill="1" applyBorder="1" applyAlignment="1">
      <alignment horizontal="center" vertical="center"/>
      <protection/>
    </xf>
    <xf numFmtId="0" fontId="26" fillId="22" borderId="16" xfId="51" applyFont="1" applyFill="1" applyBorder="1" applyAlignment="1">
      <alignment vertical="center"/>
      <protection/>
    </xf>
    <xf numFmtId="4" fontId="26" fillId="22" borderId="16" xfId="67" applyNumberFormat="1" applyFont="1" applyFill="1" applyBorder="1" applyAlignment="1">
      <alignment horizontal="right" vertical="center"/>
    </xf>
    <xf numFmtId="4" fontId="26" fillId="22" borderId="32" xfId="67" applyNumberFormat="1" applyFont="1" applyFill="1" applyBorder="1" applyAlignment="1">
      <alignment horizontal="right" vertical="center"/>
    </xf>
    <xf numFmtId="4" fontId="26" fillId="0" borderId="0" xfId="51" applyNumberFormat="1" applyFont="1" applyFill="1" applyBorder="1" applyAlignment="1">
      <alignment vertical="center"/>
      <protection/>
    </xf>
    <xf numFmtId="195" fontId="26" fillId="0" borderId="0" xfId="67" applyFont="1" applyFill="1" applyBorder="1" applyAlignment="1">
      <alignment vertical="center"/>
    </xf>
    <xf numFmtId="0" fontId="26" fillId="22" borderId="15" xfId="51" applyFont="1" applyFill="1" applyBorder="1" applyAlignment="1">
      <alignment vertical="center"/>
      <protection/>
    </xf>
    <xf numFmtId="4" fontId="26" fillId="22" borderId="16" xfId="51" applyNumberFormat="1" applyFont="1" applyFill="1" applyBorder="1" applyAlignment="1">
      <alignment horizontal="right" vertical="center"/>
      <protection/>
    </xf>
    <xf numFmtId="4" fontId="26" fillId="22" borderId="15" xfId="51" applyNumberFormat="1" applyFont="1" applyFill="1" applyBorder="1" applyAlignment="1">
      <alignment horizontal="right" vertical="center"/>
      <protection/>
    </xf>
    <xf numFmtId="195" fontId="26" fillId="0" borderId="0" xfId="51" applyNumberFormat="1" applyFont="1" applyFill="1" applyAlignment="1">
      <alignment vertical="center"/>
      <protection/>
    </xf>
    <xf numFmtId="0" fontId="26" fillId="0" borderId="0" xfId="51" applyFont="1" applyFill="1" applyBorder="1" applyAlignment="1">
      <alignment vertical="center"/>
      <protection/>
    </xf>
    <xf numFmtId="0" fontId="28" fillId="0" borderId="33" xfId="51" applyFont="1" applyFill="1" applyBorder="1" applyAlignment="1">
      <alignment horizontal="center" vertical="center"/>
      <protection/>
    </xf>
    <xf numFmtId="0" fontId="28" fillId="0" borderId="22" xfId="51" applyFont="1" applyFill="1" applyBorder="1" applyAlignment="1">
      <alignment horizontal="center" vertical="center"/>
      <protection/>
    </xf>
    <xf numFmtId="0" fontId="28" fillId="0" borderId="23" xfId="51" applyFont="1" applyFill="1" applyBorder="1" applyAlignment="1">
      <alignment horizontal="center" vertical="center"/>
      <protection/>
    </xf>
    <xf numFmtId="0" fontId="7" fillId="25" borderId="34" xfId="51" applyFont="1" applyFill="1" applyBorder="1" applyAlignment="1">
      <alignment horizontal="center" vertical="center"/>
      <protection/>
    </xf>
    <xf numFmtId="4" fontId="7" fillId="0" borderId="23" xfId="67" applyNumberFormat="1" applyFont="1" applyFill="1" applyBorder="1" applyAlignment="1">
      <alignment horizontal="right" vertical="center"/>
    </xf>
    <xf numFmtId="195" fontId="7" fillId="0" borderId="23" xfId="67" applyFont="1" applyFill="1" applyBorder="1" applyAlignment="1">
      <alignment vertical="center"/>
    </xf>
    <xf numFmtId="4" fontId="28" fillId="0" borderId="23" xfId="67" applyNumberFormat="1" applyFont="1" applyFill="1" applyBorder="1" applyAlignment="1">
      <alignment horizontal="right" vertical="center"/>
    </xf>
    <xf numFmtId="4" fontId="28" fillId="0" borderId="34" xfId="67" applyNumberFormat="1" applyFont="1" applyFill="1" applyBorder="1" applyAlignment="1">
      <alignment horizontal="right" vertical="center"/>
    </xf>
    <xf numFmtId="4" fontId="28" fillId="0" borderId="22" xfId="51" applyNumberFormat="1" applyFont="1" applyFill="1" applyBorder="1" applyAlignment="1">
      <alignment horizontal="right" vertical="center"/>
      <protection/>
    </xf>
    <xf numFmtId="195" fontId="56" fillId="0" borderId="0" xfId="51" applyNumberFormat="1" applyFont="1" applyFill="1" applyAlignment="1">
      <alignment vertical="center"/>
      <protection/>
    </xf>
    <xf numFmtId="4" fontId="56" fillId="0" borderId="0" xfId="51" applyNumberFormat="1" applyFont="1" applyFill="1" applyBorder="1" applyAlignment="1">
      <alignment vertical="center"/>
      <protection/>
    </xf>
    <xf numFmtId="0" fontId="56" fillId="0" borderId="0" xfId="51" applyFont="1" applyFill="1" applyBorder="1" applyAlignment="1">
      <alignment vertical="center"/>
      <protection/>
    </xf>
    <xf numFmtId="4" fontId="28" fillId="25" borderId="23" xfId="67" applyNumberFormat="1" applyFont="1" applyFill="1" applyBorder="1" applyAlignment="1">
      <alignment horizontal="right" vertical="center"/>
    </xf>
    <xf numFmtId="4" fontId="28" fillId="26" borderId="35" xfId="51" applyNumberFormat="1" applyFont="1" applyFill="1" applyBorder="1" applyAlignment="1">
      <alignment horizontal="right" vertical="center"/>
      <protection/>
    </xf>
    <xf numFmtId="4" fontId="28" fillId="25" borderId="35" xfId="67" applyNumberFormat="1" applyFont="1" applyFill="1" applyBorder="1" applyAlignment="1">
      <alignment horizontal="right" vertical="center"/>
    </xf>
    <xf numFmtId="0" fontId="28" fillId="0" borderId="36" xfId="51" applyFont="1" applyFill="1" applyBorder="1" applyAlignment="1">
      <alignment horizontal="center" vertical="center"/>
      <protection/>
    </xf>
    <xf numFmtId="0" fontId="28" fillId="0" borderId="25" xfId="51" applyFont="1" applyFill="1" applyBorder="1" applyAlignment="1">
      <alignment horizontal="center" vertical="center"/>
      <protection/>
    </xf>
    <xf numFmtId="0" fontId="7" fillId="25" borderId="23" xfId="51" applyFont="1" applyFill="1" applyBorder="1" applyAlignment="1">
      <alignment horizontal="center" vertical="center"/>
      <protection/>
    </xf>
    <xf numFmtId="4" fontId="28" fillId="26" borderId="23" xfId="51" applyNumberFormat="1" applyFont="1" applyFill="1" applyBorder="1" applyAlignment="1">
      <alignment horizontal="right" vertical="center"/>
      <protection/>
    </xf>
    <xf numFmtId="4" fontId="28" fillId="25" borderId="23" xfId="68" applyNumberFormat="1" applyFont="1" applyFill="1" applyBorder="1" applyAlignment="1">
      <alignment horizontal="right" vertical="center"/>
    </xf>
    <xf numFmtId="4" fontId="28" fillId="0" borderId="23" xfId="68" applyNumberFormat="1" applyFont="1" applyFill="1" applyBorder="1" applyAlignment="1">
      <alignment horizontal="right" vertical="center"/>
    </xf>
    <xf numFmtId="0" fontId="57" fillId="4" borderId="16" xfId="51" applyFont="1" applyFill="1" applyBorder="1" applyAlignment="1">
      <alignment horizontal="center" vertical="center"/>
      <protection/>
    </xf>
    <xf numFmtId="0" fontId="57" fillId="4" borderId="15" xfId="51" applyFont="1" applyFill="1" applyBorder="1" applyAlignment="1">
      <alignment horizontal="center" vertical="center"/>
      <protection/>
    </xf>
    <xf numFmtId="0" fontId="34" fillId="4" borderId="16" xfId="51" applyFont="1" applyFill="1" applyBorder="1" applyAlignment="1">
      <alignment horizontal="left" vertical="center"/>
      <protection/>
    </xf>
    <xf numFmtId="0" fontId="57" fillId="4" borderId="30" xfId="51" applyFont="1" applyFill="1" applyBorder="1" applyAlignment="1">
      <alignment horizontal="center" vertical="center"/>
      <protection/>
    </xf>
    <xf numFmtId="0" fontId="57" fillId="4" borderId="31" xfId="51" applyFont="1" applyFill="1" applyBorder="1" applyAlignment="1">
      <alignment horizontal="center" vertical="center"/>
      <protection/>
    </xf>
    <xf numFmtId="4" fontId="57" fillId="4" borderId="16" xfId="67" applyNumberFormat="1" applyFont="1" applyFill="1" applyBorder="1" applyAlignment="1">
      <alignment horizontal="right" vertical="center"/>
    </xf>
    <xf numFmtId="4" fontId="57" fillId="4" borderId="37" xfId="67" applyNumberFormat="1" applyFont="1" applyFill="1" applyBorder="1" applyAlignment="1">
      <alignment horizontal="right" vertical="center"/>
    </xf>
    <xf numFmtId="4" fontId="34" fillId="4" borderId="30" xfId="67" applyNumberFormat="1" applyFont="1" applyFill="1" applyBorder="1" applyAlignment="1">
      <alignment horizontal="right" vertical="center"/>
    </xf>
    <xf numFmtId="195" fontId="34" fillId="0" borderId="0" xfId="51" applyNumberFormat="1" applyFont="1" applyFill="1" applyAlignment="1">
      <alignment vertical="center"/>
      <protection/>
    </xf>
    <xf numFmtId="4" fontId="34" fillId="0" borderId="0" xfId="51" applyNumberFormat="1" applyFont="1" applyFill="1" applyBorder="1" applyAlignment="1">
      <alignment vertical="center"/>
      <protection/>
    </xf>
    <xf numFmtId="0" fontId="34" fillId="0" borderId="0" xfId="51" applyFont="1" applyFill="1" applyBorder="1" applyAlignment="1">
      <alignment vertical="center"/>
      <protection/>
    </xf>
    <xf numFmtId="0" fontId="28" fillId="0" borderId="38" xfId="51" applyFont="1" applyFill="1" applyBorder="1" applyAlignment="1">
      <alignment horizontal="center" vertical="center"/>
      <protection/>
    </xf>
    <xf numFmtId="0" fontId="7" fillId="25" borderId="39" xfId="51" applyFont="1" applyFill="1" applyBorder="1" applyAlignment="1">
      <alignment horizontal="center" vertical="center"/>
      <protection/>
    </xf>
    <xf numFmtId="4" fontId="7" fillId="0" borderId="25" xfId="68" applyNumberFormat="1" applyFont="1" applyFill="1" applyBorder="1" applyAlignment="1">
      <alignment horizontal="right" vertical="center"/>
    </xf>
    <xf numFmtId="195" fontId="7" fillId="0" borderId="25" xfId="68" applyFont="1" applyFill="1" applyBorder="1" applyAlignment="1">
      <alignment vertical="center"/>
    </xf>
    <xf numFmtId="4" fontId="28" fillId="0" borderId="25" xfId="68" applyNumberFormat="1" applyFont="1" applyFill="1" applyBorder="1" applyAlignment="1">
      <alignment horizontal="right" vertical="center"/>
    </xf>
    <xf numFmtId="4" fontId="28" fillId="0" borderId="36" xfId="51" applyNumberFormat="1" applyFont="1" applyFill="1" applyBorder="1" applyAlignment="1">
      <alignment horizontal="right" vertical="center"/>
      <protection/>
    </xf>
    <xf numFmtId="4" fontId="28" fillId="0" borderId="39" xfId="68" applyNumberFormat="1" applyFont="1" applyFill="1" applyBorder="1" applyAlignment="1">
      <alignment horizontal="right" vertical="center"/>
    </xf>
    <xf numFmtId="4" fontId="34" fillId="4" borderId="12" xfId="67" applyNumberFormat="1" applyFont="1" applyFill="1" applyBorder="1" applyAlignment="1">
      <alignment horizontal="right" vertical="center"/>
    </xf>
    <xf numFmtId="4" fontId="34" fillId="4" borderId="37" xfId="67" applyNumberFormat="1" applyFont="1" applyFill="1" applyBorder="1" applyAlignment="1">
      <alignment horizontal="right" vertical="center"/>
    </xf>
    <xf numFmtId="4" fontId="34" fillId="4" borderId="40" xfId="67" applyNumberFormat="1" applyFont="1" applyFill="1" applyBorder="1" applyAlignment="1">
      <alignment horizontal="right" vertical="center"/>
    </xf>
    <xf numFmtId="0" fontId="54" fillId="22" borderId="16" xfId="51" applyFont="1" applyFill="1" applyBorder="1" applyAlignment="1">
      <alignment horizontal="center" vertical="center"/>
      <protection/>
    </xf>
    <xf numFmtId="0" fontId="54" fillId="22" borderId="15" xfId="51" applyFont="1" applyFill="1" applyBorder="1" applyAlignment="1">
      <alignment vertical="center"/>
      <protection/>
    </xf>
    <xf numFmtId="0" fontId="26" fillId="22" borderId="32" xfId="51" applyFont="1" applyFill="1" applyBorder="1" applyAlignment="1">
      <alignment horizontal="center" vertical="center"/>
      <protection/>
    </xf>
    <xf numFmtId="0" fontId="26" fillId="22" borderId="15" xfId="51" applyFont="1" applyFill="1" applyBorder="1" applyAlignment="1">
      <alignment horizontal="center" vertical="center"/>
      <protection/>
    </xf>
    <xf numFmtId="4" fontId="26" fillId="22" borderId="31" xfId="67" applyNumberFormat="1" applyFont="1" applyFill="1" applyBorder="1" applyAlignment="1">
      <alignment horizontal="right" vertical="center"/>
    </xf>
    <xf numFmtId="0" fontId="54" fillId="22" borderId="12" xfId="51" applyFont="1" applyFill="1" applyBorder="1" applyAlignment="1">
      <alignment horizontal="center" vertical="center"/>
      <protection/>
    </xf>
    <xf numFmtId="0" fontId="54" fillId="22" borderId="11" xfId="51" applyFont="1" applyFill="1" applyBorder="1" applyAlignment="1">
      <alignment vertical="center"/>
      <protection/>
    </xf>
    <xf numFmtId="0" fontId="26" fillId="22" borderId="12" xfId="51" applyFont="1" applyFill="1" applyBorder="1" applyAlignment="1">
      <alignment horizontal="center" vertical="center"/>
      <protection/>
    </xf>
    <xf numFmtId="0" fontId="54" fillId="22" borderId="12" xfId="51" applyFont="1" applyFill="1" applyBorder="1" applyAlignment="1">
      <alignment vertical="center"/>
      <protection/>
    </xf>
    <xf numFmtId="0" fontId="54" fillId="22" borderId="37" xfId="51" applyFont="1" applyFill="1" applyBorder="1" applyAlignment="1">
      <alignment horizontal="center" vertical="center"/>
      <protection/>
    </xf>
    <xf numFmtId="195" fontId="54" fillId="22" borderId="11" xfId="67" applyFont="1" applyFill="1" applyBorder="1" applyAlignment="1">
      <alignment horizontal="center" vertical="center"/>
    </xf>
    <xf numFmtId="4" fontId="54" fillId="22" borderId="12" xfId="67" applyNumberFormat="1" applyFont="1" applyFill="1" applyBorder="1" applyAlignment="1">
      <alignment horizontal="right" vertical="center"/>
    </xf>
    <xf numFmtId="4" fontId="54" fillId="22" borderId="37" xfId="67" applyNumberFormat="1" applyFont="1" applyFill="1" applyBorder="1" applyAlignment="1">
      <alignment horizontal="right" vertical="center"/>
    </xf>
    <xf numFmtId="4" fontId="54" fillId="22" borderId="11" xfId="67" applyNumberFormat="1" applyFont="1" applyFill="1" applyBorder="1" applyAlignment="1">
      <alignment horizontal="right" vertical="center"/>
    </xf>
    <xf numFmtId="0" fontId="28" fillId="0" borderId="41" xfId="51" applyFont="1" applyFill="1" applyBorder="1" applyAlignment="1">
      <alignment horizontal="center" vertical="center"/>
      <protection/>
    </xf>
    <xf numFmtId="14" fontId="28" fillId="0" borderId="24" xfId="51" applyNumberFormat="1" applyFont="1" applyFill="1" applyBorder="1" applyAlignment="1">
      <alignment horizontal="center" vertical="center"/>
      <protection/>
    </xf>
    <xf numFmtId="0" fontId="28" fillId="0" borderId="24" xfId="51" applyFont="1" applyFill="1" applyBorder="1" applyAlignment="1">
      <alignment horizontal="center" vertical="center"/>
      <protection/>
    </xf>
    <xf numFmtId="4" fontId="7" fillId="25" borderId="24" xfId="51" applyNumberFormat="1" applyFont="1" applyFill="1" applyBorder="1" applyAlignment="1">
      <alignment horizontal="right" vertical="center"/>
      <protection/>
    </xf>
    <xf numFmtId="4" fontId="7" fillId="25" borderId="24" xfId="67" applyNumberFormat="1" applyFont="1" applyFill="1" applyBorder="1" applyAlignment="1">
      <alignment horizontal="right" vertical="center"/>
    </xf>
    <xf numFmtId="0" fontId="0" fillId="0" borderId="0" xfId="51" applyFont="1" applyFill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27" fillId="0" borderId="0" xfId="51" applyFont="1" applyBorder="1" applyAlignment="1">
      <alignment vertical="center"/>
      <protection/>
    </xf>
    <xf numFmtId="0" fontId="27" fillId="0" borderId="0" xfId="51" applyFont="1" applyAlignment="1">
      <alignment vertical="center"/>
      <protection/>
    </xf>
    <xf numFmtId="0" fontId="28" fillId="0" borderId="42" xfId="51" applyFont="1" applyFill="1" applyBorder="1" applyAlignment="1">
      <alignment horizontal="center" vertical="center"/>
      <protection/>
    </xf>
    <xf numFmtId="14" fontId="28" fillId="0" borderId="23" xfId="51" applyNumberFormat="1" applyFont="1" applyFill="1" applyBorder="1" applyAlignment="1">
      <alignment horizontal="center" vertical="center"/>
      <protection/>
    </xf>
    <xf numFmtId="4" fontId="7" fillId="25" borderId="23" xfId="51" applyNumberFormat="1" applyFont="1" applyFill="1" applyBorder="1" applyAlignment="1">
      <alignment horizontal="right" vertical="center"/>
      <protection/>
    </xf>
    <xf numFmtId="4" fontId="7" fillId="25" borderId="23" xfId="67" applyNumberFormat="1" applyFont="1" applyFill="1" applyBorder="1" applyAlignment="1">
      <alignment horizontal="right" vertical="center"/>
    </xf>
    <xf numFmtId="4" fontId="7" fillId="25" borderId="23" xfId="68" applyNumberFormat="1" applyFont="1" applyFill="1" applyBorder="1" applyAlignment="1">
      <alignment horizontal="right" vertical="center"/>
    </xf>
    <xf numFmtId="0" fontId="57" fillId="4" borderId="43" xfId="51" applyFont="1" applyFill="1" applyBorder="1" applyAlignment="1">
      <alignment horizontal="center" vertical="center"/>
      <protection/>
    </xf>
    <xf numFmtId="0" fontId="34" fillId="4" borderId="43" xfId="51" applyFont="1" applyFill="1" applyBorder="1" applyAlignment="1">
      <alignment horizontal="left" vertical="center"/>
      <protection/>
    </xf>
    <xf numFmtId="0" fontId="57" fillId="4" borderId="44" xfId="51" applyFont="1" applyFill="1" applyBorder="1" applyAlignment="1">
      <alignment horizontal="center" vertical="center"/>
      <protection/>
    </xf>
    <xf numFmtId="0" fontId="57" fillId="4" borderId="45" xfId="51" applyFont="1" applyFill="1" applyBorder="1" applyAlignment="1">
      <alignment horizontal="center" vertical="center"/>
      <protection/>
    </xf>
    <xf numFmtId="4" fontId="57" fillId="4" borderId="43" xfId="67" applyNumberFormat="1" applyFont="1" applyFill="1" applyBorder="1" applyAlignment="1">
      <alignment horizontal="right" vertical="center"/>
    </xf>
    <xf numFmtId="4" fontId="57" fillId="4" borderId="44" xfId="67" applyNumberFormat="1" applyFont="1" applyFill="1" applyBorder="1" applyAlignment="1">
      <alignment horizontal="right" vertical="center"/>
    </xf>
    <xf numFmtId="4" fontId="34" fillId="4" borderId="46" xfId="67" applyNumberFormat="1" applyFont="1" applyFill="1" applyBorder="1" applyAlignment="1">
      <alignment horizontal="right" vertical="center"/>
    </xf>
    <xf numFmtId="4" fontId="26" fillId="22" borderId="32" xfId="51" applyNumberFormat="1" applyFont="1" applyFill="1" applyBorder="1" applyAlignment="1">
      <alignment horizontal="right" vertical="center"/>
      <protection/>
    </xf>
    <xf numFmtId="0" fontId="54" fillId="0" borderId="47" xfId="51" applyFont="1" applyFill="1" applyBorder="1" applyAlignment="1">
      <alignment vertical="center"/>
      <protection/>
    </xf>
    <xf numFmtId="4" fontId="54" fillId="0" borderId="47" xfId="51" applyNumberFormat="1" applyFont="1" applyFill="1" applyBorder="1" applyAlignment="1">
      <alignment horizontal="right" vertical="center"/>
      <protection/>
    </xf>
    <xf numFmtId="4" fontId="54" fillId="0" borderId="15" xfId="51" applyNumberFormat="1" applyFont="1" applyFill="1" applyBorder="1" applyAlignment="1">
      <alignment horizontal="right" vertical="center"/>
      <protection/>
    </xf>
    <xf numFmtId="4" fontId="26" fillId="0" borderId="15" xfId="51" applyNumberFormat="1" applyFont="1" applyFill="1" applyBorder="1" applyAlignment="1">
      <alignment horizontal="right" vertical="center"/>
      <protection/>
    </xf>
    <xf numFmtId="43" fontId="26" fillId="0" borderId="0" xfId="51" applyNumberFormat="1" applyFont="1" applyFill="1" applyBorder="1" applyAlignment="1">
      <alignment vertical="center"/>
      <protection/>
    </xf>
    <xf numFmtId="211" fontId="26" fillId="0" borderId="0" xfId="51" applyNumberFormat="1" applyFont="1" applyFill="1" applyBorder="1" applyAlignment="1">
      <alignment vertical="center"/>
      <protection/>
    </xf>
    <xf numFmtId="0" fontId="26" fillId="0" borderId="47" xfId="51" applyFont="1" applyFill="1" applyBorder="1" applyAlignment="1">
      <alignment vertical="center"/>
      <protection/>
    </xf>
    <xf numFmtId="4" fontId="26" fillId="0" borderId="47" xfId="51" applyNumberFormat="1" applyFont="1" applyFill="1" applyBorder="1" applyAlignment="1">
      <alignment horizontal="right" vertical="center"/>
      <protection/>
    </xf>
    <xf numFmtId="4" fontId="26" fillId="0" borderId="16" xfId="51" applyNumberFormat="1" applyFont="1" applyFill="1" applyBorder="1" applyAlignment="1">
      <alignment horizontal="right" vertical="center"/>
      <protection/>
    </xf>
    <xf numFmtId="0" fontId="26" fillId="0" borderId="0" xfId="51" applyFont="1" applyFill="1" applyBorder="1" applyAlignment="1">
      <alignment horizontal="center" vertical="center"/>
      <protection/>
    </xf>
    <xf numFmtId="0" fontId="56" fillId="0" borderId="0" xfId="51" applyFont="1" applyFill="1" applyAlignment="1">
      <alignment vertical="center"/>
      <protection/>
    </xf>
    <xf numFmtId="0" fontId="56" fillId="0" borderId="0" xfId="51" applyFont="1" applyFill="1" applyAlignment="1">
      <alignment horizontal="center" vertical="center"/>
      <protection/>
    </xf>
    <xf numFmtId="0" fontId="56" fillId="0" borderId="0" xfId="51" applyFont="1" applyFill="1" applyAlignment="1">
      <alignment horizontal="left" vertical="center"/>
      <protection/>
    </xf>
    <xf numFmtId="0" fontId="56" fillId="0" borderId="0" xfId="51" applyFont="1" applyFill="1" applyAlignment="1">
      <alignment horizontal="right" vertical="center"/>
      <protection/>
    </xf>
    <xf numFmtId="0" fontId="57" fillId="0" borderId="0" xfId="51" applyFont="1" applyFill="1" applyBorder="1" applyAlignment="1">
      <alignment horizontal="right" vertical="center"/>
      <protection/>
    </xf>
    <xf numFmtId="171" fontId="26" fillId="27" borderId="48" xfId="51" applyNumberFormat="1" applyFont="1" applyFill="1" applyBorder="1" applyAlignment="1">
      <alignment horizontal="right" vertical="center"/>
      <protection/>
    </xf>
    <xf numFmtId="43" fontId="58" fillId="0" borderId="0" xfId="51" applyNumberFormat="1" applyFont="1" applyFill="1" applyAlignment="1">
      <alignment vertical="center"/>
      <protection/>
    </xf>
    <xf numFmtId="43" fontId="58" fillId="0" borderId="49" xfId="51" applyNumberFormat="1" applyFont="1" applyFill="1" applyBorder="1" applyAlignment="1">
      <alignment vertical="center"/>
      <protection/>
    </xf>
    <xf numFmtId="4" fontId="26" fillId="0" borderId="50" xfId="51" applyNumberFormat="1" applyFont="1" applyFill="1" applyBorder="1" applyAlignment="1">
      <alignment horizontal="right" vertical="center"/>
      <protection/>
    </xf>
    <xf numFmtId="4" fontId="26" fillId="0" borderId="51" xfId="51" applyNumberFormat="1" applyFont="1" applyFill="1" applyBorder="1" applyAlignment="1">
      <alignment horizontal="right" vertical="center"/>
      <protection/>
    </xf>
    <xf numFmtId="0" fontId="56" fillId="0" borderId="0" xfId="51" applyFont="1" applyFill="1" applyBorder="1" applyAlignment="1">
      <alignment horizontal="left" vertical="center"/>
      <protection/>
    </xf>
    <xf numFmtId="4" fontId="57" fillId="0" borderId="0" xfId="51" applyNumberFormat="1" applyFont="1" applyFill="1" applyBorder="1" applyAlignment="1">
      <alignment vertical="center"/>
      <protection/>
    </xf>
    <xf numFmtId="173" fontId="28" fillId="0" borderId="0" xfId="51" applyNumberFormat="1" applyFont="1" applyFill="1" applyBorder="1" applyAlignment="1">
      <alignment vertical="center"/>
      <protection/>
    </xf>
    <xf numFmtId="4" fontId="26" fillId="0" borderId="52" xfId="51" applyNumberFormat="1" applyFont="1" applyFill="1" applyBorder="1" applyAlignment="1">
      <alignment horizontal="right" vertical="center"/>
      <protection/>
    </xf>
    <xf numFmtId="4" fontId="26" fillId="0" borderId="53" xfId="51" applyNumberFormat="1" applyFont="1" applyFill="1" applyBorder="1" applyAlignment="1">
      <alignment horizontal="right" vertical="center"/>
      <protection/>
    </xf>
    <xf numFmtId="0" fontId="55" fillId="0" borderId="0" xfId="51" applyFont="1" applyFill="1" applyAlignment="1">
      <alignment horizontal="right" vertical="center"/>
      <protection/>
    </xf>
    <xf numFmtId="4" fontId="32" fillId="0" borderId="54" xfId="51" applyNumberFormat="1" applyFont="1" applyFill="1" applyBorder="1" applyAlignment="1">
      <alignment vertical="center"/>
      <protection/>
    </xf>
    <xf numFmtId="4" fontId="32" fillId="0" borderId="52" xfId="51" applyNumberFormat="1" applyFont="1" applyFill="1" applyBorder="1" applyAlignment="1">
      <alignment vertical="center"/>
      <protection/>
    </xf>
    <xf numFmtId="4" fontId="26" fillId="27" borderId="48" xfId="51" applyNumberFormat="1" applyFont="1" applyFill="1" applyBorder="1" applyAlignment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0" fontId="3" fillId="0" borderId="0" xfId="51" applyFont="1" applyFill="1" applyBorder="1" applyAlignment="1">
      <alignment vertical="center"/>
      <protection/>
    </xf>
    <xf numFmtId="0" fontId="35" fillId="0" borderId="0" xfId="51" applyFont="1" applyBorder="1" applyAlignment="1">
      <alignment vertical="center"/>
      <protection/>
    </xf>
    <xf numFmtId="0" fontId="3" fillId="0" borderId="0" xfId="51" applyFont="1" applyFill="1" applyAlignment="1">
      <alignment horizontal="right" vertical="center"/>
      <protection/>
    </xf>
    <xf numFmtId="195" fontId="7" fillId="0" borderId="0" xfId="51" applyNumberFormat="1" applyFont="1" applyFill="1" applyAlignment="1">
      <alignment vertical="center"/>
      <protection/>
    </xf>
    <xf numFmtId="4" fontId="3" fillId="0" borderId="0" xfId="51" applyNumberFormat="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right" vertical="center"/>
      <protection/>
    </xf>
    <xf numFmtId="0" fontId="0" fillId="0" borderId="0" xfId="51" applyFill="1" applyAlignment="1">
      <alignment vertical="center"/>
      <protection/>
    </xf>
    <xf numFmtId="0" fontId="0" fillId="0" borderId="0" xfId="51" applyFill="1" applyAlignment="1">
      <alignment horizontal="center" vertical="center"/>
      <protection/>
    </xf>
    <xf numFmtId="0" fontId="0" fillId="0" borderId="0" xfId="51" applyFill="1" applyAlignment="1">
      <alignment horizontal="left" vertical="center"/>
      <protection/>
    </xf>
    <xf numFmtId="0" fontId="0" fillId="0" borderId="0" xfId="51" applyFill="1" applyAlignment="1">
      <alignment horizontal="right" vertical="center"/>
      <protection/>
    </xf>
    <xf numFmtId="4" fontId="0" fillId="0" borderId="0" xfId="51" applyNumberFormat="1" applyFill="1" applyBorder="1" applyAlignment="1">
      <alignment vertical="center"/>
      <protection/>
    </xf>
    <xf numFmtId="0" fontId="0" fillId="0" borderId="0" xfId="51" applyFill="1" applyBorder="1" applyAlignment="1">
      <alignment vertical="center"/>
      <protection/>
    </xf>
    <xf numFmtId="0" fontId="0" fillId="0" borderId="0" xfId="51" applyFill="1">
      <alignment/>
      <protection/>
    </xf>
    <xf numFmtId="0" fontId="0" fillId="0" borderId="0" xfId="51" applyFill="1" applyAlignment="1">
      <alignment horizontal="center"/>
      <protection/>
    </xf>
    <xf numFmtId="0" fontId="0" fillId="0" borderId="0" xfId="51" applyFill="1" applyAlignment="1">
      <alignment horizontal="left"/>
      <protection/>
    </xf>
    <xf numFmtId="0" fontId="0" fillId="0" borderId="0" xfId="51" applyFill="1" applyBorder="1">
      <alignment/>
      <protection/>
    </xf>
    <xf numFmtId="0" fontId="0" fillId="0" borderId="0" xfId="51" applyFill="1" applyAlignment="1">
      <alignment horizontal="right"/>
      <protection/>
    </xf>
    <xf numFmtId="195" fontId="7" fillId="0" borderId="0" xfId="51" applyNumberFormat="1" applyFont="1" applyFill="1">
      <alignment/>
      <protection/>
    </xf>
    <xf numFmtId="4" fontId="0" fillId="0" borderId="0" xfId="51" applyNumberFormat="1" applyFill="1" applyBorder="1">
      <alignment/>
      <protection/>
    </xf>
    <xf numFmtId="0" fontId="3" fillId="0" borderId="0" xfId="51" applyFont="1" applyFill="1">
      <alignment/>
      <protection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Fill="1" applyAlignment="1">
      <alignment horizontal="left"/>
      <protection/>
    </xf>
    <xf numFmtId="0" fontId="3" fillId="0" borderId="0" xfId="51" applyFont="1" applyFill="1" applyAlignment="1">
      <alignment horizontal="right"/>
      <protection/>
    </xf>
    <xf numFmtId="4" fontId="3" fillId="0" borderId="0" xfId="51" applyNumberFormat="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26" fillId="0" borderId="30" xfId="51" applyFont="1" applyFill="1" applyBorder="1" applyAlignment="1">
      <alignment horizontal="left" vertical="center"/>
      <protection/>
    </xf>
    <xf numFmtId="0" fontId="26" fillId="0" borderId="47" xfId="51" applyFont="1" applyFill="1" applyBorder="1" applyAlignment="1">
      <alignment horizontal="left" vertical="center"/>
      <protection/>
    </xf>
    <xf numFmtId="0" fontId="26" fillId="0" borderId="55" xfId="51" applyFont="1" applyFill="1" applyBorder="1" applyAlignment="1">
      <alignment horizontal="center" vertical="center"/>
      <protection/>
    </xf>
    <xf numFmtId="0" fontId="26" fillId="0" borderId="56" xfId="51" applyFont="1" applyFill="1" applyBorder="1" applyAlignment="1">
      <alignment horizontal="center" vertical="center"/>
      <protection/>
    </xf>
    <xf numFmtId="0" fontId="26" fillId="0" borderId="57" xfId="51" applyFont="1" applyFill="1" applyBorder="1" applyAlignment="1">
      <alignment horizontal="center" vertical="center"/>
      <protection/>
    </xf>
    <xf numFmtId="0" fontId="26" fillId="0" borderId="22" xfId="51" applyFont="1" applyFill="1" applyBorder="1" applyAlignment="1">
      <alignment horizontal="center" vertical="center"/>
      <protection/>
    </xf>
    <xf numFmtId="0" fontId="26" fillId="0" borderId="0" xfId="51" applyFont="1" applyFill="1" applyBorder="1" applyAlignment="1">
      <alignment horizontal="center" vertical="center"/>
      <protection/>
    </xf>
    <xf numFmtId="0" fontId="32" fillId="0" borderId="41" xfId="51" applyFont="1" applyFill="1" applyBorder="1" applyAlignment="1">
      <alignment horizontal="left" vertical="center"/>
      <protection/>
    </xf>
    <xf numFmtId="0" fontId="32" fillId="0" borderId="24" xfId="51" applyFont="1" applyFill="1" applyBorder="1" applyAlignment="1">
      <alignment horizontal="left" vertical="center"/>
      <protection/>
    </xf>
    <xf numFmtId="0" fontId="31" fillId="0" borderId="0" xfId="51" applyFont="1" applyFill="1" applyAlignment="1">
      <alignment horizontal="center" vertical="center"/>
      <protection/>
    </xf>
    <xf numFmtId="0" fontId="59" fillId="0" borderId="0" xfId="51" applyFont="1" applyFill="1" applyAlignment="1">
      <alignment horizontal="center" vertical="center"/>
      <protection/>
    </xf>
    <xf numFmtId="0" fontId="59" fillId="0" borderId="0" xfId="51" applyFont="1" applyFill="1" applyBorder="1" applyAlignment="1">
      <alignment horizontal="center" vertical="center"/>
      <protection/>
    </xf>
    <xf numFmtId="0" fontId="33" fillId="0" borderId="58" xfId="51" applyFont="1" applyFill="1" applyBorder="1" applyAlignment="1">
      <alignment horizontal="center" vertical="center"/>
      <protection/>
    </xf>
    <xf numFmtId="0" fontId="33" fillId="0" borderId="59" xfId="51" applyFont="1" applyFill="1" applyBorder="1" applyAlignment="1">
      <alignment horizontal="center" vertical="center"/>
      <protection/>
    </xf>
    <xf numFmtId="0" fontId="33" fillId="0" borderId="60" xfId="51" applyFont="1" applyFill="1" applyBorder="1" applyAlignment="1">
      <alignment horizontal="center" vertical="center"/>
      <protection/>
    </xf>
    <xf numFmtId="0" fontId="37" fillId="0" borderId="49" xfId="51" applyFont="1" applyBorder="1" applyAlignment="1">
      <alignment horizontal="left" vertical="center" textRotation="180"/>
      <protection/>
    </xf>
    <xf numFmtId="0" fontId="26" fillId="0" borderId="61" xfId="51" applyFont="1" applyFill="1" applyBorder="1" applyAlignment="1">
      <alignment horizontal="center" vertical="center"/>
      <protection/>
    </xf>
    <xf numFmtId="0" fontId="26" fillId="0" borderId="62" xfId="51" applyFont="1" applyFill="1" applyBorder="1" applyAlignment="1">
      <alignment horizontal="center" vertical="center"/>
      <protection/>
    </xf>
    <xf numFmtId="0" fontId="32" fillId="0" borderId="63" xfId="51" applyFont="1" applyFill="1" applyBorder="1" applyAlignment="1">
      <alignment horizontal="left" vertical="center"/>
      <protection/>
    </xf>
    <xf numFmtId="0" fontId="32" fillId="0" borderId="25" xfId="51" applyFont="1" applyFill="1" applyBorder="1" applyAlignment="1">
      <alignment horizontal="left" vertical="center"/>
      <protection/>
    </xf>
    <xf numFmtId="0" fontId="26" fillId="27" borderId="64" xfId="51" applyFont="1" applyFill="1" applyBorder="1" applyAlignment="1">
      <alignment horizontal="left" vertical="center"/>
      <protection/>
    </xf>
    <xf numFmtId="0" fontId="26" fillId="27" borderId="65" xfId="51" applyFont="1" applyFill="1" applyBorder="1" applyAlignment="1">
      <alignment horizontal="left" vertical="center"/>
      <protection/>
    </xf>
    <xf numFmtId="171" fontId="26" fillId="27" borderId="30" xfId="51" applyNumberFormat="1" applyFont="1" applyFill="1" applyBorder="1" applyAlignment="1">
      <alignment horizontal="center" vertical="center"/>
      <protection/>
    </xf>
    <xf numFmtId="171" fontId="26" fillId="27" borderId="66" xfId="51" applyNumberFormat="1" applyFont="1" applyFill="1" applyBorder="1" applyAlignment="1">
      <alignment horizontal="center" vertical="center"/>
      <protection/>
    </xf>
    <xf numFmtId="0" fontId="36" fillId="0" borderId="67" xfId="52" applyFont="1" applyBorder="1" applyAlignment="1">
      <alignment horizontal="left" vertical="center" textRotation="180"/>
      <protection/>
    </xf>
    <xf numFmtId="0" fontId="5" fillId="24" borderId="0" xfId="52" applyFont="1" applyFill="1" applyAlignment="1">
      <alignment horizontal="center" vertical="center"/>
      <protection/>
    </xf>
    <xf numFmtId="0" fontId="5" fillId="0" borderId="68" xfId="52" applyFont="1" applyBorder="1" applyAlignment="1">
      <alignment horizontal="left" vertical="center"/>
      <protection/>
    </xf>
    <xf numFmtId="0" fontId="5" fillId="0" borderId="69" xfId="52" applyFont="1" applyBorder="1" applyAlignment="1">
      <alignment horizontal="left" vertical="center"/>
      <protection/>
    </xf>
    <xf numFmtId="0" fontId="5" fillId="0" borderId="70" xfId="52" applyFont="1" applyBorder="1" applyAlignment="1">
      <alignment horizontal="left" vertical="center"/>
      <protection/>
    </xf>
    <xf numFmtId="0" fontId="29" fillId="24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left" vertical="center"/>
      <protection/>
    </xf>
    <xf numFmtId="4" fontId="5" fillId="0" borderId="71" xfId="52" applyNumberFormat="1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4" fontId="5" fillId="0" borderId="72" xfId="52" applyNumberFormat="1" applyFont="1" applyBorder="1" applyAlignment="1">
      <alignment horizontal="center" vertical="center" wrapText="1"/>
      <protection/>
    </xf>
    <xf numFmtId="0" fontId="6" fillId="0" borderId="73" xfId="52" applyFont="1" applyBorder="1" applyAlignment="1">
      <alignment horizontal="center" vertical="center" wrapText="1"/>
      <protection/>
    </xf>
    <xf numFmtId="0" fontId="5" fillId="0" borderId="71" xfId="52" applyFont="1" applyBorder="1" applyAlignment="1">
      <alignment horizontal="center" vertical="center" wrapText="1"/>
      <protection/>
    </xf>
    <xf numFmtId="0" fontId="5" fillId="0" borderId="71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left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5" fillId="0" borderId="74" xfId="52" applyFont="1" applyBorder="1" applyAlignment="1">
      <alignment horizontal="center" vertical="center" wrapText="1"/>
      <protection/>
    </xf>
    <xf numFmtId="0" fontId="5" fillId="0" borderId="75" xfId="52" applyFont="1" applyBorder="1" applyAlignment="1">
      <alignment horizontal="center" vertical="center" wrapText="1"/>
      <protection/>
    </xf>
    <xf numFmtId="0" fontId="5" fillId="0" borderId="76" xfId="52" applyFont="1" applyBorder="1" applyAlignment="1">
      <alignment horizontal="center" vertical="center" wrapText="1"/>
      <protection/>
    </xf>
    <xf numFmtId="0" fontId="6" fillId="0" borderId="71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left" vertical="center"/>
      <protection/>
    </xf>
    <xf numFmtId="0" fontId="5" fillId="0" borderId="77" xfId="52" applyFont="1" applyBorder="1" applyAlignment="1">
      <alignment horizontal="left" vertical="center"/>
      <protection/>
    </xf>
    <xf numFmtId="0" fontId="5" fillId="0" borderId="20" xfId="52" applyFont="1" applyBorder="1" applyAlignment="1">
      <alignment horizontal="left" vertical="center"/>
      <protection/>
    </xf>
    <xf numFmtId="0" fontId="5" fillId="0" borderId="78" xfId="52" applyFont="1" applyBorder="1" applyAlignment="1">
      <alignment horizontal="left" vertical="center"/>
      <protection/>
    </xf>
    <xf numFmtId="0" fontId="5" fillId="0" borderId="2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center" vertical="center" wrapText="1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Izdana fin.jamstva 2003." xfId="52"/>
    <cellStyle name="Obično_Izdana fin.jamstva 2003. 2" xfId="53"/>
    <cellStyle name="Obično_Izdana jamstva 2014.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  <cellStyle name="Zarez 2" xfId="67"/>
    <cellStyle name="Zarez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zoomScale="70" zoomScaleNormal="70" workbookViewId="0" topLeftCell="A6">
      <selection activeCell="I28" sqref="I28"/>
    </sheetView>
  </sheetViews>
  <sheetFormatPr defaultColWidth="9.140625" defaultRowHeight="12.75" outlineLevelRow="1"/>
  <cols>
    <col min="1" max="1" width="9.140625" style="253" customWidth="1"/>
    <col min="2" max="2" width="5.28125" style="250" customWidth="1"/>
    <col min="3" max="3" width="10.8515625" style="251" bestFit="1" customWidth="1"/>
    <col min="4" max="4" width="41.8515625" style="252" customWidth="1"/>
    <col min="5" max="5" width="21.140625" style="250" bestFit="1" customWidth="1"/>
    <col min="6" max="6" width="20.57421875" style="250" customWidth="1"/>
    <col min="7" max="7" width="6.7109375" style="250" customWidth="1"/>
    <col min="8" max="11" width="18.7109375" style="254" customWidth="1"/>
    <col min="12" max="13" width="19.8515625" style="254" bestFit="1" customWidth="1"/>
    <col min="14" max="14" width="18.7109375" style="254" customWidth="1"/>
    <col min="15" max="15" width="23.57421875" style="254" bestFit="1" customWidth="1"/>
    <col min="16" max="16" width="7.28125" style="255" bestFit="1" customWidth="1"/>
    <col min="17" max="17" width="27.8515625" style="256" bestFit="1" customWidth="1"/>
    <col min="18" max="18" width="31.00390625" style="253" customWidth="1"/>
    <col min="19" max="19" width="32.00390625" style="253" customWidth="1"/>
    <col min="20" max="16384" width="9.140625" style="253" customWidth="1"/>
  </cols>
  <sheetData>
    <row r="1" spans="2:17" s="103" customFormat="1" ht="32.25" customHeight="1">
      <c r="B1" s="272" t="s">
        <v>105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101"/>
      <c r="Q1" s="102"/>
    </row>
    <row r="2" spans="2:17" s="106" customFormat="1" ht="15.75" customHeight="1" thickBot="1"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104"/>
      <c r="Q2" s="105"/>
    </row>
    <row r="3" spans="2:17" s="106" customFormat="1" ht="19.5" customHeight="1" thickBot="1" thickTop="1">
      <c r="B3" s="107"/>
      <c r="C3" s="274"/>
      <c r="D3" s="274"/>
      <c r="E3" s="108"/>
      <c r="F3" s="108"/>
      <c r="G3" s="275" t="s">
        <v>63</v>
      </c>
      <c r="H3" s="276"/>
      <c r="I3" s="276"/>
      <c r="J3" s="276"/>
      <c r="K3" s="277"/>
      <c r="L3" s="276" t="s">
        <v>64</v>
      </c>
      <c r="M3" s="276"/>
      <c r="N3" s="276"/>
      <c r="O3" s="277"/>
      <c r="P3" s="104"/>
      <c r="Q3" s="105"/>
    </row>
    <row r="4" spans="2:17" s="106" customFormat="1" ht="59.25" customHeight="1" thickBot="1">
      <c r="B4" s="109" t="s">
        <v>65</v>
      </c>
      <c r="C4" s="110" t="s">
        <v>26</v>
      </c>
      <c r="D4" s="111" t="s">
        <v>3</v>
      </c>
      <c r="E4" s="111" t="s">
        <v>66</v>
      </c>
      <c r="F4" s="112" t="s">
        <v>0</v>
      </c>
      <c r="G4" s="113" t="s">
        <v>67</v>
      </c>
      <c r="H4" s="110" t="s">
        <v>68</v>
      </c>
      <c r="I4" s="111" t="s">
        <v>69</v>
      </c>
      <c r="J4" s="111" t="s">
        <v>70</v>
      </c>
      <c r="K4" s="114" t="s">
        <v>71</v>
      </c>
      <c r="L4" s="115" t="s">
        <v>68</v>
      </c>
      <c r="M4" s="111" t="s">
        <v>69</v>
      </c>
      <c r="N4" s="111" t="s">
        <v>70</v>
      </c>
      <c r="O4" s="114" t="s">
        <v>71</v>
      </c>
      <c r="P4" s="104"/>
      <c r="Q4" s="105"/>
    </row>
    <row r="5" spans="2:17" s="103" customFormat="1" ht="30" customHeight="1" outlineLevel="1">
      <c r="B5" s="127" t="s">
        <v>21</v>
      </c>
      <c r="C5" s="128" t="s">
        <v>72</v>
      </c>
      <c r="D5" s="129" t="s">
        <v>73</v>
      </c>
      <c r="E5" s="129" t="s">
        <v>40</v>
      </c>
      <c r="F5" s="130" t="s">
        <v>74</v>
      </c>
      <c r="G5" s="128" t="s">
        <v>25</v>
      </c>
      <c r="H5" s="131">
        <v>0</v>
      </c>
      <c r="I5" s="132">
        <v>3909249.69</v>
      </c>
      <c r="J5" s="133">
        <v>0</v>
      </c>
      <c r="K5" s="134">
        <f aca="true" t="shared" si="0" ref="K5:K10">SUM(H5:J5)</f>
        <v>3909249.69</v>
      </c>
      <c r="L5" s="135">
        <v>0</v>
      </c>
      <c r="M5" s="132">
        <v>3909249.69</v>
      </c>
      <c r="N5" s="133">
        <v>0</v>
      </c>
      <c r="O5" s="134">
        <f aca="true" t="shared" si="1" ref="O5:O10">SUM(L5:N5)</f>
        <v>3909249.69</v>
      </c>
      <c r="P5" s="101"/>
      <c r="Q5" s="102"/>
    </row>
    <row r="6" spans="2:17" s="138" customFormat="1" ht="30" customHeight="1" outlineLevel="1">
      <c r="B6" s="127" t="s">
        <v>22</v>
      </c>
      <c r="C6" s="128" t="s">
        <v>75</v>
      </c>
      <c r="D6" s="129" t="s">
        <v>73</v>
      </c>
      <c r="E6" s="129" t="s">
        <v>40</v>
      </c>
      <c r="F6" s="130" t="s">
        <v>74</v>
      </c>
      <c r="G6" s="128" t="s">
        <v>25</v>
      </c>
      <c r="H6" s="131">
        <v>0</v>
      </c>
      <c r="I6" s="132">
        <v>3665482.34</v>
      </c>
      <c r="J6" s="133">
        <v>0</v>
      </c>
      <c r="K6" s="134">
        <f t="shared" si="0"/>
        <v>3665482.34</v>
      </c>
      <c r="L6" s="135">
        <v>0</v>
      </c>
      <c r="M6" s="132">
        <v>3665482.34</v>
      </c>
      <c r="N6" s="133">
        <v>0</v>
      </c>
      <c r="O6" s="134">
        <f t="shared" si="1"/>
        <v>3665482.34</v>
      </c>
      <c r="P6" s="136"/>
      <c r="Q6" s="137"/>
    </row>
    <row r="7" spans="2:17" s="103" customFormat="1" ht="30" customHeight="1" outlineLevel="1">
      <c r="B7" s="127" t="s">
        <v>23</v>
      </c>
      <c r="C7" s="128" t="s">
        <v>76</v>
      </c>
      <c r="D7" s="129" t="s">
        <v>73</v>
      </c>
      <c r="E7" s="129" t="s">
        <v>40</v>
      </c>
      <c r="F7" s="130" t="s">
        <v>74</v>
      </c>
      <c r="G7" s="128" t="s">
        <v>25</v>
      </c>
      <c r="H7" s="131">
        <v>0</v>
      </c>
      <c r="I7" s="132">
        <v>3691464.49</v>
      </c>
      <c r="J7" s="133">
        <v>0</v>
      </c>
      <c r="K7" s="134">
        <f t="shared" si="0"/>
        <v>3691464.49</v>
      </c>
      <c r="L7" s="135">
        <v>0</v>
      </c>
      <c r="M7" s="132">
        <v>3691464.49</v>
      </c>
      <c r="N7" s="133">
        <v>0</v>
      </c>
      <c r="O7" s="134">
        <f t="shared" si="1"/>
        <v>3691464.49</v>
      </c>
      <c r="P7" s="101"/>
      <c r="Q7" s="102"/>
    </row>
    <row r="8" spans="2:17" s="138" customFormat="1" ht="30" customHeight="1" outlineLevel="1">
      <c r="B8" s="127" t="s">
        <v>28</v>
      </c>
      <c r="C8" s="128" t="s">
        <v>77</v>
      </c>
      <c r="D8" s="129" t="s">
        <v>73</v>
      </c>
      <c r="E8" s="129" t="s">
        <v>40</v>
      </c>
      <c r="F8" s="130" t="s">
        <v>74</v>
      </c>
      <c r="G8" s="128" t="s">
        <v>25</v>
      </c>
      <c r="H8" s="139">
        <v>74430358.51</v>
      </c>
      <c r="I8" s="139">
        <v>0</v>
      </c>
      <c r="J8" s="133">
        <v>0</v>
      </c>
      <c r="K8" s="134">
        <f t="shared" si="0"/>
        <v>74430358.51</v>
      </c>
      <c r="L8" s="139">
        <v>74430358.51</v>
      </c>
      <c r="M8" s="139">
        <v>0</v>
      </c>
      <c r="N8" s="133">
        <v>0</v>
      </c>
      <c r="O8" s="134">
        <f t="shared" si="1"/>
        <v>74430358.51</v>
      </c>
      <c r="P8" s="136"/>
      <c r="Q8" s="137"/>
    </row>
    <row r="9" spans="2:17" s="138" customFormat="1" ht="30" customHeight="1" outlineLevel="1">
      <c r="B9" s="127" t="s">
        <v>32</v>
      </c>
      <c r="C9" s="128" t="s">
        <v>77</v>
      </c>
      <c r="D9" s="129" t="s">
        <v>73</v>
      </c>
      <c r="E9" s="129" t="s">
        <v>39</v>
      </c>
      <c r="F9" s="130" t="s">
        <v>78</v>
      </c>
      <c r="G9" s="128" t="s">
        <v>25</v>
      </c>
      <c r="H9" s="140">
        <v>16530474.52</v>
      </c>
      <c r="I9" s="141">
        <v>2573811.43</v>
      </c>
      <c r="J9" s="133">
        <v>0</v>
      </c>
      <c r="K9" s="134">
        <f t="shared" si="0"/>
        <v>19104285.95</v>
      </c>
      <c r="L9" s="140">
        <v>16530474.52</v>
      </c>
      <c r="M9" s="141">
        <v>2573811.43</v>
      </c>
      <c r="N9" s="133">
        <v>0</v>
      </c>
      <c r="O9" s="134">
        <f t="shared" si="1"/>
        <v>19104285.95</v>
      </c>
      <c r="P9" s="136"/>
      <c r="Q9" s="137"/>
    </row>
    <row r="10" spans="2:17" s="138" customFormat="1" ht="30" customHeight="1" outlineLevel="1" thickBot="1">
      <c r="B10" s="127" t="s">
        <v>37</v>
      </c>
      <c r="C10" s="142" t="s">
        <v>79</v>
      </c>
      <c r="D10" s="143" t="s">
        <v>73</v>
      </c>
      <c r="E10" s="129" t="s">
        <v>40</v>
      </c>
      <c r="F10" s="144" t="s">
        <v>74</v>
      </c>
      <c r="G10" s="142" t="s">
        <v>25</v>
      </c>
      <c r="H10" s="145">
        <v>0</v>
      </c>
      <c r="I10" s="146">
        <v>3480608.67</v>
      </c>
      <c r="J10" s="147">
        <v>0</v>
      </c>
      <c r="K10" s="147">
        <f t="shared" si="0"/>
        <v>3480608.67</v>
      </c>
      <c r="L10" s="145">
        <v>0</v>
      </c>
      <c r="M10" s="146">
        <v>3480608.67</v>
      </c>
      <c r="N10" s="147">
        <v>0</v>
      </c>
      <c r="O10" s="147">
        <f t="shared" si="1"/>
        <v>3480608.67</v>
      </c>
      <c r="P10" s="136"/>
      <c r="Q10" s="137"/>
    </row>
    <row r="11" spans="2:17" s="158" customFormat="1" ht="30" customHeight="1" thickBot="1">
      <c r="B11" s="148"/>
      <c r="C11" s="149"/>
      <c r="D11" s="150" t="s">
        <v>80</v>
      </c>
      <c r="E11" s="148"/>
      <c r="F11" s="151"/>
      <c r="G11" s="152"/>
      <c r="H11" s="153"/>
      <c r="I11" s="153"/>
      <c r="J11" s="153"/>
      <c r="K11" s="154"/>
      <c r="L11" s="155">
        <f>SUM(L5:L10)</f>
        <v>90960833.03</v>
      </c>
      <c r="M11" s="155">
        <f>SUM(M5:M10)</f>
        <v>17320616.619999997</v>
      </c>
      <c r="N11" s="155">
        <f>SUM(N5:N10)</f>
        <v>0</v>
      </c>
      <c r="O11" s="155">
        <f>SUM(O5:O10)</f>
        <v>108281449.65</v>
      </c>
      <c r="P11" s="156"/>
      <c r="Q11" s="157"/>
    </row>
    <row r="12" spans="2:17" s="138" customFormat="1" ht="30" customHeight="1" outlineLevel="1" thickBot="1">
      <c r="B12" s="159" t="s">
        <v>21</v>
      </c>
      <c r="C12" s="142" t="s">
        <v>81</v>
      </c>
      <c r="D12" s="143" t="s">
        <v>82</v>
      </c>
      <c r="E12" s="143" t="s">
        <v>27</v>
      </c>
      <c r="F12" s="160" t="s">
        <v>83</v>
      </c>
      <c r="G12" s="142" t="s">
        <v>25</v>
      </c>
      <c r="H12" s="161">
        <v>0</v>
      </c>
      <c r="I12" s="162">
        <v>4233729.34</v>
      </c>
      <c r="J12" s="163">
        <v>0</v>
      </c>
      <c r="K12" s="147">
        <f>SUM(H12:J12)</f>
        <v>4233729.34</v>
      </c>
      <c r="L12" s="164">
        <v>0</v>
      </c>
      <c r="M12" s="162">
        <v>4233729.34</v>
      </c>
      <c r="N12" s="163">
        <v>0</v>
      </c>
      <c r="O12" s="165">
        <f>SUM(L12:N12)</f>
        <v>4233729.34</v>
      </c>
      <c r="P12" s="136"/>
      <c r="Q12" s="137"/>
    </row>
    <row r="13" spans="2:17" s="158" customFormat="1" ht="30" customHeight="1" thickBot="1">
      <c r="B13" s="148"/>
      <c r="C13" s="149"/>
      <c r="D13" s="150" t="s">
        <v>84</v>
      </c>
      <c r="E13" s="148"/>
      <c r="F13" s="151"/>
      <c r="G13" s="152"/>
      <c r="H13" s="166"/>
      <c r="I13" s="166">
        <f>SUM(I12:I12)</f>
        <v>4233729.34</v>
      </c>
      <c r="J13" s="166"/>
      <c r="K13" s="167">
        <f>SUM(K12:K12)</f>
        <v>4233729.34</v>
      </c>
      <c r="L13" s="168"/>
      <c r="M13" s="168">
        <f>SUM(M12:M12)</f>
        <v>4233729.34</v>
      </c>
      <c r="N13" s="168"/>
      <c r="O13" s="168">
        <f>SUM(O12:O12)</f>
        <v>4233729.34</v>
      </c>
      <c r="P13" s="156"/>
      <c r="Q13" s="157"/>
    </row>
    <row r="14" spans="2:19" s="106" customFormat="1" ht="30" customHeight="1" thickBot="1">
      <c r="B14" s="169"/>
      <c r="C14" s="170"/>
      <c r="D14" s="116" t="s">
        <v>85</v>
      </c>
      <c r="E14" s="117"/>
      <c r="F14" s="171"/>
      <c r="G14" s="172"/>
      <c r="H14" s="118"/>
      <c r="I14" s="118"/>
      <c r="J14" s="118"/>
      <c r="K14" s="119"/>
      <c r="L14" s="173">
        <f>L11+L13</f>
        <v>90960833.03</v>
      </c>
      <c r="M14" s="118">
        <f>M11+M13</f>
        <v>21554345.959999997</v>
      </c>
      <c r="N14" s="118">
        <f>N11+N13</f>
        <v>0</v>
      </c>
      <c r="O14" s="119">
        <f>O11+O13</f>
        <v>112515178.99000001</v>
      </c>
      <c r="P14" s="104"/>
      <c r="S14" s="121"/>
    </row>
    <row r="15" spans="2:17" s="106" customFormat="1" ht="30" customHeight="1" thickBot="1">
      <c r="B15" s="174"/>
      <c r="C15" s="175"/>
      <c r="D15" s="176" t="s">
        <v>86</v>
      </c>
      <c r="E15" s="177"/>
      <c r="F15" s="178"/>
      <c r="G15" s="179"/>
      <c r="H15" s="180"/>
      <c r="I15" s="180"/>
      <c r="J15" s="180"/>
      <c r="K15" s="181"/>
      <c r="L15" s="182"/>
      <c r="M15" s="180"/>
      <c r="N15" s="180"/>
      <c r="O15" s="181"/>
      <c r="P15" s="104"/>
      <c r="Q15" s="105"/>
    </row>
    <row r="16" spans="2:254" s="192" customFormat="1" ht="30" customHeight="1">
      <c r="B16" s="183" t="s">
        <v>21</v>
      </c>
      <c r="C16" s="184" t="s">
        <v>87</v>
      </c>
      <c r="D16" s="185" t="s">
        <v>88</v>
      </c>
      <c r="E16" s="185" t="s">
        <v>38</v>
      </c>
      <c r="F16" s="185" t="s">
        <v>89</v>
      </c>
      <c r="G16" s="185" t="s">
        <v>25</v>
      </c>
      <c r="H16" s="186">
        <v>602542.81</v>
      </c>
      <c r="I16" s="187">
        <v>78346.47</v>
      </c>
      <c r="J16" s="187">
        <v>0</v>
      </c>
      <c r="K16" s="187">
        <f>SUM(H16:J16)</f>
        <v>680889.28</v>
      </c>
      <c r="L16" s="186">
        <v>602542.81</v>
      </c>
      <c r="M16" s="187">
        <v>78346.47</v>
      </c>
      <c r="N16" s="187">
        <v>0</v>
      </c>
      <c r="O16" s="187">
        <f>SUM(L16:N16)</f>
        <v>680889.28</v>
      </c>
      <c r="P16" s="188"/>
      <c r="Q16" s="188"/>
      <c r="R16" s="188"/>
      <c r="S16" s="188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89"/>
      <c r="EK16" s="189"/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  <c r="HE16" s="189"/>
      <c r="HF16" s="189"/>
      <c r="HG16" s="189"/>
      <c r="HH16" s="189"/>
      <c r="HI16" s="189"/>
      <c r="HJ16" s="189"/>
      <c r="HK16" s="189"/>
      <c r="HL16" s="189"/>
      <c r="HM16" s="189"/>
      <c r="HN16" s="189"/>
      <c r="HO16" s="189"/>
      <c r="HP16" s="189"/>
      <c r="HQ16" s="189"/>
      <c r="HR16" s="189"/>
      <c r="HS16" s="189"/>
      <c r="HT16" s="189"/>
      <c r="HU16" s="189"/>
      <c r="HV16" s="189"/>
      <c r="HW16" s="189"/>
      <c r="HX16" s="189"/>
      <c r="HY16" s="189"/>
      <c r="HZ16" s="189"/>
      <c r="IA16" s="189"/>
      <c r="IB16" s="189"/>
      <c r="IC16" s="189"/>
      <c r="ID16" s="189"/>
      <c r="IE16" s="189"/>
      <c r="IF16" s="189"/>
      <c r="IG16" s="189"/>
      <c r="IH16" s="189"/>
      <c r="II16" s="189"/>
      <c r="IJ16" s="189"/>
      <c r="IK16" s="189"/>
      <c r="IL16" s="189"/>
      <c r="IM16" s="189"/>
      <c r="IN16" s="189"/>
      <c r="IO16" s="189"/>
      <c r="IP16" s="189"/>
      <c r="IQ16" s="189"/>
      <c r="IR16" s="190"/>
      <c r="IS16" s="191"/>
      <c r="IT16" s="191"/>
    </row>
    <row r="17" spans="1:254" s="192" customFormat="1" ht="30" customHeight="1">
      <c r="A17" s="278">
        <v>520</v>
      </c>
      <c r="B17" s="193" t="s">
        <v>22</v>
      </c>
      <c r="C17" s="194" t="s">
        <v>90</v>
      </c>
      <c r="D17" s="129" t="s">
        <v>88</v>
      </c>
      <c r="E17" s="129" t="s">
        <v>38</v>
      </c>
      <c r="F17" s="129" t="s">
        <v>89</v>
      </c>
      <c r="G17" s="129" t="s">
        <v>25</v>
      </c>
      <c r="H17" s="195">
        <v>594939.17</v>
      </c>
      <c r="I17" s="196">
        <v>75070.88</v>
      </c>
      <c r="J17" s="196">
        <v>0</v>
      </c>
      <c r="K17" s="196">
        <f>SUM(H17:J17)</f>
        <v>670010.05</v>
      </c>
      <c r="L17" s="195">
        <v>594939.17</v>
      </c>
      <c r="M17" s="196">
        <v>75070.88</v>
      </c>
      <c r="N17" s="196">
        <v>0</v>
      </c>
      <c r="O17" s="196">
        <f>SUM(L17:N17)</f>
        <v>670010.05</v>
      </c>
      <c r="P17" s="188"/>
      <c r="Q17" s="188"/>
      <c r="R17" s="188"/>
      <c r="S17" s="188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89"/>
      <c r="EK17" s="189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  <c r="HE17" s="189"/>
      <c r="HF17" s="189"/>
      <c r="HG17" s="189"/>
      <c r="HH17" s="189"/>
      <c r="HI17" s="189"/>
      <c r="HJ17" s="189"/>
      <c r="HK17" s="189"/>
      <c r="HL17" s="189"/>
      <c r="HM17" s="189"/>
      <c r="HN17" s="189"/>
      <c r="HO17" s="189"/>
      <c r="HP17" s="189"/>
      <c r="HQ17" s="189"/>
      <c r="HR17" s="189"/>
      <c r="HS17" s="189"/>
      <c r="HT17" s="189"/>
      <c r="HU17" s="189"/>
      <c r="HV17" s="189"/>
      <c r="HW17" s="189"/>
      <c r="HX17" s="189"/>
      <c r="HY17" s="189"/>
      <c r="HZ17" s="189"/>
      <c r="IA17" s="189"/>
      <c r="IB17" s="189"/>
      <c r="IC17" s="189"/>
      <c r="ID17" s="189"/>
      <c r="IE17" s="189"/>
      <c r="IF17" s="189"/>
      <c r="IG17" s="189"/>
      <c r="IH17" s="189"/>
      <c r="II17" s="189"/>
      <c r="IJ17" s="189"/>
      <c r="IK17" s="189"/>
      <c r="IL17" s="189"/>
      <c r="IM17" s="189"/>
      <c r="IN17" s="189"/>
      <c r="IO17" s="189"/>
      <c r="IP17" s="189"/>
      <c r="IQ17" s="189"/>
      <c r="IR17" s="190"/>
      <c r="IS17" s="191"/>
      <c r="IT17" s="191"/>
    </row>
    <row r="18" spans="1:254" s="192" customFormat="1" ht="30" customHeight="1">
      <c r="A18" s="278"/>
      <c r="B18" s="193" t="s">
        <v>23</v>
      </c>
      <c r="C18" s="194" t="s">
        <v>91</v>
      </c>
      <c r="D18" s="129" t="s">
        <v>88</v>
      </c>
      <c r="E18" s="129" t="s">
        <v>38</v>
      </c>
      <c r="F18" s="129" t="s">
        <v>89</v>
      </c>
      <c r="G18" s="129" t="s">
        <v>25</v>
      </c>
      <c r="H18" s="195">
        <v>593401.52</v>
      </c>
      <c r="I18" s="196">
        <v>65273.71</v>
      </c>
      <c r="J18" s="196">
        <v>0</v>
      </c>
      <c r="K18" s="196">
        <f>SUM(H18:J18)</f>
        <v>658675.23</v>
      </c>
      <c r="L18" s="195">
        <v>593401.52</v>
      </c>
      <c r="M18" s="196">
        <v>65273.71</v>
      </c>
      <c r="N18" s="196">
        <v>0</v>
      </c>
      <c r="O18" s="196">
        <f>SUM(L18:N18)</f>
        <v>658675.23</v>
      </c>
      <c r="P18" s="188"/>
      <c r="Q18" s="188"/>
      <c r="R18" s="188"/>
      <c r="S18" s="188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  <c r="DZ18" s="189"/>
      <c r="EA18" s="189"/>
      <c r="EB18" s="189"/>
      <c r="EC18" s="189"/>
      <c r="ED18" s="189"/>
      <c r="EE18" s="189"/>
      <c r="EF18" s="189"/>
      <c r="EG18" s="189"/>
      <c r="EH18" s="189"/>
      <c r="EI18" s="189"/>
      <c r="EJ18" s="189"/>
      <c r="EK18" s="189"/>
      <c r="EL18" s="189"/>
      <c r="EM18" s="189"/>
      <c r="EN18" s="189"/>
      <c r="EO18" s="189"/>
      <c r="EP18" s="189"/>
      <c r="EQ18" s="189"/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  <c r="HE18" s="189"/>
      <c r="HF18" s="189"/>
      <c r="HG18" s="189"/>
      <c r="HH18" s="189"/>
      <c r="HI18" s="189"/>
      <c r="HJ18" s="189"/>
      <c r="HK18" s="189"/>
      <c r="HL18" s="189"/>
      <c r="HM18" s="189"/>
      <c r="HN18" s="189"/>
      <c r="HO18" s="189"/>
      <c r="HP18" s="189"/>
      <c r="HQ18" s="189"/>
      <c r="HR18" s="189"/>
      <c r="HS18" s="189"/>
      <c r="HT18" s="189"/>
      <c r="HU18" s="189"/>
      <c r="HV18" s="189"/>
      <c r="HW18" s="189"/>
      <c r="HX18" s="189"/>
      <c r="HY18" s="189"/>
      <c r="HZ18" s="189"/>
      <c r="IA18" s="189"/>
      <c r="IB18" s="189"/>
      <c r="IC18" s="189"/>
      <c r="ID18" s="189"/>
      <c r="IE18" s="189"/>
      <c r="IF18" s="189"/>
      <c r="IG18" s="189"/>
      <c r="IH18" s="189"/>
      <c r="II18" s="189"/>
      <c r="IJ18" s="189"/>
      <c r="IK18" s="189"/>
      <c r="IL18" s="189"/>
      <c r="IM18" s="189"/>
      <c r="IN18" s="189"/>
      <c r="IO18" s="189"/>
      <c r="IP18" s="189"/>
      <c r="IQ18" s="189"/>
      <c r="IR18" s="190"/>
      <c r="IS18" s="191"/>
      <c r="IT18" s="191"/>
    </row>
    <row r="19" spans="1:254" s="192" customFormat="1" ht="30" customHeight="1">
      <c r="A19" s="278"/>
      <c r="B19" s="193" t="s">
        <v>28</v>
      </c>
      <c r="C19" s="194" t="s">
        <v>92</v>
      </c>
      <c r="D19" s="129" t="s">
        <v>88</v>
      </c>
      <c r="E19" s="129" t="s">
        <v>38</v>
      </c>
      <c r="F19" s="129" t="s">
        <v>89</v>
      </c>
      <c r="G19" s="129" t="s">
        <v>25</v>
      </c>
      <c r="H19" s="195">
        <v>593525.25</v>
      </c>
      <c r="I19" s="196">
        <v>69530.39</v>
      </c>
      <c r="J19" s="196">
        <v>0</v>
      </c>
      <c r="K19" s="196">
        <v>663055.64</v>
      </c>
      <c r="L19" s="195">
        <v>593525.25</v>
      </c>
      <c r="M19" s="196">
        <v>69530.39</v>
      </c>
      <c r="N19" s="196">
        <v>0</v>
      </c>
      <c r="O19" s="196">
        <v>663055.64</v>
      </c>
      <c r="P19" s="188"/>
      <c r="Q19" s="188"/>
      <c r="R19" s="188"/>
      <c r="S19" s="188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90"/>
      <c r="IS19" s="191"/>
      <c r="IT19" s="191"/>
    </row>
    <row r="20" spans="2:254" s="192" customFormat="1" ht="30" customHeight="1">
      <c r="B20" s="193" t="s">
        <v>32</v>
      </c>
      <c r="C20" s="194" t="s">
        <v>93</v>
      </c>
      <c r="D20" s="129" t="s">
        <v>88</v>
      </c>
      <c r="E20" s="129" t="s">
        <v>38</v>
      </c>
      <c r="F20" s="129" t="s">
        <v>89</v>
      </c>
      <c r="G20" s="129" t="s">
        <v>25</v>
      </c>
      <c r="H20" s="145">
        <v>592861.74</v>
      </c>
      <c r="I20" s="139">
        <v>64882.4</v>
      </c>
      <c r="J20" s="196">
        <v>0</v>
      </c>
      <c r="K20" s="196">
        <f>SUM(H20:J20)</f>
        <v>657744.14</v>
      </c>
      <c r="L20" s="145">
        <v>592861.74</v>
      </c>
      <c r="M20" s="139">
        <v>64882.4</v>
      </c>
      <c r="N20" s="196">
        <v>0</v>
      </c>
      <c r="O20" s="196">
        <f>SUM(L20:N20)</f>
        <v>657744.14</v>
      </c>
      <c r="P20" s="188"/>
      <c r="Q20" s="188"/>
      <c r="R20" s="188"/>
      <c r="S20" s="188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89"/>
      <c r="EQ20" s="189"/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  <c r="HE20" s="189"/>
      <c r="HF20" s="189"/>
      <c r="HG20" s="189"/>
      <c r="HH20" s="189"/>
      <c r="HI20" s="189"/>
      <c r="HJ20" s="189"/>
      <c r="HK20" s="189"/>
      <c r="HL20" s="189"/>
      <c r="HM20" s="189"/>
      <c r="HN20" s="189"/>
      <c r="HO20" s="189"/>
      <c r="HP20" s="189"/>
      <c r="HQ20" s="189"/>
      <c r="HR20" s="189"/>
      <c r="HS20" s="189"/>
      <c r="HT20" s="189"/>
      <c r="HU20" s="189"/>
      <c r="HV20" s="189"/>
      <c r="HW20" s="189"/>
      <c r="HX20" s="189"/>
      <c r="HY20" s="189"/>
      <c r="HZ20" s="189"/>
      <c r="IA20" s="189"/>
      <c r="IB20" s="189"/>
      <c r="IC20" s="189"/>
      <c r="ID20" s="189"/>
      <c r="IE20" s="189"/>
      <c r="IF20" s="189"/>
      <c r="IG20" s="189"/>
      <c r="IH20" s="189"/>
      <c r="II20" s="189"/>
      <c r="IJ20" s="189"/>
      <c r="IK20" s="189"/>
      <c r="IL20" s="189"/>
      <c r="IM20" s="189"/>
      <c r="IN20" s="189"/>
      <c r="IO20" s="189"/>
      <c r="IP20" s="189"/>
      <c r="IQ20" s="189"/>
      <c r="IR20" s="190"/>
      <c r="IS20" s="191"/>
      <c r="IT20" s="191"/>
    </row>
    <row r="21" spans="2:254" s="192" customFormat="1" ht="30" customHeight="1">
      <c r="B21" s="193" t="s">
        <v>37</v>
      </c>
      <c r="C21" s="194" t="s">
        <v>94</v>
      </c>
      <c r="D21" s="129" t="s">
        <v>88</v>
      </c>
      <c r="E21" s="129" t="s">
        <v>38</v>
      </c>
      <c r="F21" s="129" t="s">
        <v>89</v>
      </c>
      <c r="G21" s="129" t="s">
        <v>25</v>
      </c>
      <c r="H21" s="195">
        <v>591459.32</v>
      </c>
      <c r="I21" s="197">
        <v>64322.24</v>
      </c>
      <c r="J21" s="197">
        <v>0</v>
      </c>
      <c r="K21" s="197">
        <f>SUM(H21:J21)</f>
        <v>655781.5599999999</v>
      </c>
      <c r="L21" s="195">
        <v>591459.32</v>
      </c>
      <c r="M21" s="197">
        <v>64322.24</v>
      </c>
      <c r="N21" s="197">
        <v>0</v>
      </c>
      <c r="O21" s="197">
        <f>SUM(L21:N21)</f>
        <v>655781.5599999999</v>
      </c>
      <c r="P21" s="188"/>
      <c r="Q21" s="188"/>
      <c r="R21" s="188"/>
      <c r="S21" s="188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  <c r="HE21" s="189"/>
      <c r="HF21" s="189"/>
      <c r="HG21" s="189"/>
      <c r="HH21" s="189"/>
      <c r="HI21" s="189"/>
      <c r="HJ21" s="189"/>
      <c r="HK21" s="189"/>
      <c r="HL21" s="189"/>
      <c r="HM21" s="189"/>
      <c r="HN21" s="189"/>
      <c r="HO21" s="189"/>
      <c r="HP21" s="189"/>
      <c r="HQ21" s="189"/>
      <c r="HR21" s="189"/>
      <c r="HS21" s="189"/>
      <c r="HT21" s="189"/>
      <c r="HU21" s="189"/>
      <c r="HV21" s="189"/>
      <c r="HW21" s="189"/>
      <c r="HX21" s="189"/>
      <c r="HY21" s="189"/>
      <c r="HZ21" s="189"/>
      <c r="IA21" s="189"/>
      <c r="IB21" s="189"/>
      <c r="IC21" s="189"/>
      <c r="ID21" s="189"/>
      <c r="IE21" s="189"/>
      <c r="IF21" s="189"/>
      <c r="IG21" s="189"/>
      <c r="IH21" s="189"/>
      <c r="II21" s="189"/>
      <c r="IJ21" s="189"/>
      <c r="IK21" s="189"/>
      <c r="IL21" s="189"/>
      <c r="IM21" s="189"/>
      <c r="IN21" s="189"/>
      <c r="IO21" s="189"/>
      <c r="IP21" s="189"/>
      <c r="IQ21" s="189"/>
      <c r="IR21" s="190"/>
      <c r="IS21" s="191"/>
      <c r="IT21" s="191"/>
    </row>
    <row r="22" spans="2:17" s="106" customFormat="1" ht="24.75" customHeight="1" thickBot="1">
      <c r="B22" s="198"/>
      <c r="C22" s="198"/>
      <c r="D22" s="199" t="s">
        <v>95</v>
      </c>
      <c r="E22" s="198"/>
      <c r="F22" s="200"/>
      <c r="G22" s="201"/>
      <c r="H22" s="202"/>
      <c r="I22" s="202"/>
      <c r="J22" s="202"/>
      <c r="K22" s="203"/>
      <c r="L22" s="204">
        <f>SUM(L16:L21)</f>
        <v>3568729.81</v>
      </c>
      <c r="M22" s="204">
        <f>SUM(M16:M21)</f>
        <v>417426.09</v>
      </c>
      <c r="N22" s="204">
        <f>SUM(N16:N21)</f>
        <v>0</v>
      </c>
      <c r="O22" s="204">
        <f>SUM(O16:O21)</f>
        <v>3986155.9000000004</v>
      </c>
      <c r="P22" s="104"/>
      <c r="Q22" s="105"/>
    </row>
    <row r="23" spans="2:19" s="126" customFormat="1" ht="24.75" customHeight="1" thickBot="1">
      <c r="B23" s="116"/>
      <c r="C23" s="122"/>
      <c r="D23" s="116" t="s">
        <v>96</v>
      </c>
      <c r="E23" s="117"/>
      <c r="F23" s="171"/>
      <c r="G23" s="172"/>
      <c r="H23" s="123"/>
      <c r="I23" s="123"/>
      <c r="J23" s="123"/>
      <c r="K23" s="205"/>
      <c r="L23" s="124">
        <f>SUM(L22)</f>
        <v>3568729.81</v>
      </c>
      <c r="M23" s="123">
        <f>SUM(M22)</f>
        <v>417426.09</v>
      </c>
      <c r="N23" s="123">
        <f>SUM(N22)</f>
        <v>0</v>
      </c>
      <c r="O23" s="205">
        <f>SUM(O22)</f>
        <v>3986155.9000000004</v>
      </c>
      <c r="P23" s="125"/>
      <c r="Q23" s="120"/>
      <c r="R23" s="121"/>
      <c r="S23" s="121"/>
    </row>
    <row r="24" spans="2:19" s="126" customFormat="1" ht="30" customHeight="1" thickBot="1">
      <c r="B24" s="263" t="s">
        <v>97</v>
      </c>
      <c r="C24" s="264"/>
      <c r="D24" s="264"/>
      <c r="E24" s="264"/>
      <c r="F24" s="264"/>
      <c r="G24" s="206"/>
      <c r="H24" s="207"/>
      <c r="I24" s="207"/>
      <c r="J24" s="207"/>
      <c r="K24" s="207"/>
      <c r="L24" s="207"/>
      <c r="M24" s="207"/>
      <c r="N24" s="208"/>
      <c r="O24" s="209">
        <f>O14+O23</f>
        <v>116501334.89000002</v>
      </c>
      <c r="P24" s="125"/>
      <c r="Q24" s="120"/>
      <c r="R24" s="210"/>
      <c r="S24" s="211"/>
    </row>
    <row r="25" spans="2:18" s="126" customFormat="1" ht="30" customHeight="1" thickBot="1">
      <c r="B25" s="263" t="s">
        <v>98</v>
      </c>
      <c r="C25" s="264"/>
      <c r="D25" s="264"/>
      <c r="E25" s="264"/>
      <c r="F25" s="264"/>
      <c r="G25" s="212"/>
      <c r="H25" s="213"/>
      <c r="I25" s="213"/>
      <c r="J25" s="213"/>
      <c r="K25" s="213"/>
      <c r="L25" s="213"/>
      <c r="M25" s="213"/>
      <c r="N25" s="213"/>
      <c r="O25" s="214">
        <v>1237664.29</v>
      </c>
      <c r="P25" s="125"/>
      <c r="Q25" s="120"/>
      <c r="R25" s="215"/>
    </row>
    <row r="26" spans="2:19" s="126" customFormat="1" ht="30" customHeight="1" thickBot="1">
      <c r="B26" s="263" t="s">
        <v>99</v>
      </c>
      <c r="C26" s="264"/>
      <c r="D26" s="264"/>
      <c r="E26" s="264"/>
      <c r="F26" s="264"/>
      <c r="G26" s="264"/>
      <c r="H26" s="264"/>
      <c r="I26" s="264"/>
      <c r="J26" s="213"/>
      <c r="K26" s="213"/>
      <c r="L26" s="213"/>
      <c r="M26" s="213"/>
      <c r="N26" s="213"/>
      <c r="O26" s="214">
        <f>O24-O25</f>
        <v>115263670.60000001</v>
      </c>
      <c r="P26" s="125"/>
      <c r="Q26" s="120"/>
      <c r="S26" s="211"/>
    </row>
    <row r="27" spans="2:17" s="103" customFormat="1" ht="30" customHeight="1" thickBot="1">
      <c r="B27" s="216"/>
      <c r="C27" s="217"/>
      <c r="D27" s="218"/>
      <c r="E27" s="216"/>
      <c r="F27" s="216"/>
      <c r="G27" s="216"/>
      <c r="H27" s="219"/>
      <c r="I27" s="220"/>
      <c r="J27" s="220"/>
      <c r="K27" s="219"/>
      <c r="L27" s="220"/>
      <c r="M27" s="285" t="s">
        <v>15</v>
      </c>
      <c r="N27" s="286"/>
      <c r="O27" s="221">
        <f>SUM(O28:O34)</f>
        <v>116501334.89000002</v>
      </c>
      <c r="P27" s="102"/>
      <c r="Q27" s="102"/>
    </row>
    <row r="28" spans="2:17" s="103" customFormat="1" ht="30" customHeight="1">
      <c r="B28" s="216"/>
      <c r="C28" s="217"/>
      <c r="D28" s="218"/>
      <c r="E28" s="216"/>
      <c r="F28" s="216"/>
      <c r="G28" s="216"/>
      <c r="H28" s="222"/>
      <c r="I28" s="222"/>
      <c r="J28" s="220"/>
      <c r="K28" s="222"/>
      <c r="L28" s="223"/>
      <c r="M28" s="265" t="s">
        <v>16</v>
      </c>
      <c r="N28" s="266"/>
      <c r="O28" s="224">
        <f>O23</f>
        <v>3986155.9000000004</v>
      </c>
      <c r="P28" s="102"/>
      <c r="Q28" s="102"/>
    </row>
    <row r="29" spans="2:17" s="103" customFormat="1" ht="30" customHeight="1" thickBot="1">
      <c r="B29" s="269" t="s">
        <v>103</v>
      </c>
      <c r="C29" s="269"/>
      <c r="D29" s="269"/>
      <c r="E29" s="269"/>
      <c r="F29" s="269"/>
      <c r="G29" s="216"/>
      <c r="H29" s="222"/>
      <c r="I29" s="222"/>
      <c r="J29" s="220"/>
      <c r="K29" s="222"/>
      <c r="L29" s="223"/>
      <c r="M29" s="267" t="s">
        <v>100</v>
      </c>
      <c r="N29" s="268"/>
      <c r="O29" s="225">
        <v>0</v>
      </c>
      <c r="P29" s="102"/>
      <c r="Q29" s="102"/>
    </row>
    <row r="30" spans="2:17" s="103" customFormat="1" ht="30" customHeight="1">
      <c r="B30" s="270" t="s">
        <v>104</v>
      </c>
      <c r="C30" s="271"/>
      <c r="D30" s="271"/>
      <c r="E30" s="271"/>
      <c r="F30" s="232">
        <v>1237664.29</v>
      </c>
      <c r="G30" s="216"/>
      <c r="H30" s="219"/>
      <c r="I30" s="219"/>
      <c r="J30" s="219"/>
      <c r="K30" s="219"/>
      <c r="L30" s="219"/>
      <c r="M30" s="267" t="s">
        <v>17</v>
      </c>
      <c r="N30" s="268"/>
      <c r="O30" s="225">
        <v>0</v>
      </c>
      <c r="P30" s="102"/>
      <c r="Q30" s="102"/>
    </row>
    <row r="31" spans="2:17" s="103" customFormat="1" ht="30" customHeight="1" thickBot="1">
      <c r="B31" s="281"/>
      <c r="C31" s="282"/>
      <c r="D31" s="282"/>
      <c r="E31" s="282"/>
      <c r="F31" s="233"/>
      <c r="G31" s="227"/>
      <c r="H31" s="219"/>
      <c r="I31" s="219"/>
      <c r="J31" s="219"/>
      <c r="K31" s="219"/>
      <c r="L31" s="219"/>
      <c r="M31" s="267" t="s">
        <v>18</v>
      </c>
      <c r="N31" s="268"/>
      <c r="O31" s="225">
        <f>O14</f>
        <v>112515178.99000001</v>
      </c>
      <c r="P31" s="228"/>
      <c r="Q31" s="102"/>
    </row>
    <row r="32" spans="2:17" s="103" customFormat="1" ht="30" customHeight="1" thickBot="1">
      <c r="B32" s="283" t="s">
        <v>15</v>
      </c>
      <c r="C32" s="284"/>
      <c r="D32" s="284"/>
      <c r="E32" s="284"/>
      <c r="F32" s="234">
        <f>SUM(F30:F31)</f>
        <v>1237664.29</v>
      </c>
      <c r="G32" s="216"/>
      <c r="H32" s="219"/>
      <c r="I32" s="219"/>
      <c r="J32" s="219"/>
      <c r="K32" s="219"/>
      <c r="L32" s="219"/>
      <c r="M32" s="267" t="s">
        <v>19</v>
      </c>
      <c r="N32" s="268"/>
      <c r="O32" s="225">
        <v>0</v>
      </c>
      <c r="Q32" s="102"/>
    </row>
    <row r="33" spans="2:17" s="103" customFormat="1" ht="30" customHeight="1">
      <c r="B33" s="216"/>
      <c r="C33" s="217"/>
      <c r="D33" s="226"/>
      <c r="E33" s="138"/>
      <c r="F33" s="138"/>
      <c r="G33" s="216"/>
      <c r="H33" s="219"/>
      <c r="I33" s="219"/>
      <c r="J33" s="219"/>
      <c r="K33" s="219"/>
      <c r="L33" s="219"/>
      <c r="M33" s="267" t="s">
        <v>101</v>
      </c>
      <c r="N33" s="268"/>
      <c r="O33" s="229">
        <v>0</v>
      </c>
      <c r="Q33" s="102"/>
    </row>
    <row r="34" spans="2:17" s="103" customFormat="1" ht="30" customHeight="1" thickBot="1">
      <c r="B34" s="216"/>
      <c r="C34" s="217"/>
      <c r="D34" s="226"/>
      <c r="E34" s="138"/>
      <c r="F34" s="138"/>
      <c r="G34" s="216"/>
      <c r="H34" s="219"/>
      <c r="I34" s="219"/>
      <c r="J34" s="219"/>
      <c r="K34" s="219"/>
      <c r="L34" s="219"/>
      <c r="M34" s="279" t="s">
        <v>102</v>
      </c>
      <c r="N34" s="280"/>
      <c r="O34" s="230">
        <v>0</v>
      </c>
      <c r="Q34" s="102"/>
    </row>
    <row r="35" spans="2:17" s="106" customFormat="1" ht="30" customHeight="1">
      <c r="B35" s="107"/>
      <c r="C35" s="107"/>
      <c r="D35" s="107"/>
      <c r="E35" s="107"/>
      <c r="F35" s="107"/>
      <c r="G35" s="107"/>
      <c r="H35" s="107"/>
      <c r="I35" s="231"/>
      <c r="J35" s="231"/>
      <c r="K35" s="231"/>
      <c r="L35" s="231"/>
      <c r="M35" s="231"/>
      <c r="N35" s="231"/>
      <c r="O35" s="231"/>
      <c r="P35" s="104"/>
      <c r="Q35" s="105"/>
    </row>
    <row r="36" spans="2:17" s="238" customFormat="1" ht="30" customHeight="1">
      <c r="B36" s="235"/>
      <c r="C36" s="236"/>
      <c r="D36" s="237"/>
      <c r="F36" s="235"/>
      <c r="G36" s="235"/>
      <c r="H36" s="235"/>
      <c r="I36" s="239"/>
      <c r="J36" s="240"/>
      <c r="K36" s="240"/>
      <c r="L36" s="240"/>
      <c r="M36" s="240"/>
      <c r="N36" s="240"/>
      <c r="O36" s="240"/>
      <c r="P36" s="241"/>
      <c r="Q36" s="242"/>
    </row>
    <row r="37" spans="2:17" s="238" customFormat="1" ht="30" customHeight="1">
      <c r="B37" s="235"/>
      <c r="C37" s="236"/>
      <c r="D37" s="237"/>
      <c r="E37" s="235"/>
      <c r="F37" s="235"/>
      <c r="G37" s="235"/>
      <c r="H37" s="235"/>
      <c r="I37" s="243"/>
      <c r="J37" s="240"/>
      <c r="K37" s="240"/>
      <c r="L37" s="240"/>
      <c r="M37" s="240"/>
      <c r="N37" s="240"/>
      <c r="O37" s="240"/>
      <c r="P37" s="241"/>
      <c r="Q37" s="242"/>
    </row>
    <row r="38" spans="2:17" s="249" customFormat="1" ht="30" customHeight="1">
      <c r="B38" s="244"/>
      <c r="C38" s="245"/>
      <c r="D38" s="246"/>
      <c r="E38" s="244"/>
      <c r="F38" s="244"/>
      <c r="G38" s="244"/>
      <c r="H38" s="247"/>
      <c r="I38" s="247"/>
      <c r="J38" s="247"/>
      <c r="K38" s="247"/>
      <c r="L38" s="247"/>
      <c r="M38" s="247"/>
      <c r="N38" s="247"/>
      <c r="O38" s="247"/>
      <c r="P38" s="241"/>
      <c r="Q38" s="248"/>
    </row>
    <row r="39" ht="30" customHeight="1">
      <c r="E39" s="253"/>
    </row>
    <row r="40" spans="2:17" s="262" customFormat="1" ht="30" customHeight="1">
      <c r="B40" s="257"/>
      <c r="C40" s="258"/>
      <c r="D40" s="259"/>
      <c r="E40" s="257"/>
      <c r="F40" s="257"/>
      <c r="G40" s="257"/>
      <c r="H40" s="260"/>
      <c r="I40" s="260"/>
      <c r="J40" s="260"/>
      <c r="K40" s="260"/>
      <c r="L40" s="260"/>
      <c r="M40" s="260"/>
      <c r="N40" s="260"/>
      <c r="O40" s="260"/>
      <c r="P40" s="255"/>
      <c r="Q40" s="261"/>
    </row>
    <row r="41" spans="2:17" s="262" customFormat="1" ht="30" customHeight="1">
      <c r="B41" s="257"/>
      <c r="C41" s="258"/>
      <c r="D41" s="259"/>
      <c r="E41" s="257"/>
      <c r="F41" s="257"/>
      <c r="G41" s="257"/>
      <c r="H41" s="260"/>
      <c r="I41" s="260"/>
      <c r="J41" s="260"/>
      <c r="K41" s="260"/>
      <c r="L41" s="260"/>
      <c r="M41" s="260"/>
      <c r="N41" s="260"/>
      <c r="O41" s="260"/>
      <c r="P41" s="255"/>
      <c r="Q41" s="261"/>
    </row>
    <row r="42" spans="2:17" s="262" customFormat="1" ht="30" customHeight="1">
      <c r="B42" s="257"/>
      <c r="C42" s="258"/>
      <c r="D42" s="259"/>
      <c r="E42" s="257"/>
      <c r="F42" s="257"/>
      <c r="G42" s="257"/>
      <c r="H42" s="260"/>
      <c r="I42" s="260"/>
      <c r="J42" s="260"/>
      <c r="K42" s="260"/>
      <c r="L42" s="260"/>
      <c r="M42" s="260"/>
      <c r="N42" s="260"/>
      <c r="O42" s="260"/>
      <c r="P42" s="255"/>
      <c r="Q42" s="261"/>
    </row>
    <row r="43" spans="2:17" s="262" customFormat="1" ht="30" customHeight="1">
      <c r="B43" s="257"/>
      <c r="C43" s="258"/>
      <c r="D43" s="259"/>
      <c r="E43" s="257"/>
      <c r="F43" s="257"/>
      <c r="G43" s="257"/>
      <c r="H43" s="260"/>
      <c r="I43" s="260"/>
      <c r="J43" s="260"/>
      <c r="K43" s="260"/>
      <c r="L43" s="260"/>
      <c r="M43" s="260"/>
      <c r="N43" s="260"/>
      <c r="O43" s="260"/>
      <c r="P43" s="255"/>
      <c r="Q43" s="261"/>
    </row>
    <row r="44" spans="2:17" s="262" customFormat="1" ht="30" customHeight="1">
      <c r="B44" s="257"/>
      <c r="C44" s="258"/>
      <c r="D44" s="259"/>
      <c r="E44" s="257"/>
      <c r="F44" s="257"/>
      <c r="G44" s="257"/>
      <c r="H44" s="260"/>
      <c r="I44" s="260"/>
      <c r="J44" s="260"/>
      <c r="K44" s="260"/>
      <c r="L44" s="260"/>
      <c r="M44" s="260"/>
      <c r="N44" s="260"/>
      <c r="O44" s="260"/>
      <c r="P44" s="255"/>
      <c r="Q44" s="261"/>
    </row>
    <row r="45" spans="2:17" s="262" customFormat="1" ht="30" customHeight="1">
      <c r="B45" s="257"/>
      <c r="C45" s="258"/>
      <c r="D45" s="259"/>
      <c r="E45" s="257"/>
      <c r="F45" s="257"/>
      <c r="G45" s="257"/>
      <c r="H45" s="260"/>
      <c r="I45" s="260"/>
      <c r="J45" s="260"/>
      <c r="K45" s="260"/>
      <c r="L45" s="260"/>
      <c r="M45" s="260"/>
      <c r="N45" s="260"/>
      <c r="O45" s="260"/>
      <c r="P45" s="255"/>
      <c r="Q45" s="261"/>
    </row>
    <row r="46" spans="2:17" s="262" customFormat="1" ht="15.75">
      <c r="B46" s="257"/>
      <c r="C46" s="258"/>
      <c r="D46" s="259"/>
      <c r="E46" s="257"/>
      <c r="F46" s="257"/>
      <c r="G46" s="257"/>
      <c r="H46" s="260"/>
      <c r="I46" s="260"/>
      <c r="J46" s="260"/>
      <c r="K46" s="260"/>
      <c r="L46" s="260"/>
      <c r="M46" s="260"/>
      <c r="N46" s="260"/>
      <c r="O46" s="260"/>
      <c r="P46" s="255"/>
      <c r="Q46" s="261"/>
    </row>
    <row r="47" spans="2:17" s="262" customFormat="1" ht="15.75">
      <c r="B47" s="257"/>
      <c r="C47" s="258"/>
      <c r="D47" s="259"/>
      <c r="E47" s="257"/>
      <c r="F47" s="257"/>
      <c r="G47" s="257"/>
      <c r="H47" s="260"/>
      <c r="I47" s="260"/>
      <c r="J47" s="260"/>
      <c r="K47" s="260"/>
      <c r="L47" s="260"/>
      <c r="M47" s="260"/>
      <c r="N47" s="260"/>
      <c r="O47" s="260"/>
      <c r="P47" s="255"/>
      <c r="Q47" s="261"/>
    </row>
    <row r="48" spans="2:17" s="262" customFormat="1" ht="15.75">
      <c r="B48" s="257"/>
      <c r="C48" s="258"/>
      <c r="D48" s="259"/>
      <c r="E48" s="257"/>
      <c r="F48" s="257"/>
      <c r="G48" s="257"/>
      <c r="H48" s="260"/>
      <c r="I48" s="260"/>
      <c r="J48" s="260"/>
      <c r="K48" s="260"/>
      <c r="L48" s="260"/>
      <c r="M48" s="260"/>
      <c r="N48" s="260"/>
      <c r="O48" s="260"/>
      <c r="P48" s="255"/>
      <c r="Q48" s="261"/>
    </row>
    <row r="49" spans="2:17" s="262" customFormat="1" ht="15.75">
      <c r="B49" s="257"/>
      <c r="C49" s="258"/>
      <c r="D49" s="259"/>
      <c r="E49" s="257"/>
      <c r="F49" s="257"/>
      <c r="G49" s="257"/>
      <c r="H49" s="260"/>
      <c r="I49" s="260"/>
      <c r="J49" s="260"/>
      <c r="K49" s="260"/>
      <c r="L49" s="260"/>
      <c r="M49" s="260"/>
      <c r="N49" s="260"/>
      <c r="O49" s="260"/>
      <c r="P49" s="255"/>
      <c r="Q49" s="261"/>
    </row>
    <row r="50" spans="2:17" s="262" customFormat="1" ht="15.75">
      <c r="B50" s="257"/>
      <c r="C50" s="258"/>
      <c r="D50" s="259"/>
      <c r="E50" s="257"/>
      <c r="F50" s="257"/>
      <c r="G50" s="257"/>
      <c r="H50" s="260"/>
      <c r="I50" s="260"/>
      <c r="J50" s="260"/>
      <c r="K50" s="260"/>
      <c r="L50" s="260"/>
      <c r="M50" s="260"/>
      <c r="N50" s="260"/>
      <c r="O50" s="260"/>
      <c r="P50" s="255"/>
      <c r="Q50" s="261"/>
    </row>
    <row r="51" spans="2:15" ht="15.75">
      <c r="B51" s="257"/>
      <c r="C51" s="258"/>
      <c r="D51" s="259"/>
      <c r="E51" s="257"/>
      <c r="F51" s="257"/>
      <c r="G51" s="257"/>
      <c r="H51" s="260"/>
      <c r="I51" s="260"/>
      <c r="J51" s="260"/>
      <c r="K51" s="260"/>
      <c r="L51" s="260"/>
      <c r="M51" s="260"/>
      <c r="N51" s="260"/>
      <c r="O51" s="260"/>
    </row>
    <row r="52" spans="2:15" ht="15.75">
      <c r="B52" s="257"/>
      <c r="C52" s="258"/>
      <c r="D52" s="259"/>
      <c r="E52" s="257"/>
      <c r="F52" s="257"/>
      <c r="G52" s="257"/>
      <c r="H52" s="260"/>
      <c r="I52" s="260"/>
      <c r="J52" s="260"/>
      <c r="K52" s="260"/>
      <c r="L52" s="260"/>
      <c r="M52" s="260"/>
      <c r="N52" s="260"/>
      <c r="O52" s="260"/>
    </row>
    <row r="53" spans="3:9" ht="15.75">
      <c r="C53" s="258"/>
      <c r="D53" s="259"/>
      <c r="E53" s="257"/>
      <c r="F53" s="257"/>
      <c r="I53" s="260"/>
    </row>
    <row r="54" spans="3:9" ht="15.75">
      <c r="C54" s="258"/>
      <c r="D54" s="259"/>
      <c r="E54" s="257"/>
      <c r="F54" s="257"/>
      <c r="I54" s="260"/>
    </row>
    <row r="55" spans="3:9" ht="15.75">
      <c r="C55" s="258"/>
      <c r="D55" s="259"/>
      <c r="E55" s="257"/>
      <c r="F55" s="257"/>
      <c r="I55" s="260"/>
    </row>
    <row r="56" spans="3:6" ht="15.75">
      <c r="C56" s="258"/>
      <c r="D56" s="259"/>
      <c r="E56" s="257"/>
      <c r="F56" s="257"/>
    </row>
    <row r="57" spans="3:6" ht="15.75">
      <c r="C57" s="258"/>
      <c r="D57" s="259"/>
      <c r="E57" s="257"/>
      <c r="F57" s="257"/>
    </row>
    <row r="58" spans="3:6" ht="15.75">
      <c r="C58" s="258"/>
      <c r="D58" s="259"/>
      <c r="E58" s="257"/>
      <c r="F58" s="257"/>
    </row>
    <row r="59" spans="3:6" ht="15.75">
      <c r="C59" s="258"/>
      <c r="D59" s="259"/>
      <c r="E59" s="257"/>
      <c r="F59" s="257"/>
    </row>
  </sheetData>
  <sheetProtection/>
  <mergeCells count="21">
    <mergeCell ref="M31:N31"/>
    <mergeCell ref="M32:N32"/>
    <mergeCell ref="M33:N33"/>
    <mergeCell ref="M34:N34"/>
    <mergeCell ref="B31:E31"/>
    <mergeCell ref="B32:E32"/>
    <mergeCell ref="B1:O1"/>
    <mergeCell ref="B2:O2"/>
    <mergeCell ref="C3:D3"/>
    <mergeCell ref="G3:K3"/>
    <mergeCell ref="L3:O3"/>
    <mergeCell ref="A17:A19"/>
    <mergeCell ref="B24:F24"/>
    <mergeCell ref="M28:N28"/>
    <mergeCell ref="M29:N29"/>
    <mergeCell ref="M30:N30"/>
    <mergeCell ref="B29:F29"/>
    <mergeCell ref="B30:E30"/>
    <mergeCell ref="B25:F25"/>
    <mergeCell ref="B26:I26"/>
    <mergeCell ref="M27:N27"/>
  </mergeCells>
  <printOptions horizontalCentered="1"/>
  <pageMargins left="0.1968503937007874" right="0.2755905511811024" top="0.5511811023622047" bottom="0.4330708661417323" header="0.3937007874015748" footer="0.275590551181102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5"/>
  <sheetViews>
    <sheetView zoomScale="80" zoomScaleNormal="80" zoomScalePageLayoutView="0" workbookViewId="0" topLeftCell="A1">
      <selection activeCell="A9" sqref="A9:A11"/>
    </sheetView>
  </sheetViews>
  <sheetFormatPr defaultColWidth="9.140625" defaultRowHeight="12.75"/>
  <cols>
    <col min="1" max="1" width="17.8515625" style="2" customWidth="1"/>
    <col min="2" max="2" width="5.8515625" style="2" customWidth="1"/>
    <col min="3" max="3" width="12.57421875" style="1" customWidth="1"/>
    <col min="4" max="4" width="21.7109375" style="2" customWidth="1"/>
    <col min="5" max="5" width="13.8515625" style="2" customWidth="1"/>
    <col min="6" max="6" width="18.57421875" style="3" bestFit="1" customWidth="1"/>
    <col min="7" max="7" width="33.00390625" style="2" customWidth="1"/>
    <col min="8" max="8" width="41.7109375" style="2" customWidth="1"/>
    <col min="9" max="9" width="7.8515625" style="2" customWidth="1"/>
    <col min="10" max="11" width="20.421875" style="4" customWidth="1"/>
    <col min="12" max="12" width="12.28125" style="5" bestFit="1" customWidth="1"/>
    <col min="13" max="13" width="22.00390625" style="14" bestFit="1" customWidth="1"/>
    <col min="14" max="14" width="18.57421875" style="2" bestFit="1" customWidth="1"/>
    <col min="15" max="15" width="12.421875" style="2" bestFit="1" customWidth="1"/>
    <col min="16" max="16" width="14.28125" style="2" bestFit="1" customWidth="1"/>
    <col min="17" max="16384" width="9.140625" style="2" customWidth="1"/>
  </cols>
  <sheetData>
    <row r="1" spans="2:13" s="15" customFormat="1" ht="30" customHeight="1">
      <c r="B1" s="307" t="s">
        <v>62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1"/>
    </row>
    <row r="2" spans="2:5" ht="30" customHeight="1" thickBot="1">
      <c r="B2" s="7"/>
      <c r="C2" s="32"/>
      <c r="D2" s="6"/>
      <c r="E2" s="7"/>
    </row>
    <row r="3" spans="2:13" s="8" customFormat="1" ht="27.75" customHeight="1" thickBot="1" thickTop="1">
      <c r="B3" s="303" t="s">
        <v>33</v>
      </c>
      <c r="C3" s="305" t="s">
        <v>24</v>
      </c>
      <c r="D3" s="306"/>
      <c r="E3" s="298" t="s">
        <v>0</v>
      </c>
      <c r="F3" s="299" t="s">
        <v>1</v>
      </c>
      <c r="G3" s="298" t="s">
        <v>2</v>
      </c>
      <c r="H3" s="33" t="s">
        <v>3</v>
      </c>
      <c r="I3" s="298" t="s">
        <v>4</v>
      </c>
      <c r="J3" s="294" t="s">
        <v>5</v>
      </c>
      <c r="K3" s="294" t="s">
        <v>6</v>
      </c>
      <c r="L3" s="296" t="s">
        <v>7</v>
      </c>
      <c r="M3" s="14"/>
    </row>
    <row r="4" spans="2:13" s="8" customFormat="1" ht="50.25" customHeight="1" thickBot="1">
      <c r="B4" s="304"/>
      <c r="C4" s="34" t="s">
        <v>8</v>
      </c>
      <c r="D4" s="35" t="s">
        <v>9</v>
      </c>
      <c r="E4" s="312"/>
      <c r="F4" s="300"/>
      <c r="G4" s="295"/>
      <c r="H4" s="36" t="s">
        <v>10</v>
      </c>
      <c r="I4" s="295"/>
      <c r="J4" s="295"/>
      <c r="K4" s="295"/>
      <c r="L4" s="297"/>
      <c r="M4" s="14"/>
    </row>
    <row r="5" spans="2:13" s="8" customFormat="1" ht="27.75" customHeight="1" thickBot="1">
      <c r="B5" s="37">
        <v>1</v>
      </c>
      <c r="C5" s="38">
        <v>2</v>
      </c>
      <c r="D5" s="39">
        <v>3</v>
      </c>
      <c r="E5" s="39">
        <v>4</v>
      </c>
      <c r="F5" s="39">
        <v>5</v>
      </c>
      <c r="G5" s="39">
        <v>6</v>
      </c>
      <c r="H5" s="39">
        <v>7</v>
      </c>
      <c r="I5" s="40">
        <v>8</v>
      </c>
      <c r="J5" s="41">
        <v>9</v>
      </c>
      <c r="K5" s="41">
        <v>10</v>
      </c>
      <c r="L5" s="42">
        <v>11</v>
      </c>
      <c r="M5" s="14"/>
    </row>
    <row r="6" spans="2:16" s="8" customFormat="1" ht="75" customHeight="1">
      <c r="B6" s="44" t="s">
        <v>21</v>
      </c>
      <c r="C6" s="83" t="s">
        <v>41</v>
      </c>
      <c r="D6" s="84" t="s">
        <v>42</v>
      </c>
      <c r="E6" s="78" t="s">
        <v>46</v>
      </c>
      <c r="F6" s="92" t="s">
        <v>47</v>
      </c>
      <c r="G6" s="81" t="s">
        <v>44</v>
      </c>
      <c r="H6" s="79" t="s">
        <v>48</v>
      </c>
      <c r="I6" s="80" t="s">
        <v>11</v>
      </c>
      <c r="J6" s="82">
        <v>12640000</v>
      </c>
      <c r="K6" s="93">
        <f>J6*M6</f>
        <v>93895519.52</v>
      </c>
      <c r="L6" s="85" t="s">
        <v>43</v>
      </c>
      <c r="M6" s="91">
        <v>7.428443</v>
      </c>
      <c r="N6" s="28"/>
      <c r="O6" s="28"/>
      <c r="P6" s="77"/>
    </row>
    <row r="7" spans="2:15" s="8" customFormat="1" ht="81" customHeight="1">
      <c r="B7" s="43" t="s">
        <v>22</v>
      </c>
      <c r="C7" s="94" t="s">
        <v>49</v>
      </c>
      <c r="D7" s="84" t="s">
        <v>50</v>
      </c>
      <c r="E7" s="78" t="s">
        <v>51</v>
      </c>
      <c r="F7" s="94" t="s">
        <v>52</v>
      </c>
      <c r="G7" s="96" t="s">
        <v>60</v>
      </c>
      <c r="H7" s="79" t="s">
        <v>53</v>
      </c>
      <c r="I7" s="80" t="s">
        <v>11</v>
      </c>
      <c r="J7" s="95">
        <v>100000000</v>
      </c>
      <c r="K7" s="95">
        <f>J7*M7</f>
        <v>743052500</v>
      </c>
      <c r="L7" s="97" t="s">
        <v>45</v>
      </c>
      <c r="M7" s="98">
        <v>7.430525</v>
      </c>
      <c r="O7" s="9"/>
    </row>
    <row r="8" spans="2:15" s="8" customFormat="1" ht="81" customHeight="1">
      <c r="B8" s="43" t="s">
        <v>23</v>
      </c>
      <c r="C8" s="94" t="s">
        <v>49</v>
      </c>
      <c r="D8" s="84" t="s">
        <v>55</v>
      </c>
      <c r="E8" s="78" t="s">
        <v>54</v>
      </c>
      <c r="F8" s="94" t="s">
        <v>56</v>
      </c>
      <c r="G8" s="96" t="s">
        <v>60</v>
      </c>
      <c r="H8" s="79" t="s">
        <v>53</v>
      </c>
      <c r="I8" s="80" t="s">
        <v>11</v>
      </c>
      <c r="J8" s="95">
        <v>100000000</v>
      </c>
      <c r="K8" s="95">
        <f>J8*M8</f>
        <v>741674700</v>
      </c>
      <c r="L8" s="97" t="s">
        <v>45</v>
      </c>
      <c r="M8" s="98">
        <v>7.416747</v>
      </c>
      <c r="N8" s="28"/>
      <c r="O8" s="9"/>
    </row>
    <row r="9" spans="1:15" s="8" customFormat="1" ht="75" customHeight="1" thickBot="1">
      <c r="A9" s="287">
        <v>521</v>
      </c>
      <c r="B9" s="43" t="s">
        <v>28</v>
      </c>
      <c r="C9" s="94" t="s">
        <v>49</v>
      </c>
      <c r="D9" s="84" t="s">
        <v>58</v>
      </c>
      <c r="E9" s="78" t="s">
        <v>57</v>
      </c>
      <c r="F9" s="94" t="s">
        <v>56</v>
      </c>
      <c r="G9" s="100" t="s">
        <v>61</v>
      </c>
      <c r="H9" s="79" t="s">
        <v>59</v>
      </c>
      <c r="I9" s="80" t="s">
        <v>11</v>
      </c>
      <c r="J9" s="99">
        <v>60000000</v>
      </c>
      <c r="K9" s="95">
        <f>J9*M9</f>
        <v>445004820</v>
      </c>
      <c r="L9" s="97" t="s">
        <v>45</v>
      </c>
      <c r="M9" s="98">
        <v>7.416747</v>
      </c>
      <c r="N9" s="28"/>
      <c r="O9" s="9"/>
    </row>
    <row r="10" spans="1:15" s="49" customFormat="1" ht="30" customHeight="1" thickBot="1" thickTop="1">
      <c r="A10" s="287"/>
      <c r="B10" s="289" t="s">
        <v>36</v>
      </c>
      <c r="C10" s="290"/>
      <c r="D10" s="290"/>
      <c r="E10" s="290"/>
      <c r="F10" s="290"/>
      <c r="G10" s="290"/>
      <c r="H10" s="290"/>
      <c r="I10" s="291"/>
      <c r="J10" s="45"/>
      <c r="K10" s="45">
        <f>K11+K12+K13+K14+K15</f>
        <v>2023627539.52</v>
      </c>
      <c r="L10" s="46"/>
      <c r="M10" s="86"/>
      <c r="N10" s="47"/>
      <c r="O10" s="9"/>
    </row>
    <row r="11" spans="1:15" s="49" customFormat="1" ht="30" customHeight="1" thickBot="1" thickTop="1">
      <c r="A11" s="287"/>
      <c r="B11" s="289" t="s">
        <v>29</v>
      </c>
      <c r="C11" s="290"/>
      <c r="D11" s="290"/>
      <c r="E11" s="290"/>
      <c r="F11" s="290"/>
      <c r="G11" s="290"/>
      <c r="H11" s="290"/>
      <c r="I11" s="291"/>
      <c r="J11" s="45"/>
      <c r="K11" s="45">
        <f>K9</f>
        <v>445004820</v>
      </c>
      <c r="L11" s="46"/>
      <c r="M11" s="86"/>
      <c r="N11" s="47"/>
      <c r="O11" s="48"/>
    </row>
    <row r="12" spans="2:15" s="49" customFormat="1" ht="30" customHeight="1" thickBot="1" thickTop="1">
      <c r="B12" s="289" t="s">
        <v>30</v>
      </c>
      <c r="C12" s="290"/>
      <c r="D12" s="290"/>
      <c r="E12" s="290"/>
      <c r="F12" s="290"/>
      <c r="G12" s="290"/>
      <c r="H12" s="290"/>
      <c r="I12" s="291"/>
      <c r="J12" s="45"/>
      <c r="K12" s="45"/>
      <c r="L12" s="46"/>
      <c r="M12" s="86"/>
      <c r="N12" s="47"/>
      <c r="O12" s="48"/>
    </row>
    <row r="13" spans="2:15" s="49" customFormat="1" ht="30" customHeight="1" thickBot="1" thickTop="1">
      <c r="B13" s="308" t="s">
        <v>31</v>
      </c>
      <c r="C13" s="309"/>
      <c r="D13" s="309"/>
      <c r="E13" s="309"/>
      <c r="F13" s="309"/>
      <c r="G13" s="309"/>
      <c r="H13" s="309"/>
      <c r="I13" s="309"/>
      <c r="J13" s="45"/>
      <c r="K13" s="45">
        <f>K6</f>
        <v>93895519.52</v>
      </c>
      <c r="L13" s="46"/>
      <c r="M13" s="86"/>
      <c r="N13" s="47"/>
      <c r="O13" s="48"/>
    </row>
    <row r="14" spans="2:15" s="49" customFormat="1" ht="30" customHeight="1" thickBot="1" thickTop="1">
      <c r="B14" s="310" t="s">
        <v>34</v>
      </c>
      <c r="C14" s="311"/>
      <c r="D14" s="311"/>
      <c r="E14" s="311"/>
      <c r="F14" s="311"/>
      <c r="G14" s="311"/>
      <c r="H14" s="311"/>
      <c r="I14" s="311"/>
      <c r="J14" s="45"/>
      <c r="K14" s="45">
        <f>K7+K8</f>
        <v>1484727200</v>
      </c>
      <c r="L14" s="46"/>
      <c r="M14" s="87"/>
      <c r="N14" s="47"/>
      <c r="O14" s="48"/>
    </row>
    <row r="15" spans="2:15" s="49" customFormat="1" ht="30" customHeight="1" thickBot="1" thickTop="1">
      <c r="B15" s="308" t="s">
        <v>35</v>
      </c>
      <c r="C15" s="309"/>
      <c r="D15" s="309"/>
      <c r="E15" s="309"/>
      <c r="F15" s="309"/>
      <c r="G15" s="309"/>
      <c r="H15" s="309"/>
      <c r="I15" s="309"/>
      <c r="J15" s="45"/>
      <c r="K15" s="45"/>
      <c r="L15" s="46"/>
      <c r="M15" s="87"/>
      <c r="N15" s="47"/>
      <c r="O15" s="48"/>
    </row>
    <row r="16" spans="2:15" s="8" customFormat="1" ht="30" customHeight="1" thickTop="1">
      <c r="B16" s="50"/>
      <c r="C16" s="51"/>
      <c r="D16" s="52"/>
      <c r="E16" s="53"/>
      <c r="F16" s="51"/>
      <c r="G16" s="52"/>
      <c r="H16" s="54"/>
      <c r="I16" s="55"/>
      <c r="J16" s="56"/>
      <c r="K16" s="56"/>
      <c r="L16" s="56"/>
      <c r="M16" s="88"/>
      <c r="N16" s="28"/>
      <c r="O16" s="48"/>
    </row>
    <row r="17" spans="2:15" s="15" customFormat="1" ht="30" customHeight="1">
      <c r="B17" s="288" t="s">
        <v>12</v>
      </c>
      <c r="C17" s="288"/>
      <c r="D17" s="288"/>
      <c r="E17" s="57"/>
      <c r="F17" s="58" t="s">
        <v>13</v>
      </c>
      <c r="G17" s="59" t="s">
        <v>14</v>
      </c>
      <c r="H17" s="60" t="s">
        <v>15</v>
      </c>
      <c r="I17" s="61"/>
      <c r="J17" s="62"/>
      <c r="K17" s="63"/>
      <c r="L17" s="64"/>
      <c r="M17" s="89"/>
      <c r="N17" s="65"/>
      <c r="O17" s="9"/>
    </row>
    <row r="18" spans="2:14" s="15" customFormat="1" ht="30" customHeight="1">
      <c r="B18" s="66">
        <v>1</v>
      </c>
      <c r="C18" s="293" t="s">
        <v>16</v>
      </c>
      <c r="D18" s="293"/>
      <c r="E18" s="61"/>
      <c r="F18" s="67">
        <f>K6</f>
        <v>93895519.52</v>
      </c>
      <c r="G18" s="67">
        <v>0</v>
      </c>
      <c r="H18" s="68">
        <f>SUM(F18:G18)</f>
        <v>93895519.52</v>
      </c>
      <c r="I18" s="69"/>
      <c r="J18" s="62"/>
      <c r="K18" s="63"/>
      <c r="L18" s="64"/>
      <c r="M18" s="89"/>
      <c r="N18" s="29"/>
    </row>
    <row r="19" spans="2:14" s="15" customFormat="1" ht="30" customHeight="1">
      <c r="B19" s="66">
        <v>2</v>
      </c>
      <c r="C19" s="293" t="s">
        <v>17</v>
      </c>
      <c r="D19" s="293"/>
      <c r="E19" s="61"/>
      <c r="F19" s="70">
        <v>0</v>
      </c>
      <c r="G19" s="68">
        <v>0</v>
      </c>
      <c r="H19" s="68">
        <f>SUM(F19:G19)</f>
        <v>0</v>
      </c>
      <c r="I19" s="69"/>
      <c r="J19" s="62"/>
      <c r="K19" s="63"/>
      <c r="L19" s="64"/>
      <c r="M19" s="90"/>
      <c r="N19" s="71"/>
    </row>
    <row r="20" spans="2:14" s="15" customFormat="1" ht="30" customHeight="1">
      <c r="B20" s="66">
        <v>3</v>
      </c>
      <c r="C20" s="293" t="s">
        <v>18</v>
      </c>
      <c r="D20" s="293"/>
      <c r="E20" s="61"/>
      <c r="F20" s="67">
        <f>K7+K8+K9</f>
        <v>1929732020</v>
      </c>
      <c r="G20" s="70">
        <v>0</v>
      </c>
      <c r="H20" s="68">
        <f>SUM(F20:G20)</f>
        <v>1929732020</v>
      </c>
      <c r="I20" s="69"/>
      <c r="J20" s="62"/>
      <c r="K20" s="63"/>
      <c r="L20" s="64"/>
      <c r="M20" s="90"/>
      <c r="N20" s="71"/>
    </row>
    <row r="21" spans="2:13" s="15" customFormat="1" ht="30" customHeight="1">
      <c r="B21" s="66">
        <v>4</v>
      </c>
      <c r="C21" s="293" t="s">
        <v>19</v>
      </c>
      <c r="D21" s="293"/>
      <c r="E21" s="61"/>
      <c r="F21" s="70">
        <v>0</v>
      </c>
      <c r="G21" s="68">
        <v>0</v>
      </c>
      <c r="H21" s="68">
        <f>SUM(F21:G21)</f>
        <v>0</v>
      </c>
      <c r="I21" s="69"/>
      <c r="J21" s="62"/>
      <c r="K21" s="63"/>
      <c r="L21" s="64"/>
      <c r="M21" s="90"/>
    </row>
    <row r="22" spans="2:13" s="15" customFormat="1" ht="30" customHeight="1">
      <c r="B22" s="292" t="s">
        <v>20</v>
      </c>
      <c r="C22" s="292"/>
      <c r="D22" s="292"/>
      <c r="E22" s="72"/>
      <c r="F22" s="73">
        <f>SUM(F18:F21)</f>
        <v>2023627539.52</v>
      </c>
      <c r="G22" s="74">
        <f>SUM(G18:G21)</f>
        <v>0</v>
      </c>
      <c r="H22" s="73">
        <f>SUM(F22:G22)</f>
        <v>2023627539.52</v>
      </c>
      <c r="I22" s="75"/>
      <c r="J22" s="62"/>
      <c r="K22" s="76"/>
      <c r="L22" s="29"/>
      <c r="M22" s="90"/>
    </row>
    <row r="23" spans="2:15" s="19" customFormat="1" ht="30" customHeight="1">
      <c r="B23" s="22"/>
      <c r="C23" s="23"/>
      <c r="D23" s="22"/>
      <c r="E23" s="22"/>
      <c r="F23" s="22"/>
      <c r="G23" s="22"/>
      <c r="H23" s="22"/>
      <c r="I23" s="22"/>
      <c r="J23" s="24"/>
      <c r="K23" s="25"/>
      <c r="L23" s="26"/>
      <c r="M23" s="27"/>
      <c r="N23" s="22"/>
      <c r="O23" s="15"/>
    </row>
    <row r="24" spans="2:15" ht="30" customHeight="1">
      <c r="B24" s="19"/>
      <c r="C24" s="30"/>
      <c r="D24" s="19"/>
      <c r="E24" s="19"/>
      <c r="F24" s="18"/>
      <c r="G24" s="19"/>
      <c r="H24" s="19"/>
      <c r="I24" s="19"/>
      <c r="J24" s="20"/>
      <c r="K24" s="20"/>
      <c r="L24" s="21"/>
      <c r="O24" s="19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spans="7:8" ht="15.75">
      <c r="G31" s="302"/>
      <c r="H31" s="301"/>
    </row>
    <row r="32" spans="7:8" ht="15.75">
      <c r="G32" s="302"/>
      <c r="H32" s="301"/>
    </row>
    <row r="33" ht="15.75">
      <c r="H33" s="6"/>
    </row>
    <row r="34" ht="15.75">
      <c r="H34" s="6"/>
    </row>
    <row r="35" spans="6:8" ht="12.75" customHeight="1">
      <c r="F35" s="301"/>
      <c r="H35" s="6"/>
    </row>
    <row r="36" spans="6:8" ht="12.75" customHeight="1">
      <c r="F36" s="301"/>
      <c r="H36" s="6"/>
    </row>
    <row r="37" ht="15.75">
      <c r="H37" s="6"/>
    </row>
    <row r="38" spans="8:10" ht="15.75">
      <c r="H38" s="10"/>
      <c r="I38" s="11"/>
      <c r="J38" s="12"/>
    </row>
    <row r="39" spans="8:10" ht="15.75">
      <c r="H39" s="13"/>
      <c r="I39" s="11"/>
      <c r="J39" s="12"/>
    </row>
    <row r="40" spans="6:10" ht="15.75">
      <c r="F40" s="16"/>
      <c r="G40" s="17"/>
      <c r="H40" s="10"/>
      <c r="I40" s="11"/>
      <c r="J40" s="12"/>
    </row>
    <row r="41" spans="6:10" ht="15.75">
      <c r="F41" s="16"/>
      <c r="G41" s="17"/>
      <c r="H41" s="10"/>
      <c r="I41" s="11"/>
      <c r="J41" s="12"/>
    </row>
    <row r="42" spans="6:10" ht="15.75">
      <c r="F42" s="16"/>
      <c r="G42" s="10"/>
      <c r="H42" s="10"/>
      <c r="I42" s="11"/>
      <c r="J42" s="12"/>
    </row>
    <row r="43" spans="6:10" ht="15.75">
      <c r="F43" s="16"/>
      <c r="G43" s="17"/>
      <c r="H43" s="10"/>
      <c r="I43" s="11"/>
      <c r="J43" s="12"/>
    </row>
    <row r="44" spans="6:10" ht="15.75">
      <c r="F44" s="16"/>
      <c r="G44" s="17"/>
      <c r="H44" s="10"/>
      <c r="I44" s="11"/>
      <c r="J44" s="12"/>
    </row>
    <row r="45" spans="6:8" ht="15.75">
      <c r="F45" s="16"/>
      <c r="G45" s="17"/>
      <c r="H45" s="6"/>
    </row>
    <row r="46" ht="15.75">
      <c r="H46" s="6"/>
    </row>
    <row r="47" ht="15.75">
      <c r="H47" s="6"/>
    </row>
    <row r="48" ht="15.75">
      <c r="H48" s="6"/>
    </row>
    <row r="49" ht="15.75">
      <c r="H49" s="6"/>
    </row>
    <row r="50" ht="15.75">
      <c r="H50" s="6"/>
    </row>
    <row r="51" ht="15.75">
      <c r="H51" s="6"/>
    </row>
    <row r="52" ht="15.75">
      <c r="H52" s="6"/>
    </row>
    <row r="53" ht="15.75">
      <c r="H53" s="6"/>
    </row>
    <row r="54" ht="15.75">
      <c r="H54" s="6"/>
    </row>
    <row r="55" ht="15.75">
      <c r="H55" s="6"/>
    </row>
    <row r="56" ht="15.75">
      <c r="H56" s="6"/>
    </row>
    <row r="57" ht="15.75">
      <c r="H57" s="6"/>
    </row>
    <row r="58" ht="15.75">
      <c r="H58" s="6"/>
    </row>
    <row r="59" ht="15.75">
      <c r="H59" s="6"/>
    </row>
    <row r="60" ht="15.75">
      <c r="H60" s="6"/>
    </row>
    <row r="61" ht="15.75">
      <c r="H61" s="6"/>
    </row>
    <row r="62" ht="15.75">
      <c r="H62" s="6"/>
    </row>
    <row r="63" ht="15.75">
      <c r="H63" s="6"/>
    </row>
    <row r="64" ht="15.75">
      <c r="H64" s="6"/>
    </row>
    <row r="65" ht="15.75">
      <c r="H65" s="6"/>
    </row>
    <row r="66" ht="15.75">
      <c r="H66" s="6"/>
    </row>
    <row r="67" ht="15.75">
      <c r="H67" s="6"/>
    </row>
    <row r="68" ht="15.75">
      <c r="H68" s="6"/>
    </row>
    <row r="69" ht="15.75">
      <c r="H69" s="6"/>
    </row>
    <row r="70" ht="15.75">
      <c r="H70" s="6"/>
    </row>
    <row r="71" ht="15.75">
      <c r="H71" s="6"/>
    </row>
    <row r="72" ht="15.75">
      <c r="H72" s="6"/>
    </row>
    <row r="73" ht="15.75">
      <c r="H73" s="6"/>
    </row>
    <row r="74" ht="15.75">
      <c r="H74" s="6"/>
    </row>
    <row r="75" ht="15.75">
      <c r="H75" s="6"/>
    </row>
    <row r="76" ht="15.75">
      <c r="H76" s="6"/>
    </row>
    <row r="77" ht="15.75">
      <c r="H77" s="6"/>
    </row>
    <row r="78" ht="15.75">
      <c r="H78" s="6"/>
    </row>
    <row r="79" ht="15.75">
      <c r="H79" s="6"/>
    </row>
    <row r="80" ht="15.75">
      <c r="H80" s="6"/>
    </row>
    <row r="81" ht="15.75">
      <c r="H81" s="6"/>
    </row>
    <row r="82" ht="15.75">
      <c r="H82" s="6"/>
    </row>
    <row r="83" ht="15.75">
      <c r="H83" s="6"/>
    </row>
    <row r="84" ht="15.75">
      <c r="H84" s="6"/>
    </row>
    <row r="85" ht="15.75">
      <c r="H85" s="6"/>
    </row>
    <row r="86" ht="15.75">
      <c r="H86" s="6"/>
    </row>
    <row r="87" ht="15.75">
      <c r="H87" s="6"/>
    </row>
    <row r="88" ht="15.75">
      <c r="H88" s="6"/>
    </row>
    <row r="89" ht="15.75">
      <c r="H89" s="6"/>
    </row>
    <row r="90" ht="15.75">
      <c r="H90" s="6"/>
    </row>
    <row r="91" ht="15.75">
      <c r="H91" s="6"/>
    </row>
    <row r="92" ht="15.75">
      <c r="H92" s="6"/>
    </row>
    <row r="93" ht="15.75">
      <c r="H93" s="6"/>
    </row>
    <row r="94" ht="15.75">
      <c r="H94" s="6"/>
    </row>
    <row r="95" ht="15.75">
      <c r="H95" s="6"/>
    </row>
    <row r="96" ht="15.75">
      <c r="H96" s="6"/>
    </row>
    <row r="97" ht="15.75">
      <c r="H97" s="6"/>
    </row>
    <row r="98" ht="15.75">
      <c r="H98" s="6"/>
    </row>
    <row r="99" ht="15.75">
      <c r="H99" s="6"/>
    </row>
    <row r="100" ht="15.75">
      <c r="H100" s="6"/>
    </row>
    <row r="101" ht="15.75">
      <c r="H101" s="6"/>
    </row>
    <row r="102" ht="15.75">
      <c r="H102" s="6"/>
    </row>
    <row r="103" ht="15.75">
      <c r="H103" s="6"/>
    </row>
    <row r="104" ht="15.75">
      <c r="H104" s="6"/>
    </row>
    <row r="105" ht="15.75">
      <c r="H105" s="6"/>
    </row>
    <row r="106" ht="15.75">
      <c r="H106" s="6"/>
    </row>
    <row r="107" ht="15.75">
      <c r="H107" s="6"/>
    </row>
    <row r="108" ht="15.75">
      <c r="H108" s="6"/>
    </row>
    <row r="109" ht="15.75">
      <c r="H109" s="6"/>
    </row>
    <row r="110" ht="15.75">
      <c r="H110" s="6"/>
    </row>
    <row r="111" ht="15.75">
      <c r="H111" s="6"/>
    </row>
    <row r="112" ht="15.75">
      <c r="H112" s="6"/>
    </row>
    <row r="113" ht="15.75">
      <c r="H113" s="6"/>
    </row>
    <row r="114" ht="15.75">
      <c r="H114" s="6"/>
    </row>
    <row r="115" ht="15.75">
      <c r="H115" s="6"/>
    </row>
    <row r="116" ht="15.75">
      <c r="H116" s="6"/>
    </row>
    <row r="117" ht="15.75">
      <c r="H117" s="6"/>
    </row>
    <row r="118" ht="15.75">
      <c r="H118" s="6"/>
    </row>
    <row r="119" ht="15.75">
      <c r="H119" s="6"/>
    </row>
    <row r="120" ht="15.75">
      <c r="H120" s="6"/>
    </row>
    <row r="121" ht="15.75">
      <c r="H121" s="6"/>
    </row>
    <row r="122" ht="15.75">
      <c r="H122" s="6"/>
    </row>
    <row r="123" ht="15.75">
      <c r="H123" s="6"/>
    </row>
    <row r="124" ht="15.75">
      <c r="H124" s="6"/>
    </row>
    <row r="125" ht="15.75">
      <c r="H125" s="6"/>
    </row>
    <row r="126" ht="15.75">
      <c r="H126" s="6"/>
    </row>
    <row r="127" ht="15.75">
      <c r="H127" s="6"/>
    </row>
    <row r="128" ht="15.75">
      <c r="H128" s="6"/>
    </row>
    <row r="129" ht="15.75">
      <c r="H129" s="6"/>
    </row>
    <row r="130" ht="15.75">
      <c r="H130" s="6"/>
    </row>
    <row r="131" ht="15.75">
      <c r="H131" s="6"/>
    </row>
    <row r="132" ht="15.75">
      <c r="H132" s="6"/>
    </row>
    <row r="133" ht="15.75">
      <c r="H133" s="6"/>
    </row>
    <row r="134" ht="15.75">
      <c r="H134" s="6"/>
    </row>
    <row r="135" ht="15.75">
      <c r="H135" s="6"/>
    </row>
    <row r="136" ht="15.75">
      <c r="H136" s="6"/>
    </row>
    <row r="137" ht="15.75">
      <c r="H137" s="6"/>
    </row>
    <row r="138" ht="15.75">
      <c r="H138" s="6"/>
    </row>
    <row r="139" ht="15.75">
      <c r="H139" s="6"/>
    </row>
    <row r="140" ht="15.75">
      <c r="H140" s="6"/>
    </row>
    <row r="141" ht="15.75">
      <c r="H141" s="6"/>
    </row>
    <row r="142" ht="15.75">
      <c r="H142" s="6"/>
    </row>
    <row r="143" ht="15.75">
      <c r="H143" s="6"/>
    </row>
    <row r="144" ht="15.75">
      <c r="H144" s="6"/>
    </row>
    <row r="145" ht="15.75">
      <c r="H145" s="6"/>
    </row>
    <row r="146" ht="15.75">
      <c r="H146" s="6"/>
    </row>
    <row r="147" ht="15.75">
      <c r="H147" s="6"/>
    </row>
    <row r="148" ht="15.75">
      <c r="H148" s="6"/>
    </row>
    <row r="149" ht="15.75">
      <c r="H149" s="6"/>
    </row>
    <row r="150" ht="15.75">
      <c r="H150" s="6"/>
    </row>
    <row r="151" ht="15.75">
      <c r="H151" s="6"/>
    </row>
    <row r="152" ht="15.75">
      <c r="H152" s="6"/>
    </row>
    <row r="153" ht="15.75">
      <c r="H153" s="6"/>
    </row>
    <row r="154" ht="15.75">
      <c r="H154" s="6"/>
    </row>
    <row r="155" ht="15.75">
      <c r="H155" s="6"/>
    </row>
    <row r="156" ht="15.75">
      <c r="H156" s="6"/>
    </row>
    <row r="157" ht="15.75">
      <c r="H157" s="6"/>
    </row>
    <row r="158" ht="15.75">
      <c r="H158" s="6"/>
    </row>
    <row r="159" ht="15.75">
      <c r="H159" s="6"/>
    </row>
    <row r="160" ht="15.75">
      <c r="H160" s="6"/>
    </row>
    <row r="161" ht="15.75">
      <c r="H161" s="6"/>
    </row>
    <row r="162" ht="15.75">
      <c r="H162" s="6"/>
    </row>
    <row r="163" ht="15.75">
      <c r="H163" s="6"/>
    </row>
    <row r="164" ht="15.75">
      <c r="H164" s="6"/>
    </row>
    <row r="165" ht="15.75">
      <c r="H165" s="6"/>
    </row>
    <row r="166" ht="15.75">
      <c r="H166" s="6"/>
    </row>
    <row r="167" ht="15.75">
      <c r="H167" s="6"/>
    </row>
    <row r="168" ht="15.75">
      <c r="H168" s="6"/>
    </row>
    <row r="169" ht="15.75">
      <c r="H169" s="6"/>
    </row>
    <row r="170" ht="15.75">
      <c r="H170" s="6"/>
    </row>
    <row r="171" ht="15.75">
      <c r="H171" s="6"/>
    </row>
    <row r="172" ht="15.75">
      <c r="H172" s="6"/>
    </row>
    <row r="173" ht="15.75">
      <c r="H173" s="6"/>
    </row>
    <row r="174" ht="15.75">
      <c r="H174" s="6"/>
    </row>
    <row r="175" ht="15.75">
      <c r="H175" s="6"/>
    </row>
    <row r="176" ht="15.75">
      <c r="H176" s="6"/>
    </row>
    <row r="177" ht="15.75">
      <c r="H177" s="6"/>
    </row>
    <row r="178" ht="15.75">
      <c r="H178" s="6"/>
    </row>
    <row r="179" ht="15.75">
      <c r="H179" s="6"/>
    </row>
    <row r="180" ht="15.75">
      <c r="H180" s="6"/>
    </row>
    <row r="181" ht="15.75">
      <c r="H181" s="6"/>
    </row>
    <row r="182" ht="15.75">
      <c r="H182" s="6"/>
    </row>
    <row r="183" ht="15.75">
      <c r="H183" s="6"/>
    </row>
    <row r="184" ht="15.75">
      <c r="H184" s="6"/>
    </row>
    <row r="185" ht="15.75">
      <c r="H185" s="6"/>
    </row>
    <row r="186" ht="15.75">
      <c r="H186" s="6"/>
    </row>
    <row r="187" ht="15.75">
      <c r="H187" s="6"/>
    </row>
    <row r="188" ht="15.75">
      <c r="H188" s="6"/>
    </row>
    <row r="189" ht="15.75">
      <c r="H189" s="6"/>
    </row>
    <row r="190" ht="15.75">
      <c r="H190" s="6"/>
    </row>
    <row r="191" ht="15.75">
      <c r="H191" s="6"/>
    </row>
    <row r="192" ht="15.75">
      <c r="H192" s="6"/>
    </row>
    <row r="193" ht="15.75">
      <c r="H193" s="6"/>
    </row>
    <row r="194" ht="15.75">
      <c r="H194" s="6"/>
    </row>
    <row r="195" ht="15.75">
      <c r="H195" s="6"/>
    </row>
    <row r="196" ht="15.75">
      <c r="H196" s="6"/>
    </row>
    <row r="197" ht="15.75">
      <c r="H197" s="6"/>
    </row>
    <row r="198" ht="15.75">
      <c r="H198" s="6"/>
    </row>
    <row r="199" ht="15.75">
      <c r="H199" s="6"/>
    </row>
    <row r="200" ht="15.75">
      <c r="H200" s="6"/>
    </row>
    <row r="201" ht="15.75">
      <c r="H201" s="6"/>
    </row>
    <row r="202" ht="15.75">
      <c r="H202" s="6"/>
    </row>
    <row r="203" ht="15.75">
      <c r="H203" s="6"/>
    </row>
    <row r="204" ht="15.75">
      <c r="H204" s="6"/>
    </row>
    <row r="205" ht="15.75">
      <c r="H205" s="6"/>
    </row>
    <row r="206" ht="15.75">
      <c r="H206" s="6"/>
    </row>
    <row r="207" ht="15.75">
      <c r="H207" s="6"/>
    </row>
    <row r="208" ht="15.75">
      <c r="H208" s="6"/>
    </row>
    <row r="209" ht="15.75">
      <c r="H209" s="6"/>
    </row>
    <row r="210" ht="15.75">
      <c r="H210" s="6"/>
    </row>
    <row r="211" ht="15.75">
      <c r="H211" s="6"/>
    </row>
    <row r="212" ht="15.75">
      <c r="H212" s="6"/>
    </row>
    <row r="213" ht="15.75">
      <c r="H213" s="6"/>
    </row>
    <row r="214" ht="15.75">
      <c r="H214" s="6"/>
    </row>
    <row r="215" ht="15.75">
      <c r="H215" s="6"/>
    </row>
    <row r="216" ht="15.75">
      <c r="H216" s="6"/>
    </row>
    <row r="217" ht="15.75">
      <c r="H217" s="6"/>
    </row>
    <row r="218" ht="15.75">
      <c r="H218" s="6"/>
    </row>
    <row r="219" ht="15.75">
      <c r="H219" s="6"/>
    </row>
    <row r="220" ht="15.75">
      <c r="H220" s="6"/>
    </row>
    <row r="221" ht="15.75">
      <c r="H221" s="6"/>
    </row>
    <row r="222" ht="15.75">
      <c r="H222" s="6"/>
    </row>
    <row r="223" ht="15.75">
      <c r="H223" s="6"/>
    </row>
    <row r="224" ht="15.75">
      <c r="H224" s="6"/>
    </row>
    <row r="225" ht="15.75">
      <c r="H225" s="6"/>
    </row>
    <row r="226" ht="15.75">
      <c r="H226" s="6"/>
    </row>
    <row r="227" ht="15.75">
      <c r="H227" s="6"/>
    </row>
    <row r="228" ht="15.75">
      <c r="H228" s="6"/>
    </row>
    <row r="229" ht="15.75">
      <c r="H229" s="6"/>
    </row>
    <row r="230" ht="15.75">
      <c r="H230" s="6"/>
    </row>
    <row r="231" ht="15.75">
      <c r="H231" s="6"/>
    </row>
    <row r="232" ht="15.75">
      <c r="H232" s="6"/>
    </row>
    <row r="233" ht="15.75">
      <c r="H233" s="6"/>
    </row>
    <row r="234" ht="15.75">
      <c r="H234" s="6"/>
    </row>
    <row r="235" ht="15.75">
      <c r="H235" s="6"/>
    </row>
    <row r="236" ht="15.75">
      <c r="H236" s="6"/>
    </row>
    <row r="237" ht="15.75">
      <c r="H237" s="6"/>
    </row>
    <row r="238" ht="15.75">
      <c r="H238" s="6"/>
    </row>
    <row r="239" ht="15.75">
      <c r="H239" s="6"/>
    </row>
    <row r="240" ht="15.75">
      <c r="H240" s="6"/>
    </row>
    <row r="241" ht="15.75">
      <c r="H241" s="6"/>
    </row>
    <row r="242" ht="15.75">
      <c r="H242" s="6"/>
    </row>
    <row r="243" ht="15.75">
      <c r="H243" s="6"/>
    </row>
    <row r="244" ht="15.75">
      <c r="H244" s="6"/>
    </row>
    <row r="245" ht="15.75">
      <c r="H245" s="6"/>
    </row>
    <row r="246" ht="15.75">
      <c r="H246" s="6"/>
    </row>
    <row r="247" ht="15.75">
      <c r="H247" s="6"/>
    </row>
    <row r="248" ht="15.75">
      <c r="H248" s="6"/>
    </row>
    <row r="249" ht="15.75">
      <c r="H249" s="6"/>
    </row>
    <row r="250" ht="15.75">
      <c r="H250" s="6"/>
    </row>
    <row r="251" ht="15.75">
      <c r="H251" s="6"/>
    </row>
    <row r="252" ht="15.75">
      <c r="H252" s="6"/>
    </row>
    <row r="253" ht="15.75">
      <c r="H253" s="6"/>
    </row>
    <row r="254" ht="15.75">
      <c r="H254" s="6"/>
    </row>
    <row r="255" ht="15.75">
      <c r="H255" s="6"/>
    </row>
    <row r="256" ht="15.75">
      <c r="H256" s="6"/>
    </row>
    <row r="257" ht="15.75">
      <c r="H257" s="6"/>
    </row>
    <row r="258" ht="15.75">
      <c r="H258" s="6"/>
    </row>
    <row r="259" ht="15.75">
      <c r="H259" s="6"/>
    </row>
    <row r="260" ht="15.75">
      <c r="H260" s="6"/>
    </row>
    <row r="261" ht="15.75">
      <c r="H261" s="6"/>
    </row>
    <row r="262" ht="15.75">
      <c r="H262" s="6"/>
    </row>
    <row r="263" ht="15.75">
      <c r="H263" s="6"/>
    </row>
    <row r="264" ht="15.75">
      <c r="H264" s="6"/>
    </row>
    <row r="265" ht="15.75">
      <c r="H265" s="6"/>
    </row>
    <row r="266" ht="15.75">
      <c r="H266" s="6"/>
    </row>
    <row r="267" ht="15.75">
      <c r="H267" s="6"/>
    </row>
    <row r="268" ht="15.75">
      <c r="H268" s="6"/>
    </row>
    <row r="269" ht="15.75">
      <c r="H269" s="6"/>
    </row>
    <row r="270" ht="15.75">
      <c r="H270" s="6"/>
    </row>
    <row r="271" ht="15.75">
      <c r="H271" s="6"/>
    </row>
    <row r="272" ht="15.75">
      <c r="H272" s="6"/>
    </row>
    <row r="273" ht="15.75">
      <c r="H273" s="6"/>
    </row>
    <row r="274" ht="15.75">
      <c r="H274" s="6"/>
    </row>
    <row r="275" ht="15.75">
      <c r="H275" s="6"/>
    </row>
    <row r="276" ht="15.75">
      <c r="H276" s="6"/>
    </row>
    <row r="277" ht="15.75">
      <c r="H277" s="6"/>
    </row>
    <row r="278" ht="15.75">
      <c r="H278" s="6"/>
    </row>
    <row r="279" ht="15.75">
      <c r="H279" s="6"/>
    </row>
    <row r="280" ht="15.75">
      <c r="H280" s="6"/>
    </row>
    <row r="281" ht="15.75">
      <c r="H281" s="6"/>
    </row>
    <row r="282" ht="15.75">
      <c r="H282" s="6"/>
    </row>
    <row r="283" ht="15.75">
      <c r="H283" s="6"/>
    </row>
    <row r="284" ht="15.75">
      <c r="H284" s="6"/>
    </row>
    <row r="285" ht="15.75">
      <c r="H285" s="6"/>
    </row>
    <row r="286" ht="15.75">
      <c r="H286" s="6"/>
    </row>
    <row r="287" ht="15.75">
      <c r="H287" s="6"/>
    </row>
    <row r="288" ht="15.75">
      <c r="H288" s="6"/>
    </row>
    <row r="289" ht="15.75">
      <c r="H289" s="6"/>
    </row>
    <row r="290" ht="15.75">
      <c r="H290" s="6"/>
    </row>
    <row r="291" ht="15.75">
      <c r="H291" s="6"/>
    </row>
    <row r="292" ht="15.75">
      <c r="H292" s="6"/>
    </row>
    <row r="293" ht="15.75">
      <c r="H293" s="6"/>
    </row>
    <row r="294" ht="15.75">
      <c r="H294" s="6"/>
    </row>
    <row r="295" ht="15.75">
      <c r="H295" s="6"/>
    </row>
    <row r="296" ht="15.75">
      <c r="H296" s="6"/>
    </row>
    <row r="297" ht="15.75">
      <c r="H297" s="6"/>
    </row>
    <row r="298" ht="15.75">
      <c r="H298" s="6"/>
    </row>
    <row r="299" ht="15.75">
      <c r="H299" s="6"/>
    </row>
    <row r="300" ht="15.75">
      <c r="H300" s="6"/>
    </row>
    <row r="301" ht="15.75">
      <c r="H301" s="6"/>
    </row>
    <row r="302" ht="15.75">
      <c r="H302" s="6"/>
    </row>
    <row r="303" ht="15.75">
      <c r="H303" s="6"/>
    </row>
    <row r="304" ht="15.75">
      <c r="H304" s="6"/>
    </row>
    <row r="305" ht="15.75">
      <c r="H305" s="6"/>
    </row>
    <row r="306" ht="15.75">
      <c r="H306" s="6"/>
    </row>
    <row r="307" ht="15.75">
      <c r="H307" s="6"/>
    </row>
    <row r="308" ht="15.75">
      <c r="H308" s="6"/>
    </row>
    <row r="309" ht="15.75">
      <c r="H309" s="6"/>
    </row>
    <row r="310" ht="15.75">
      <c r="H310" s="6"/>
    </row>
    <row r="311" ht="15.75">
      <c r="H311" s="6"/>
    </row>
    <row r="312" ht="15.75">
      <c r="H312" s="6"/>
    </row>
    <row r="313" ht="15.75">
      <c r="H313" s="6"/>
    </row>
    <row r="314" ht="15.75">
      <c r="H314" s="6"/>
    </row>
    <row r="315" ht="15.75">
      <c r="H315" s="6"/>
    </row>
    <row r="316" ht="15.75">
      <c r="H316" s="6"/>
    </row>
    <row r="317" ht="15.75">
      <c r="H317" s="6"/>
    </row>
    <row r="318" ht="15.75">
      <c r="H318" s="6"/>
    </row>
    <row r="319" ht="15.75">
      <c r="H319" s="6"/>
    </row>
    <row r="320" ht="15.75">
      <c r="H320" s="6"/>
    </row>
    <row r="321" ht="15.75">
      <c r="H321" s="6"/>
    </row>
    <row r="322" ht="15.75">
      <c r="H322" s="6"/>
    </row>
    <row r="323" ht="15.75">
      <c r="H323" s="6"/>
    </row>
    <row r="324" ht="15.75">
      <c r="H324" s="6"/>
    </row>
    <row r="325" ht="15.75">
      <c r="H325" s="6"/>
    </row>
    <row r="326" ht="15.75">
      <c r="H326" s="6"/>
    </row>
    <row r="327" ht="15.75">
      <c r="H327" s="6"/>
    </row>
    <row r="328" ht="15.75">
      <c r="H328" s="6"/>
    </row>
    <row r="329" ht="15.75">
      <c r="H329" s="6"/>
    </row>
    <row r="330" ht="15.75">
      <c r="H330" s="6"/>
    </row>
    <row r="331" ht="15.75">
      <c r="H331" s="6"/>
    </row>
    <row r="332" ht="15.75">
      <c r="H332" s="6"/>
    </row>
    <row r="333" ht="15.75">
      <c r="H333" s="6"/>
    </row>
    <row r="334" ht="15.75">
      <c r="H334" s="6"/>
    </row>
    <row r="335" ht="15.75">
      <c r="H335" s="6"/>
    </row>
    <row r="336" ht="15.75">
      <c r="H336" s="6"/>
    </row>
    <row r="337" ht="15.75">
      <c r="H337" s="6"/>
    </row>
    <row r="338" ht="15.75">
      <c r="H338" s="6"/>
    </row>
    <row r="339" ht="15.75">
      <c r="H339" s="6"/>
    </row>
    <row r="340" ht="15.75">
      <c r="H340" s="6"/>
    </row>
    <row r="341" ht="15.75">
      <c r="H341" s="6"/>
    </row>
    <row r="342" ht="15.75">
      <c r="H342" s="6"/>
    </row>
    <row r="343" ht="15.75">
      <c r="H343" s="6"/>
    </row>
    <row r="344" ht="15.75">
      <c r="H344" s="6"/>
    </row>
    <row r="345" ht="15.75">
      <c r="H345" s="6"/>
    </row>
    <row r="346" ht="15.75">
      <c r="H346" s="6"/>
    </row>
    <row r="347" ht="15.75">
      <c r="H347" s="6"/>
    </row>
    <row r="348" ht="15.75">
      <c r="H348" s="6"/>
    </row>
    <row r="349" ht="15.75">
      <c r="H349" s="6"/>
    </row>
    <row r="350" ht="15.75">
      <c r="H350" s="6"/>
    </row>
    <row r="351" ht="15.75">
      <c r="H351" s="6"/>
    </row>
    <row r="352" ht="15.75">
      <c r="H352" s="6"/>
    </row>
    <row r="353" ht="15.75">
      <c r="H353" s="6"/>
    </row>
    <row r="354" ht="15.75">
      <c r="H354" s="6"/>
    </row>
    <row r="355" ht="15.75">
      <c r="H355" s="6"/>
    </row>
  </sheetData>
  <sheetProtection/>
  <mergeCells count="26">
    <mergeCell ref="B3:B4"/>
    <mergeCell ref="C18:D18"/>
    <mergeCell ref="C3:D3"/>
    <mergeCell ref="B11:I11"/>
    <mergeCell ref="J3:J4"/>
    <mergeCell ref="B1:L1"/>
    <mergeCell ref="B13:I13"/>
    <mergeCell ref="B15:I15"/>
    <mergeCell ref="B14:I14"/>
    <mergeCell ref="E3:E4"/>
    <mergeCell ref="K3:K4"/>
    <mergeCell ref="L3:L4"/>
    <mergeCell ref="I3:I4"/>
    <mergeCell ref="G3:G4"/>
    <mergeCell ref="F3:F4"/>
    <mergeCell ref="F35:F36"/>
    <mergeCell ref="H31:H32"/>
    <mergeCell ref="G31:G32"/>
    <mergeCell ref="A9:A11"/>
    <mergeCell ref="B17:D17"/>
    <mergeCell ref="B10:I10"/>
    <mergeCell ref="B12:I12"/>
    <mergeCell ref="B22:D22"/>
    <mergeCell ref="C20:D20"/>
    <mergeCell ref="C21:D21"/>
    <mergeCell ref="C19:D19"/>
  </mergeCells>
  <printOptions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60" r:id="rId1"/>
  <rowBreaks count="1" manualBreakCount="1">
    <brk id="2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2017-09-01T07:29:11Z</cp:lastPrinted>
  <dcterms:created xsi:type="dcterms:W3CDTF">2013-01-30T14:16:43Z</dcterms:created>
  <dcterms:modified xsi:type="dcterms:W3CDTF">2017-09-05T08:46:17Z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3Jamstva 1.1. - 30.6.2017.xls</vt:lpwstr>
  </property>
</Properties>
</file>