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260" windowWidth="11295" windowHeight="9825" activeTab="1"/>
  </bookViews>
  <sheets>
    <sheet name="Plaćanja po jamstvima" sheetId="1" r:id="rId1"/>
    <sheet name="Izdana jamstva" sheetId="2" r:id="rId2"/>
  </sheets>
  <definedNames>
    <definedName name="_xlnm.Print_Titles" localSheetId="1">'Izdana jamstva'!$3:$5</definedName>
  </definedNames>
  <calcPr fullCalcOnLoad="1"/>
</workbook>
</file>

<file path=xl/sharedStrings.xml><?xml version="1.0" encoding="utf-8"?>
<sst xmlns="http://schemas.openxmlformats.org/spreadsheetml/2006/main" count="242" uniqueCount="139">
  <si>
    <t>Datum plaćanja</t>
  </si>
  <si>
    <t>Dužnik</t>
  </si>
  <si>
    <t>Banka</t>
  </si>
  <si>
    <t>Val</t>
  </si>
  <si>
    <t>Riznični broj jamstva</t>
  </si>
  <si>
    <t>Glavnica</t>
  </si>
  <si>
    <t>Kamata</t>
  </si>
  <si>
    <t>Promet</t>
  </si>
  <si>
    <t>Ukupno promet</t>
  </si>
  <si>
    <t>Ostalo</t>
  </si>
  <si>
    <t>UKUPNO</t>
  </si>
  <si>
    <t>PROMET</t>
  </si>
  <si>
    <t>Ukupno</t>
  </si>
  <si>
    <t>Gospodarstvo</t>
  </si>
  <si>
    <t>Ukupno gospodarstvo</t>
  </si>
  <si>
    <t>GOSPODARSTVO</t>
  </si>
  <si>
    <t>Protuvrijednost u kunama</t>
  </si>
  <si>
    <t xml:space="preserve"> POVRATI PO JAMSTVIMA </t>
  </si>
  <si>
    <t>R.
 br.</t>
  </si>
  <si>
    <t>Plaćanje</t>
  </si>
  <si>
    <t>Ukupno ostalo</t>
  </si>
  <si>
    <t>OSTALO</t>
  </si>
  <si>
    <t xml:space="preserve"> NETO ODLJEV SREDSTAVA IZ DP PO OSNOVU PLAĆANJA PO JAMSTVIMA 2015.</t>
  </si>
  <si>
    <t>Pregled plaćanja -protestirana državna jamstva od 01.01. - 30.06.2016. godine</t>
  </si>
  <si>
    <t xml:space="preserve">Povrati na ime protestiranih jamstava Republike Hrvatske </t>
  </si>
  <si>
    <t xml:space="preserve"> SVEUKUPNO PLAĆENO PO JAMSTVIMA 2016.</t>
  </si>
  <si>
    <t>HRVATSKI ZAVOD ZA
TRANSFUZIJSKU MEDICINU</t>
  </si>
  <si>
    <t>HRK</t>
  </si>
  <si>
    <t>F-001-10</t>
  </si>
  <si>
    <t>PBZ</t>
  </si>
  <si>
    <t>Hrvatski zavod za transfuzijsku medicinu</t>
  </si>
  <si>
    <t>30.06.</t>
  </si>
  <si>
    <t>1.</t>
  </si>
  <si>
    <t>IMUNOLOŠKI ZAVOD</t>
  </si>
  <si>
    <t>F-007-12</t>
  </si>
  <si>
    <t>HPB</t>
  </si>
  <si>
    <t>Imunološki zavod</t>
  </si>
  <si>
    <t>16.06.</t>
  </si>
  <si>
    <t>5.</t>
  </si>
  <si>
    <t>16.05.</t>
  </si>
  <si>
    <t>15.04.</t>
  </si>
  <si>
    <t>4.</t>
  </si>
  <si>
    <t>16.03.</t>
  </si>
  <si>
    <t>3.</t>
  </si>
  <si>
    <t>15.02.</t>
  </si>
  <si>
    <t>2.</t>
  </si>
  <si>
    <t>15.01.</t>
  </si>
  <si>
    <t>HŽ INFRASTRUKTURA</t>
  </si>
  <si>
    <t>F-007-14</t>
  </si>
  <si>
    <t>ERSTE</t>
  </si>
  <si>
    <t>povrat u DP</t>
  </si>
  <si>
    <t>21.06.</t>
  </si>
  <si>
    <t>HŽ Infrastruktura</t>
  </si>
  <si>
    <t>20.06.</t>
  </si>
  <si>
    <t>6.</t>
  </si>
  <si>
    <t>F-017-14</t>
  </si>
  <si>
    <t>13.06.</t>
  </si>
  <si>
    <t>04.04.</t>
  </si>
  <si>
    <t>29.03.</t>
  </si>
  <si>
    <t>25.01.</t>
  </si>
  <si>
    <t>HRVATSKI ZAVOD ZA TRANSFUZIJSKU MEDICINU</t>
  </si>
  <si>
    <t>HOTELI PODGORA DD</t>
  </si>
  <si>
    <t>CENTAR ZA RESTRUKTURIRANJE I PRODAJU</t>
  </si>
  <si>
    <t>BRODOGRADILIŠTE KRALJEVICA DD U STEČAJU</t>
  </si>
  <si>
    <t>HŽ CARGO D.O.O.</t>
  </si>
  <si>
    <t xml:space="preserve"> PREGLED IZDANIH  JAMSTAVA OD 01.01.2016. - 30.06.2016. GODINE</t>
  </si>
  <si>
    <t>Red.
Broj</t>
  </si>
  <si>
    <t xml:space="preserve">Odluka Vlade RH </t>
  </si>
  <si>
    <t>Datum izdavanja</t>
  </si>
  <si>
    <t>U korist</t>
  </si>
  <si>
    <t>Valuta</t>
  </si>
  <si>
    <t>Iznos jamstva</t>
  </si>
  <si>
    <t>Iznos jamstva u kunama</t>
  </si>
  <si>
    <t>Krajnji rok dospijeća</t>
  </si>
  <si>
    <t>Datum</t>
  </si>
  <si>
    <t>Klasa, Ur. broj</t>
  </si>
  <si>
    <t>Namjena kredita</t>
  </si>
  <si>
    <t>16.07.2015.</t>
  </si>
  <si>
    <t>022-03/15-04/282
50301-05/18-15-2</t>
  </si>
  <si>
    <t>F-002-16</t>
  </si>
  <si>
    <t>12.04.2016.</t>
  </si>
  <si>
    <t>HRVATSKA POŠTANSKA BANKA, dioničko društvo</t>
  </si>
  <si>
    <t>ULJANIK d.d. - za kreditno zaduženje radi financiranja Nov. 522</t>
  </si>
  <si>
    <t>EUR</t>
  </si>
  <si>
    <t>2017.</t>
  </si>
  <si>
    <t>24.09.2015.</t>
  </si>
  <si>
    <t>022-03/15-04/416
50301-05/18-15-2</t>
  </si>
  <si>
    <t>F-003-16</t>
  </si>
  <si>
    <t>ULJANIK d.d. - za kreditno zaduženje radi financiranja Nov. 526</t>
  </si>
  <si>
    <t>12.05.2016.</t>
  </si>
  <si>
    <t>022-03/16-04/97
50301-05/18-16-4</t>
  </si>
  <si>
    <t>F-004-16</t>
  </si>
  <si>
    <t>16.05.2016.</t>
  </si>
  <si>
    <t>ZABA, PBZ, ERSTE</t>
  </si>
  <si>
    <t>HRVATSKE AUTOCESTE d.o.o. - u svrhu urednog servisiranja dospjelih kreditnih obveza sukladno planu poslovanja za 2016. godinu</t>
  </si>
  <si>
    <t>2024.</t>
  </si>
  <si>
    <t>022-03/16-04/96
50301-05/18-16-4</t>
  </si>
  <si>
    <t>F-005-16</t>
  </si>
  <si>
    <t>ZABA, PBZ, HPB</t>
  </si>
  <si>
    <t>022-03/16-04/102
50301-05/18-16-4</t>
  </si>
  <si>
    <t>F-006-16</t>
  </si>
  <si>
    <t>25.05.2016.</t>
  </si>
  <si>
    <t>ERSTE, PBZ, SGS, ZABA</t>
  </si>
  <si>
    <t xml:space="preserve">HRVATSKE CESTE d.o.o. - u svrhu financiranja građenja i održavanja državnih cesta i podmirenje kreditnih obveza u 2016. godini </t>
  </si>
  <si>
    <t>2026.</t>
  </si>
  <si>
    <t>18.05.2016.</t>
  </si>
  <si>
    <t>022-03/16-04/118
50301-05/18-16-4</t>
  </si>
  <si>
    <t>F-007-16</t>
  </si>
  <si>
    <t>09.06.2016.</t>
  </si>
  <si>
    <t>AUTOCESTA RIJEKA - ZAGREB d.d. - u svrhu financiranja plana poslovanja za 2016. godinu</t>
  </si>
  <si>
    <t>2023.</t>
  </si>
  <si>
    <t>7.</t>
  </si>
  <si>
    <t>022-03/16-04/113
50301-05/18-16-2</t>
  </si>
  <si>
    <t>F-008-16</t>
  </si>
  <si>
    <t>10.06.2016.</t>
  </si>
  <si>
    <t>ULJANIK d.d. - za izdavanje bankarske kontragarancije za povrat avansa za Nov. 531</t>
  </si>
  <si>
    <t>2019.</t>
  </si>
  <si>
    <t>8.</t>
  </si>
  <si>
    <t>F-009-16</t>
  </si>
  <si>
    <t>ULJANIK d.d. - za izdavanje bankarske kontragarancije za povrat avansa za Nov. 532</t>
  </si>
  <si>
    <t>9.</t>
  </si>
  <si>
    <t>F-010-16</t>
  </si>
  <si>
    <t>HBOR</t>
  </si>
  <si>
    <t>ULJANIK d.d. - za izdavanje neizravne bankarske garancije za povrat avansa za Nov. 531</t>
  </si>
  <si>
    <t>10.</t>
  </si>
  <si>
    <t>F-011-16</t>
  </si>
  <si>
    <t>ULJANIK d.d. - za izdavanje neizravne bankarske garancije za povrat avansa za Nov. 532</t>
  </si>
  <si>
    <t>UKUPNO IZDANA JAMSTVA (1+2+3+4+5)</t>
  </si>
  <si>
    <t>1.) JAMSTVA IZDANA IZVANPRORAČUNSKIM KORISNICIMA</t>
  </si>
  <si>
    <t>2.) JAMSTVA IZDANA PO POSEBNOM ZAKONU</t>
  </si>
  <si>
    <t>3.) ČINIDBENA JAMSTVA</t>
  </si>
  <si>
    <t>4.) JAMSTVA ZA REFINANCIRANJE OBVEZA</t>
  </si>
  <si>
    <t>5.) NOVA FINANCIJSKA JAMSTVA</t>
  </si>
  <si>
    <t xml:space="preserve"> REKAPITULACIJA</t>
  </si>
  <si>
    <t>TUZEMNA</t>
  </si>
  <si>
    <t>INOZEMNA</t>
  </si>
  <si>
    <t>POLJOPRIVREDA</t>
  </si>
  <si>
    <t>TURIZAM</t>
  </si>
  <si>
    <t xml:space="preserve">UKUPNO </t>
  </si>
</sst>
</file>

<file path=xl/styles.xml><?xml version="1.0" encoding="utf-8"?>
<styleSheet xmlns="http://schemas.openxmlformats.org/spreadsheetml/2006/main">
  <numFmts count="6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_(* #,##0.0000_);_(* \(#,##0.0000\);_(* &quot;-&quot;????_);_(@_)"/>
    <numFmt numFmtId="182" formatCode="#,##0.000000"/>
    <numFmt numFmtId="183" formatCode="_-* #,##0.000000_-;\-* #,##0.000000_-;_-* &quot;-&quot;??????_-;_-@_-"/>
    <numFmt numFmtId="184" formatCode="#,##0.00000000000000_ ;\-#,##0.00000000000000\ "/>
    <numFmt numFmtId="185" formatCode="_-* #,##0.00000000000000_-;\-* #,##0.00000000000000_-;_-* &quot;-&quot;??????????????_-;_-@_-"/>
    <numFmt numFmtId="186" formatCode="d\-mmm\-yyyy/"/>
    <numFmt numFmtId="187" formatCode="&quot;kn&quot;\ #,##0.00"/>
    <numFmt numFmtId="188" formatCode="&quot;Da&quot;;&quot;Da&quot;;&quot;Ne&quot;"/>
    <numFmt numFmtId="189" formatCode="&quot;Istina&quot;;&quot;Istina&quot;;&quot;Laž&quot;"/>
    <numFmt numFmtId="190" formatCode="&quot;Uključeno&quot;;&quot;Uključeno&quot;;&quot;Isključeno&quot;"/>
    <numFmt numFmtId="191" formatCode="0.0000"/>
    <numFmt numFmtId="192" formatCode="_-* #,##0.0000_-;\-* #,##0.0000_-;_-* &quot;-&quot;????_-;_-@_-"/>
    <numFmt numFmtId="193" formatCode="_-[$DEM]\ * #,##0.00_-;\-[$DEM]\ * #,##0.00_-;_-[$DEM]\ * &quot;-&quot;??_-;_-@_-"/>
    <numFmt numFmtId="194" formatCode="d\-mmm\-yy"/>
    <numFmt numFmtId="195" formatCode="#,##0.00\ _k_n"/>
    <numFmt numFmtId="196" formatCode="#,##0.00\ [$CHF]"/>
    <numFmt numFmtId="197" formatCode="[$€-2]\ #,##0.00"/>
    <numFmt numFmtId="198" formatCode="dd/mm/yy/"/>
    <numFmt numFmtId="199" formatCode="dd\-mmm\-yy"/>
    <numFmt numFmtId="200" formatCode="#,##0.00\ &quot;kn&quot;"/>
    <numFmt numFmtId="201" formatCode="#,##0.00\ [$DM-407]"/>
    <numFmt numFmtId="202" formatCode="#,##0.00\ [$USD]"/>
    <numFmt numFmtId="203" formatCode="#,##0.00\ [$€-1]"/>
    <numFmt numFmtId="204" formatCode="#,##0.00\ [$DEM]"/>
    <numFmt numFmtId="205" formatCode="0.000000"/>
    <numFmt numFmtId="206" formatCode="_-* #,##0.000000\ _k_n_-;\-* #,##0.000000\ _k_n_-;_-* &quot;-&quot;??????\ _k_n_-;_-@_-"/>
    <numFmt numFmtId="207" formatCode="[$€-2]\ #,##0.000000"/>
    <numFmt numFmtId="208" formatCode="[$€-2]\ #,##0.00;[Red]\-[$€-2]\ #,##0.00"/>
    <numFmt numFmtId="209" formatCode="_(* #,##0.000_);_(* \(#,##0.000\);_(* &quot;-&quot;??_);_(@_)"/>
    <numFmt numFmtId="210" formatCode="_-* #,##0.00\ [$€-1]_-;\-* #,##0.00\ [$€-1]_-;_-* &quot;-&quot;??\ [$€-1]_-;_-@_-"/>
    <numFmt numFmtId="211" formatCode="0.00000"/>
    <numFmt numFmtId="212" formatCode="0.000"/>
    <numFmt numFmtId="213" formatCode="0.0"/>
    <numFmt numFmtId="214" formatCode="_(* #,##0.0_);_(* \(#,##0.0\);_(* &quot;-&quot;??_);_(@_)"/>
    <numFmt numFmtId="215" formatCode="_(* #,##0_);_(* \(#,##0\);_(* &quot;-&quot;??_);_(@_)"/>
    <numFmt numFmtId="216" formatCode="[$$-409]#,##0.00"/>
    <numFmt numFmtId="217" formatCode="[$-41A]d\.\ mmmm\ yyyy"/>
    <numFmt numFmtId="218" formatCode="d/m/;@"/>
    <numFmt numFmtId="219" formatCode="#,##0.00;[Red]#,##0.00"/>
    <numFmt numFmtId="220" formatCode="#,##0.00000"/>
    <numFmt numFmtId="221" formatCode="_-* #,##0.00000\ _k_n_-;\-* #,##0.00000\ _k_n_-;_-* &quot;-&quot;?????\ _k_n_-;_-@_-"/>
    <numFmt numFmtId="222" formatCode="[$-41A]d\.\ mmmm\ yyyy\."/>
    <numFmt numFmtId="223" formatCode="mmm/yyyy"/>
    <numFmt numFmtId="224" formatCode="d\.m\.yyyy\.;@"/>
  </numFmts>
  <fonts count="73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0"/>
    </font>
    <font>
      <b/>
      <sz val="12"/>
      <color indexed="48"/>
      <name val="Times New Roman CE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3"/>
      <name val="Times New Roman CE"/>
      <family val="1"/>
    </font>
    <font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u val="singleAccounting"/>
      <sz val="12"/>
      <color indexed="10"/>
      <name val="Times New Roman"/>
      <family val="1"/>
    </font>
    <font>
      <sz val="10"/>
      <color indexed="10"/>
      <name val="Times New Roman CE"/>
      <family val="1"/>
    </font>
    <font>
      <sz val="12"/>
      <color indexed="10"/>
      <name val="Times New Roman CE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u val="singleAccounting"/>
      <sz val="12"/>
      <color rgb="FFFF0000"/>
      <name val="Times New Roman"/>
      <family val="1"/>
    </font>
    <font>
      <sz val="10"/>
      <color rgb="FFFF0000"/>
      <name val="Times New Roman CE"/>
      <family val="1"/>
    </font>
    <font>
      <sz val="12"/>
      <color rgb="FFFF0000"/>
      <name val="Times New Roman CE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/>
    </xf>
    <xf numFmtId="171" fontId="7" fillId="33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7" fillId="34" borderId="16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4" borderId="16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vertical="center"/>
    </xf>
    <xf numFmtId="0" fontId="65" fillId="34" borderId="17" xfId="0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43" fontId="67" fillId="0" borderId="0" xfId="0" applyNumberFormat="1" applyFont="1" applyFill="1" applyBorder="1" applyAlignment="1">
      <alignment vertical="center"/>
    </xf>
    <xf numFmtId="4" fontId="67" fillId="0" borderId="0" xfId="0" applyNumberFormat="1" applyFont="1" applyFill="1" applyBorder="1" applyAlignment="1">
      <alignment vertical="center"/>
    </xf>
    <xf numFmtId="4" fontId="7" fillId="34" borderId="17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center"/>
    </xf>
    <xf numFmtId="220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 horizontal="right" vertical="center"/>
    </xf>
    <xf numFmtId="4" fontId="8" fillId="0" borderId="18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8" fillId="0" borderId="0" xfId="0" applyFont="1" applyFill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205" fontId="5" fillId="0" borderId="0" xfId="0" applyNumberFormat="1" applyFont="1" applyFill="1" applyBorder="1" applyAlignment="1">
      <alignment vertical="center"/>
    </xf>
    <xf numFmtId="43" fontId="69" fillId="0" borderId="20" xfId="0" applyNumberFormat="1" applyFont="1" applyFill="1" applyBorder="1" applyAlignment="1">
      <alignment vertical="center"/>
    </xf>
    <xf numFmtId="43" fontId="69" fillId="0" borderId="0" xfId="0" applyNumberFormat="1" applyFont="1" applyFill="1" applyAlignment="1">
      <alignment vertical="center"/>
    </xf>
    <xf numFmtId="0" fontId="67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6" fillId="0" borderId="11" xfId="0" applyFont="1" applyFill="1" applyBorder="1" applyAlignment="1">
      <alignment horizontal="right" vertical="center"/>
    </xf>
    <xf numFmtId="0" fontId="66" fillId="0" borderId="21" xfId="0" applyFont="1" applyFill="1" applyBorder="1" applyAlignment="1">
      <alignment horizontal="right" vertical="center"/>
    </xf>
    <xf numFmtId="0" fontId="66" fillId="0" borderId="21" xfId="0" applyFont="1" applyFill="1" applyBorder="1" applyAlignment="1">
      <alignment vertical="center"/>
    </xf>
    <xf numFmtId="0" fontId="66" fillId="0" borderId="21" xfId="0" applyFont="1" applyFill="1" applyBorder="1" applyAlignment="1">
      <alignment horizontal="left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vertical="center"/>
    </xf>
    <xf numFmtId="4" fontId="65" fillId="0" borderId="16" xfId="0" applyNumberFormat="1" applyFont="1" applyFill="1" applyBorder="1" applyAlignment="1">
      <alignment horizontal="right" vertical="center"/>
    </xf>
    <xf numFmtId="4" fontId="65" fillId="0" borderId="10" xfId="0" applyNumberFormat="1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vertical="center"/>
    </xf>
    <xf numFmtId="179" fontId="7" fillId="0" borderId="0" xfId="67" applyFont="1" applyFill="1" applyBorder="1" applyAlignment="1">
      <alignment vertical="center"/>
    </xf>
    <xf numFmtId="4" fontId="7" fillId="34" borderId="17" xfId="67" applyNumberFormat="1" applyFont="1" applyFill="1" applyBorder="1" applyAlignment="1">
      <alignment horizontal="right" vertical="center"/>
    </xf>
    <xf numFmtId="4" fontId="7" fillId="34" borderId="11" xfId="67" applyNumberFormat="1" applyFont="1" applyFill="1" applyBorder="1" applyAlignment="1">
      <alignment horizontal="right" vertical="center"/>
    </xf>
    <xf numFmtId="4" fontId="65" fillId="34" borderId="17" xfId="67" applyNumberFormat="1" applyFont="1" applyFill="1" applyBorder="1" applyAlignment="1">
      <alignment horizontal="right" vertical="center"/>
    </xf>
    <xf numFmtId="4" fontId="65" fillId="34" borderId="11" xfId="67" applyNumberFormat="1" applyFont="1" applyFill="1" applyBorder="1" applyAlignment="1">
      <alignment horizontal="right" vertical="center"/>
    </xf>
    <xf numFmtId="4" fontId="65" fillId="34" borderId="11" xfId="0" applyNumberFormat="1" applyFont="1" applyFill="1" applyBorder="1" applyAlignment="1">
      <alignment horizontal="right" vertical="center"/>
    </xf>
    <xf numFmtId="4" fontId="12" fillId="35" borderId="16" xfId="67" applyNumberFormat="1" applyFont="1" applyFill="1" applyBorder="1" applyAlignment="1">
      <alignment horizontal="right" vertical="center"/>
    </xf>
    <xf numFmtId="4" fontId="67" fillId="35" borderId="17" xfId="67" applyNumberFormat="1" applyFont="1" applyFill="1" applyBorder="1" applyAlignment="1">
      <alignment horizontal="right" vertical="center"/>
    </xf>
    <xf numFmtId="4" fontId="67" fillId="35" borderId="11" xfId="67" applyNumberFormat="1" applyFont="1" applyFill="1" applyBorder="1" applyAlignment="1">
      <alignment horizontal="right" vertical="center"/>
    </xf>
    <xf numFmtId="0" fontId="67" fillId="35" borderId="16" xfId="0" applyFont="1" applyFill="1" applyBorder="1" applyAlignment="1">
      <alignment horizontal="center" vertical="center"/>
    </xf>
    <xf numFmtId="0" fontId="67" fillId="35" borderId="17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3" fillId="36" borderId="23" xfId="67" applyNumberFormat="1" applyFont="1" applyFill="1" applyBorder="1" applyAlignment="1">
      <alignment horizontal="right" vertical="center"/>
    </xf>
    <xf numFmtId="4" fontId="3" fillId="36" borderId="23" xfId="0" applyNumberFormat="1" applyFont="1" applyFill="1" applyBorder="1" applyAlignment="1">
      <alignment horizontal="right" vertical="center"/>
    </xf>
    <xf numFmtId="4" fontId="3" fillId="36" borderId="24" xfId="67" applyNumberFormat="1" applyFont="1" applyFill="1" applyBorder="1" applyAlignment="1">
      <alignment horizontal="right" vertical="center"/>
    </xf>
    <xf numFmtId="0" fontId="5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left" vertical="center"/>
    </xf>
    <xf numFmtId="14" fontId="5" fillId="36" borderId="27" xfId="0" applyNumberFormat="1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4" fontId="65" fillId="34" borderId="16" xfId="67" applyNumberFormat="1" applyFont="1" applyFill="1" applyBorder="1" applyAlignment="1">
      <alignment horizontal="right" vertical="center"/>
    </xf>
    <xf numFmtId="179" fontId="65" fillId="34" borderId="16" xfId="67" applyFont="1" applyFill="1" applyBorder="1" applyAlignment="1">
      <alignment horizontal="right" vertical="center"/>
    </xf>
    <xf numFmtId="179" fontId="65" fillId="34" borderId="16" xfId="67" applyFont="1" applyFill="1" applyBorder="1" applyAlignment="1">
      <alignment horizontal="center" vertical="center"/>
    </xf>
    <xf numFmtId="4" fontId="12" fillId="35" borderId="28" xfId="67" applyNumberFormat="1" applyFont="1" applyFill="1" applyBorder="1" applyAlignment="1">
      <alignment horizontal="right" vertical="center"/>
    </xf>
    <xf numFmtId="4" fontId="67" fillId="35" borderId="29" xfId="67" applyNumberFormat="1" applyFont="1" applyFill="1" applyBorder="1" applyAlignment="1">
      <alignment horizontal="right" vertical="center"/>
    </xf>
    <xf numFmtId="4" fontId="67" fillId="35" borderId="30" xfId="67" applyNumberFormat="1" applyFont="1" applyFill="1" applyBorder="1" applyAlignment="1">
      <alignment horizontal="right" vertical="center"/>
    </xf>
    <xf numFmtId="0" fontId="67" fillId="35" borderId="28" xfId="0" applyFont="1" applyFill="1" applyBorder="1" applyAlignment="1">
      <alignment horizontal="center" vertical="center"/>
    </xf>
    <xf numFmtId="0" fontId="67" fillId="35" borderId="29" xfId="0" applyFont="1" applyFill="1" applyBorder="1" applyAlignment="1">
      <alignment horizontal="center" vertical="center"/>
    </xf>
    <xf numFmtId="0" fontId="67" fillId="35" borderId="30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left" vertical="center"/>
    </xf>
    <xf numFmtId="0" fontId="13" fillId="0" borderId="0" xfId="51" applyFont="1" applyAlignment="1">
      <alignment vertical="center"/>
      <protection/>
    </xf>
    <xf numFmtId="0" fontId="13" fillId="0" borderId="0" xfId="51" applyFont="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4" fontId="3" fillId="36" borderId="31" xfId="67" applyNumberFormat="1" applyFont="1" applyFill="1" applyBorder="1" applyAlignment="1">
      <alignment horizontal="right" vertical="center"/>
    </xf>
    <xf numFmtId="4" fontId="3" fillId="36" borderId="32" xfId="67" applyNumberFormat="1" applyFont="1" applyFill="1" applyBorder="1" applyAlignment="1">
      <alignment horizontal="right" vertical="center"/>
    </xf>
    <xf numFmtId="4" fontId="5" fillId="36" borderId="32" xfId="67" applyNumberFormat="1" applyFont="1" applyFill="1" applyBorder="1" applyAlignment="1">
      <alignment horizontal="right" vertical="center"/>
    </xf>
    <xf numFmtId="4" fontId="5" fillId="36" borderId="33" xfId="0" applyNumberFormat="1" applyFont="1" applyFill="1" applyBorder="1" applyAlignment="1">
      <alignment horizontal="right" vertical="center"/>
    </xf>
    <xf numFmtId="4" fontId="3" fillId="36" borderId="21" xfId="67" applyNumberFormat="1" applyFont="1" applyFill="1" applyBorder="1" applyAlignment="1">
      <alignment horizontal="right" vertical="center"/>
    </xf>
    <xf numFmtId="4" fontId="5" fillId="36" borderId="34" xfId="0" applyNumberFormat="1" applyFont="1" applyFill="1" applyBorder="1" applyAlignment="1">
      <alignment horizontal="right" vertical="center"/>
    </xf>
    <xf numFmtId="0" fontId="5" fillId="0" borderId="33" xfId="51" applyFont="1" applyFill="1" applyBorder="1" applyAlignment="1">
      <alignment horizontal="center" vertical="center"/>
      <protection/>
    </xf>
    <xf numFmtId="0" fontId="5" fillId="0" borderId="31" xfId="51" applyFont="1" applyFill="1" applyBorder="1" applyAlignment="1">
      <alignment horizontal="center" vertical="center"/>
      <protection/>
    </xf>
    <xf numFmtId="0" fontId="5" fillId="0" borderId="32" xfId="51" applyFont="1" applyFill="1" applyBorder="1" applyAlignment="1">
      <alignment horizontal="center" vertical="center"/>
      <protection/>
    </xf>
    <xf numFmtId="224" fontId="5" fillId="36" borderId="34" xfId="0" applyNumberFormat="1" applyFont="1" applyFill="1" applyBorder="1" applyAlignment="1">
      <alignment horizontal="center" vertical="center"/>
    </xf>
    <xf numFmtId="0" fontId="5" fillId="0" borderId="30" xfId="51" applyFont="1" applyFill="1" applyBorder="1" applyAlignment="1">
      <alignment horizontal="center" vertical="center"/>
      <protection/>
    </xf>
    <xf numFmtId="4" fontId="3" fillId="36" borderId="35" xfId="67" applyNumberFormat="1" applyFont="1" applyFill="1" applyBorder="1" applyAlignment="1">
      <alignment horizontal="right" vertical="center"/>
    </xf>
    <xf numFmtId="4" fontId="3" fillId="36" borderId="36" xfId="67" applyNumberFormat="1" applyFont="1" applyFill="1" applyBorder="1" applyAlignment="1">
      <alignment horizontal="right" vertical="center"/>
    </xf>
    <xf numFmtId="4" fontId="5" fillId="36" borderId="36" xfId="67" applyNumberFormat="1" applyFont="1" applyFill="1" applyBorder="1" applyAlignment="1">
      <alignment horizontal="right" vertical="center"/>
    </xf>
    <xf numFmtId="4" fontId="5" fillId="36" borderId="37" xfId="0" applyNumberFormat="1" applyFont="1" applyFill="1" applyBorder="1" applyAlignment="1">
      <alignment horizontal="right" vertical="center"/>
    </xf>
    <xf numFmtId="4" fontId="3" fillId="36" borderId="38" xfId="67" applyNumberFormat="1" applyFont="1" applyFill="1" applyBorder="1" applyAlignment="1">
      <alignment horizontal="right" vertical="center"/>
    </xf>
    <xf numFmtId="4" fontId="5" fillId="36" borderId="36" xfId="0" applyNumberFormat="1" applyFont="1" applyFill="1" applyBorder="1" applyAlignment="1">
      <alignment horizontal="right" vertical="center"/>
    </xf>
    <xf numFmtId="0" fontId="5" fillId="0" borderId="37" xfId="51" applyFont="1" applyFill="1" applyBorder="1" applyAlignment="1">
      <alignment horizontal="center" vertical="center"/>
      <protection/>
    </xf>
    <xf numFmtId="0" fontId="5" fillId="0" borderId="35" xfId="51" applyFont="1" applyFill="1" applyBorder="1" applyAlignment="1">
      <alignment horizontal="center" vertical="center"/>
      <protection/>
    </xf>
    <xf numFmtId="0" fontId="5" fillId="0" borderId="36" xfId="51" applyFont="1" applyFill="1" applyBorder="1" applyAlignment="1">
      <alignment horizontal="center" vertical="center"/>
      <protection/>
    </xf>
    <xf numFmtId="14" fontId="5" fillId="0" borderId="39" xfId="51" applyNumberFormat="1" applyFont="1" applyFill="1" applyBorder="1" applyAlignment="1">
      <alignment horizontal="center" vertical="center"/>
      <protection/>
    </xf>
    <xf numFmtId="0" fontId="5" fillId="0" borderId="40" xfId="51" applyFont="1" applyFill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3" fillId="36" borderId="37" xfId="0" applyNumberFormat="1" applyFont="1" applyFill="1" applyBorder="1" applyAlignment="1">
      <alignment horizontal="right" vertical="center"/>
    </xf>
    <xf numFmtId="4" fontId="3" fillId="36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4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3" fillId="36" borderId="25" xfId="0" applyNumberFormat="1" applyFont="1" applyFill="1" applyBorder="1" applyAlignment="1">
      <alignment horizontal="right" vertical="center"/>
    </xf>
    <xf numFmtId="4" fontId="3" fillId="36" borderId="41" xfId="67" applyNumberFormat="1" applyFont="1" applyFill="1" applyBorder="1" applyAlignment="1">
      <alignment horizontal="right" vertical="center"/>
    </xf>
    <xf numFmtId="4" fontId="3" fillId="36" borderId="41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4" fontId="5" fillId="0" borderId="4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" fontId="7" fillId="34" borderId="44" xfId="6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Alignment="1">
      <alignment vertical="center"/>
    </xf>
    <xf numFmtId="4" fontId="12" fillId="35" borderId="45" xfId="67" applyNumberFormat="1" applyFont="1" applyFill="1" applyBorder="1" applyAlignment="1">
      <alignment horizontal="right" vertical="center"/>
    </xf>
    <xf numFmtId="4" fontId="67" fillId="35" borderId="46" xfId="67" applyNumberFormat="1" applyFont="1" applyFill="1" applyBorder="1" applyAlignment="1">
      <alignment horizontal="right" vertical="center"/>
    </xf>
    <xf numFmtId="4" fontId="67" fillId="35" borderId="47" xfId="67" applyNumberFormat="1" applyFont="1" applyFill="1" applyBorder="1" applyAlignment="1">
      <alignment horizontal="right" vertical="center"/>
    </xf>
    <xf numFmtId="0" fontId="67" fillId="35" borderId="44" xfId="0" applyFont="1" applyFill="1" applyBorder="1" applyAlignment="1">
      <alignment horizontal="center" vertical="center"/>
    </xf>
    <xf numFmtId="0" fontId="67" fillId="35" borderId="48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 vertical="center"/>
    </xf>
    <xf numFmtId="4" fontId="5" fillId="0" borderId="35" xfId="67" applyNumberFormat="1" applyFont="1" applyFill="1" applyBorder="1" applyAlignment="1">
      <alignment horizontal="right" vertical="center"/>
    </xf>
    <xf numFmtId="4" fontId="5" fillId="0" borderId="36" xfId="67" applyNumberFormat="1" applyFont="1" applyFill="1" applyBorder="1" applyAlignment="1">
      <alignment horizontal="right" vertical="center"/>
    </xf>
    <xf numFmtId="179" fontId="3" fillId="0" borderId="36" xfId="67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horizontal="right" vertical="center"/>
    </xf>
    <xf numFmtId="4" fontId="3" fillId="0" borderId="36" xfId="67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4" fontId="5" fillId="36" borderId="34" xfId="67" applyNumberFormat="1" applyFont="1" applyFill="1" applyBorder="1" applyAlignment="1">
      <alignment horizontal="right" vertical="center"/>
    </xf>
    <xf numFmtId="4" fontId="5" fillId="37" borderId="34" xfId="0" applyNumberFormat="1" applyFont="1" applyFill="1" applyBorder="1" applyAlignment="1">
      <alignment horizontal="right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4" fontId="12" fillId="35" borderId="49" xfId="67" applyNumberFormat="1" applyFont="1" applyFill="1" applyBorder="1" applyAlignment="1">
      <alignment horizontal="right" vertical="center"/>
    </xf>
    <xf numFmtId="4" fontId="12" fillId="35" borderId="17" xfId="67" applyNumberFormat="1" applyFont="1" applyFill="1" applyBorder="1" applyAlignment="1">
      <alignment horizontal="right" vertical="center"/>
    </xf>
    <xf numFmtId="4" fontId="14" fillId="0" borderId="12" xfId="0" applyNumberFormat="1" applyFont="1" applyBorder="1" applyAlignment="1">
      <alignment vertical="center"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4" fontId="4" fillId="0" borderId="0" xfId="53" applyNumberFormat="1" applyFont="1" applyAlignment="1">
      <alignment horizontal="right"/>
      <protection/>
    </xf>
    <xf numFmtId="4" fontId="4" fillId="0" borderId="0" xfId="53" applyNumberFormat="1" applyFont="1">
      <alignment/>
      <protection/>
    </xf>
    <xf numFmtId="0" fontId="3" fillId="0" borderId="0" xfId="53" applyFont="1">
      <alignment/>
      <protection/>
    </xf>
    <xf numFmtId="0" fontId="15" fillId="0" borderId="0" xfId="53" applyFont="1" applyAlignment="1">
      <alignment/>
      <protection/>
    </xf>
    <xf numFmtId="0" fontId="4" fillId="0" borderId="0" xfId="53" applyFont="1" applyAlignment="1">
      <alignment horizontal="left"/>
      <protection/>
    </xf>
    <xf numFmtId="0" fontId="70" fillId="0" borderId="0" xfId="53" applyFont="1" applyAlignment="1">
      <alignment horizontal="center"/>
      <protection/>
    </xf>
    <xf numFmtId="0" fontId="70" fillId="0" borderId="0" xfId="53" applyFont="1">
      <alignment/>
      <protection/>
    </xf>
    <xf numFmtId="4" fontId="70" fillId="0" borderId="0" xfId="53" applyNumberFormat="1" applyFont="1" applyAlignment="1">
      <alignment horizontal="right"/>
      <protection/>
    </xf>
    <xf numFmtId="4" fontId="70" fillId="0" borderId="0" xfId="53" applyNumberFormat="1" applyFont="1">
      <alignment/>
      <protection/>
    </xf>
    <xf numFmtId="0" fontId="71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15" fillId="0" borderId="0" xfId="53" applyFont="1" applyAlignment="1">
      <alignment horizontal="left"/>
      <protection/>
    </xf>
    <xf numFmtId="0" fontId="10" fillId="0" borderId="50" xfId="53" applyFont="1" applyBorder="1" applyAlignment="1">
      <alignment horizontal="center" vertical="center"/>
      <protection/>
    </xf>
    <xf numFmtId="0" fontId="10" fillId="0" borderId="51" xfId="53" applyFont="1" applyBorder="1" applyAlignment="1">
      <alignment horizontal="center" vertical="center"/>
      <protection/>
    </xf>
    <xf numFmtId="0" fontId="10" fillId="0" borderId="47" xfId="53" applyFont="1" applyBorder="1" applyAlignment="1" quotePrefix="1">
      <alignment horizontal="center" vertical="center"/>
      <protection/>
    </xf>
    <xf numFmtId="0" fontId="10" fillId="0" borderId="52" xfId="53" applyFont="1" applyBorder="1" applyAlignment="1">
      <alignment horizontal="center" vertical="center"/>
      <protection/>
    </xf>
    <xf numFmtId="0" fontId="10" fillId="0" borderId="53" xfId="53" applyFont="1" applyBorder="1" applyAlignment="1">
      <alignment horizontal="center" vertical="center"/>
      <protection/>
    </xf>
    <xf numFmtId="0" fontId="10" fillId="0" borderId="16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1" fontId="10" fillId="0" borderId="11" xfId="53" applyNumberFormat="1" applyFont="1" applyBorder="1" applyAlignment="1">
      <alignment horizontal="center" vertical="center"/>
      <protection/>
    </xf>
    <xf numFmtId="3" fontId="10" fillId="0" borderId="11" xfId="53" applyNumberFormat="1" applyFont="1" applyBorder="1" applyAlignment="1">
      <alignment horizontal="center" vertical="center"/>
      <protection/>
    </xf>
    <xf numFmtId="3" fontId="10" fillId="0" borderId="54" xfId="53" applyNumberFormat="1" applyFont="1" applyBorder="1" applyAlignment="1">
      <alignment horizontal="center" vertical="center"/>
      <protection/>
    </xf>
    <xf numFmtId="0" fontId="3" fillId="0" borderId="55" xfId="53" applyFont="1" applyBorder="1" applyAlignment="1">
      <alignment horizontal="center" vertical="center"/>
      <protection/>
    </xf>
    <xf numFmtId="14" fontId="3" fillId="0" borderId="36" xfId="53" applyNumberFormat="1" applyFont="1" applyBorder="1" applyAlignment="1">
      <alignment horizontal="center" vertical="center"/>
      <protection/>
    </xf>
    <xf numFmtId="0" fontId="3" fillId="0" borderId="36" xfId="53" applyFont="1" applyBorder="1" applyAlignment="1">
      <alignment horizontal="center" vertical="center" wrapText="1"/>
      <protection/>
    </xf>
    <xf numFmtId="0" fontId="3" fillId="0" borderId="39" xfId="53" applyFont="1" applyBorder="1" applyAlignment="1">
      <alignment horizontal="center" vertical="center"/>
      <protection/>
    </xf>
    <xf numFmtId="0" fontId="3" fillId="0" borderId="56" xfId="53" applyFont="1" applyBorder="1" applyAlignment="1">
      <alignment horizontal="center" vertical="center" wrapText="1"/>
      <protection/>
    </xf>
    <xf numFmtId="0" fontId="3" fillId="0" borderId="36" xfId="53" applyFont="1" applyBorder="1" applyAlignment="1">
      <alignment horizontal="left" vertical="center" wrapText="1"/>
      <protection/>
    </xf>
    <xf numFmtId="1" fontId="3" fillId="0" borderId="36" xfId="53" applyNumberFormat="1" applyFont="1" applyBorder="1" applyAlignment="1">
      <alignment horizontal="center" vertical="center"/>
      <protection/>
    </xf>
    <xf numFmtId="4" fontId="3" fillId="0" borderId="56" xfId="53" applyNumberFormat="1" applyFont="1" applyBorder="1" applyAlignment="1">
      <alignment horizontal="center" vertical="center"/>
      <protection/>
    </xf>
    <xf numFmtId="4" fontId="3" fillId="0" borderId="36" xfId="53" applyNumberFormat="1" applyFont="1" applyBorder="1" applyAlignment="1">
      <alignment horizontal="center" vertical="center"/>
      <protection/>
    </xf>
    <xf numFmtId="4" fontId="3" fillId="0" borderId="57" xfId="53" applyNumberFormat="1" applyFont="1" applyBorder="1" applyAlignment="1">
      <alignment horizontal="center" vertical="center"/>
      <protection/>
    </xf>
    <xf numFmtId="0" fontId="18" fillId="0" borderId="0" xfId="52" applyFont="1">
      <alignment/>
      <protection/>
    </xf>
    <xf numFmtId="0" fontId="3" fillId="0" borderId="0" xfId="53" applyNumberFormat="1" applyFont="1" applyBorder="1" applyAlignment="1">
      <alignment horizontal="center" vertical="center"/>
      <protection/>
    </xf>
    <xf numFmtId="3" fontId="3" fillId="0" borderId="0" xfId="53" applyNumberFormat="1" applyFont="1" applyBorder="1" applyAlignment="1">
      <alignment horizontal="center" vertical="center"/>
      <protection/>
    </xf>
    <xf numFmtId="4" fontId="3" fillId="0" borderId="38" xfId="53" applyNumberFormat="1" applyFont="1" applyBorder="1" applyAlignment="1">
      <alignment horizontal="center" vertical="center"/>
      <protection/>
    </xf>
    <xf numFmtId="4" fontId="3" fillId="0" borderId="58" xfId="53" applyNumberFormat="1" applyFont="1" applyBorder="1" applyAlignment="1">
      <alignment horizontal="center" vertical="center"/>
      <protection/>
    </xf>
    <xf numFmtId="4" fontId="10" fillId="0" borderId="59" xfId="53" applyNumberFormat="1" applyFont="1" applyBorder="1" applyAlignment="1">
      <alignment horizontal="center" vertical="center"/>
      <protection/>
    </xf>
    <xf numFmtId="4" fontId="10" fillId="0" borderId="60" xfId="53" applyNumberFormat="1" applyFont="1" applyBorder="1" applyAlignment="1">
      <alignment horizontal="center" vertical="center"/>
      <protection/>
    </xf>
    <xf numFmtId="0" fontId="19" fillId="0" borderId="0" xfId="54" applyFont="1">
      <alignment/>
      <protection/>
    </xf>
    <xf numFmtId="3" fontId="10" fillId="0" borderId="0" xfId="53" applyNumberFormat="1" applyFont="1" applyBorder="1" applyAlignment="1">
      <alignment horizontal="center" vertical="center"/>
      <protection/>
    </xf>
    <xf numFmtId="0" fontId="10" fillId="0" borderId="0" xfId="53" applyFont="1">
      <alignment/>
      <protection/>
    </xf>
    <xf numFmtId="0" fontId="10" fillId="0" borderId="0" xfId="53" applyNumberFormat="1" applyFont="1" applyBorder="1" applyAlignment="1">
      <alignment horizontal="center" vertical="center"/>
      <protection/>
    </xf>
    <xf numFmtId="4" fontId="19" fillId="0" borderId="0" xfId="54" applyNumberFormat="1" applyFont="1">
      <alignment/>
      <protection/>
    </xf>
    <xf numFmtId="0" fontId="3" fillId="0" borderId="0" xfId="53" applyFont="1" applyFill="1" applyBorder="1" applyAlignment="1">
      <alignment horizontal="center" vertical="center"/>
      <protection/>
    </xf>
    <xf numFmtId="14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" fontId="3" fillId="0" borderId="0" xfId="53" applyNumberFormat="1" applyFont="1" applyFill="1" applyBorder="1" applyAlignment="1">
      <alignment horizontal="center" vertical="center"/>
      <protection/>
    </xf>
    <xf numFmtId="4" fontId="3" fillId="0" borderId="0" xfId="53" applyNumberFormat="1" applyFont="1" applyFill="1" applyBorder="1" applyAlignment="1">
      <alignment horizontal="center" vertical="center"/>
      <protection/>
    </xf>
    <xf numFmtId="0" fontId="18" fillId="0" borderId="0" xfId="52" applyFont="1" applyFill="1">
      <alignment/>
      <protection/>
    </xf>
    <xf numFmtId="0" fontId="3" fillId="38" borderId="0" xfId="53" applyFont="1" applyFill="1" applyAlignment="1">
      <alignment vertical="center"/>
      <protection/>
    </xf>
    <xf numFmtId="0" fontId="10" fillId="38" borderId="0" xfId="53" applyFont="1" applyFill="1" applyAlignment="1">
      <alignment horizontal="center" vertical="center"/>
      <protection/>
    </xf>
    <xf numFmtId="0" fontId="10" fillId="38" borderId="0" xfId="53" applyFont="1" applyFill="1" applyBorder="1" applyAlignment="1">
      <alignment horizontal="center" vertical="center" wrapText="1"/>
      <protection/>
    </xf>
    <xf numFmtId="4" fontId="10" fillId="38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/>
      <protection/>
    </xf>
    <xf numFmtId="4" fontId="4" fillId="0" borderId="0" xfId="53" applyNumberFormat="1" applyFont="1" applyAlignment="1">
      <alignment horizontal="right" vertical="center"/>
      <protection/>
    </xf>
    <xf numFmtId="4" fontId="4" fillId="0" borderId="0" xfId="53" applyNumberFormat="1" applyFont="1" applyFill="1" applyAlignment="1">
      <alignment horizontal="right" vertical="center"/>
      <protection/>
    </xf>
    <xf numFmtId="4" fontId="4" fillId="0" borderId="0" xfId="53" applyNumberFormat="1" applyFont="1" applyFill="1" applyAlignment="1">
      <alignment vertical="center"/>
      <protection/>
    </xf>
    <xf numFmtId="4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4" fontId="3" fillId="0" borderId="0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10" fillId="0" borderId="0" xfId="53" applyNumberFormat="1" applyFont="1" applyFill="1" applyBorder="1" applyAlignment="1">
      <alignment horizontal="right" vertical="center"/>
      <protection/>
    </xf>
    <xf numFmtId="4" fontId="10" fillId="0" borderId="0" xfId="53" applyNumberFormat="1" applyFont="1" applyFill="1" applyAlignment="1">
      <alignment horizontal="center" vertical="center"/>
      <protection/>
    </xf>
    <xf numFmtId="4" fontId="3" fillId="0" borderId="0" xfId="53" applyNumberFormat="1" applyFont="1" applyFill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20" fillId="38" borderId="0" xfId="53" applyFont="1" applyFill="1" applyAlignment="1">
      <alignment vertical="center"/>
      <protection/>
    </xf>
    <xf numFmtId="4" fontId="10" fillId="38" borderId="0" xfId="53" applyNumberFormat="1" applyFont="1" applyFill="1" applyAlignment="1">
      <alignment vertical="center"/>
      <protection/>
    </xf>
    <xf numFmtId="4" fontId="10" fillId="38" borderId="0" xfId="53" applyNumberFormat="1" applyFont="1" applyFill="1" applyAlignment="1">
      <alignment horizontal="right" vertical="center"/>
      <protection/>
    </xf>
    <xf numFmtId="4" fontId="20" fillId="0" borderId="0" xfId="53" applyNumberFormat="1" applyFont="1" applyFill="1" applyAlignment="1">
      <alignment vertical="center"/>
      <protection/>
    </xf>
    <xf numFmtId="4" fontId="10" fillId="0" borderId="0" xfId="53" applyNumberFormat="1" applyFont="1" applyFill="1" applyAlignment="1">
      <alignment vertical="center"/>
      <protection/>
    </xf>
    <xf numFmtId="0" fontId="70" fillId="0" borderId="0" xfId="53" applyFont="1" applyFill="1">
      <alignment/>
      <protection/>
    </xf>
    <xf numFmtId="0" fontId="70" fillId="0" borderId="0" xfId="53" applyFont="1" applyFill="1" applyAlignment="1">
      <alignment horizontal="center"/>
      <protection/>
    </xf>
    <xf numFmtId="4" fontId="70" fillId="0" borderId="0" xfId="53" applyNumberFormat="1" applyFont="1" applyFill="1" applyAlignment="1">
      <alignment horizontal="left"/>
      <protection/>
    </xf>
    <xf numFmtId="4" fontId="70" fillId="0" borderId="0" xfId="53" applyNumberFormat="1" applyFont="1" applyFill="1" applyAlignment="1">
      <alignment horizontal="right"/>
      <protection/>
    </xf>
    <xf numFmtId="4" fontId="70" fillId="0" borderId="0" xfId="53" applyNumberFormat="1" applyFont="1" applyFill="1">
      <alignment/>
      <protection/>
    </xf>
    <xf numFmtId="0" fontId="71" fillId="0" borderId="0" xfId="53" applyFont="1" applyFill="1">
      <alignment/>
      <protection/>
    </xf>
    <xf numFmtId="0" fontId="70" fillId="0" borderId="0" xfId="53" applyFont="1" applyAlignment="1">
      <alignment/>
      <protection/>
    </xf>
    <xf numFmtId="0" fontId="3" fillId="0" borderId="0" xfId="53" applyFont="1" applyBorder="1" applyAlignment="1">
      <alignment horizontal="left" vertical="center" wrapText="1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17" fillId="0" borderId="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0" fontId="21" fillId="0" borderId="61" xfId="0" applyFont="1" applyFill="1" applyBorder="1" applyAlignment="1">
      <alignment vertical="center" textRotation="180"/>
    </xf>
    <xf numFmtId="0" fontId="7" fillId="33" borderId="62" xfId="0" applyFont="1" applyFill="1" applyBorder="1" applyAlignment="1">
      <alignment horizontal="left" vertical="center"/>
    </xf>
    <xf numFmtId="0" fontId="7" fillId="33" borderId="63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71" fontId="7" fillId="33" borderId="48" xfId="0" applyNumberFormat="1" applyFont="1" applyFill="1" applyBorder="1" applyAlignment="1">
      <alignment horizontal="center" vertical="center"/>
    </xf>
    <xf numFmtId="171" fontId="7" fillId="33" borderId="70" xfId="0" applyNumberFormat="1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textRotation="180"/>
    </xf>
    <xf numFmtId="0" fontId="6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6" fillId="0" borderId="0" xfId="53" applyFont="1" applyBorder="1" applyAlignment="1">
      <alignment horizontal="left" vertical="center"/>
      <protection/>
    </xf>
    <xf numFmtId="0" fontId="10" fillId="0" borderId="75" xfId="53" applyFont="1" applyBorder="1" applyAlignment="1">
      <alignment horizontal="center" vertical="center" wrapText="1"/>
      <protection/>
    </xf>
    <xf numFmtId="0" fontId="10" fillId="0" borderId="76" xfId="53" applyFont="1" applyBorder="1" applyAlignment="1">
      <alignment horizontal="center" vertical="center" wrapText="1"/>
      <protection/>
    </xf>
    <xf numFmtId="0" fontId="10" fillId="0" borderId="77" xfId="53" applyFont="1" applyBorder="1" applyAlignment="1">
      <alignment horizontal="center" vertical="center" wrapText="1"/>
      <protection/>
    </xf>
    <xf numFmtId="0" fontId="17" fillId="0" borderId="78" xfId="53" applyFont="1" applyBorder="1" applyAlignment="1">
      <alignment horizontal="center" vertical="center" wrapText="1"/>
      <protection/>
    </xf>
    <xf numFmtId="0" fontId="10" fillId="0" borderId="78" xfId="53" applyFont="1" applyBorder="1" applyAlignment="1">
      <alignment horizontal="center" vertical="center" wrapText="1"/>
      <protection/>
    </xf>
    <xf numFmtId="0" fontId="10" fillId="0" borderId="52" xfId="53" applyFont="1" applyBorder="1" applyAlignment="1">
      <alignment horizontal="center" vertical="center" wrapText="1"/>
      <protection/>
    </xf>
    <xf numFmtId="0" fontId="10" fillId="0" borderId="78" xfId="53" applyFont="1" applyBorder="1" applyAlignment="1">
      <alignment horizontal="center" vertical="center"/>
      <protection/>
    </xf>
    <xf numFmtId="0" fontId="10" fillId="0" borderId="52" xfId="53" applyFont="1" applyBorder="1" applyAlignment="1">
      <alignment horizontal="center" vertical="center"/>
      <protection/>
    </xf>
    <xf numFmtId="0" fontId="17" fillId="0" borderId="52" xfId="53" applyFont="1" applyBorder="1" applyAlignment="1">
      <alignment horizontal="center" vertical="center" wrapText="1"/>
      <protection/>
    </xf>
    <xf numFmtId="4" fontId="10" fillId="0" borderId="78" xfId="53" applyNumberFormat="1" applyFont="1" applyBorder="1" applyAlignment="1">
      <alignment horizontal="center" vertical="center" wrapText="1"/>
      <protection/>
    </xf>
    <xf numFmtId="4" fontId="10" fillId="0" borderId="79" xfId="53" applyNumberFormat="1" applyFont="1" applyBorder="1" applyAlignment="1">
      <alignment horizontal="center" vertical="center" wrapText="1"/>
      <protection/>
    </xf>
    <xf numFmtId="0" fontId="17" fillId="0" borderId="80" xfId="53" applyFont="1" applyBorder="1" applyAlignment="1">
      <alignment horizontal="center" vertical="center" wrapText="1"/>
      <protection/>
    </xf>
    <xf numFmtId="0" fontId="20" fillId="38" borderId="0" xfId="53" applyFont="1" applyFill="1" applyAlignment="1">
      <alignment horizontal="center" vertical="center"/>
      <protection/>
    </xf>
    <xf numFmtId="0" fontId="10" fillId="0" borderId="81" xfId="53" applyFont="1" applyBorder="1" applyAlignment="1">
      <alignment horizontal="left" vertical="center"/>
      <protection/>
    </xf>
    <xf numFmtId="0" fontId="10" fillId="0" borderId="82" xfId="53" applyFont="1" applyBorder="1" applyAlignment="1">
      <alignment horizontal="left" vertical="center"/>
      <protection/>
    </xf>
    <xf numFmtId="0" fontId="10" fillId="0" borderId="83" xfId="53" applyFont="1" applyBorder="1" applyAlignment="1">
      <alignment horizontal="left" vertical="center"/>
      <protection/>
    </xf>
    <xf numFmtId="0" fontId="10" fillId="0" borderId="84" xfId="53" applyFont="1" applyBorder="1" applyAlignment="1">
      <alignment horizontal="left" vertical="center"/>
      <protection/>
    </xf>
    <xf numFmtId="0" fontId="10" fillId="0" borderId="59" xfId="53" applyFont="1" applyBorder="1" applyAlignment="1">
      <alignment horizontal="left" vertical="center"/>
      <protection/>
    </xf>
    <xf numFmtId="0" fontId="10" fillId="0" borderId="85" xfId="53" applyFont="1" applyBorder="1" applyAlignment="1">
      <alignment horizontal="left" vertical="center"/>
      <protection/>
    </xf>
    <xf numFmtId="0" fontId="10" fillId="0" borderId="68" xfId="53" applyFont="1" applyBorder="1" applyAlignment="1">
      <alignment horizontal="left" vertic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center" vertical="center" textRotation="180"/>
    </xf>
    <xf numFmtId="0" fontId="21" fillId="0" borderId="61" xfId="0" applyFont="1" applyFill="1" applyBorder="1" applyAlignment="1">
      <alignment horizontal="center" vertical="center" textRotation="180"/>
    </xf>
    <xf numFmtId="0" fontId="10" fillId="38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left" vertical="center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_Izdana fin.jamstva 2003." xfId="53"/>
    <cellStyle name="Obično_Izdana jamstva 2014.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  <cellStyle name="Zarez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2"/>
  <sheetViews>
    <sheetView zoomScale="70" zoomScaleNormal="70" zoomScalePageLayoutView="0" workbookViewId="0" topLeftCell="A1">
      <pane ySplit="4" topLeftCell="A17" activePane="bottomLeft" state="frozen"/>
      <selection pane="topLeft" activeCell="A1" sqref="A1"/>
      <selection pane="bottomLeft" activeCell="A21" sqref="A21:A22"/>
    </sheetView>
  </sheetViews>
  <sheetFormatPr defaultColWidth="9.140625" defaultRowHeight="12.75" outlineLevelRow="1"/>
  <cols>
    <col min="1" max="1" width="9.140625" style="4" customWidth="1"/>
    <col min="2" max="2" width="5.28125" style="2" customWidth="1"/>
    <col min="3" max="3" width="10.8515625" style="11" bestFit="1" customWidth="1"/>
    <col min="4" max="4" width="46.140625" style="7" customWidth="1"/>
    <col min="5" max="5" width="21.140625" style="2" bestFit="1" customWidth="1"/>
    <col min="6" max="6" width="22.57421875" style="2" customWidth="1"/>
    <col min="7" max="7" width="6.00390625" style="2" bestFit="1" customWidth="1"/>
    <col min="8" max="8" width="19.8515625" style="9" customWidth="1"/>
    <col min="9" max="10" width="18.7109375" style="9" customWidth="1"/>
    <col min="11" max="11" width="20.28125" style="9" customWidth="1"/>
    <col min="12" max="12" width="21.421875" style="9" bestFit="1" customWidth="1"/>
    <col min="13" max="13" width="20.57421875" style="9" bestFit="1" customWidth="1"/>
    <col min="14" max="14" width="18.7109375" style="9" customWidth="1"/>
    <col min="15" max="15" width="21.7109375" style="9" bestFit="1" customWidth="1"/>
    <col min="16" max="16" width="7.28125" style="3" bestFit="1" customWidth="1"/>
    <col min="17" max="17" width="30.421875" style="24" hidden="1" customWidth="1"/>
    <col min="18" max="18" width="31.00390625" style="4" customWidth="1"/>
    <col min="19" max="19" width="32.00390625" style="4" customWidth="1"/>
    <col min="20" max="16384" width="9.140625" style="4" customWidth="1"/>
  </cols>
  <sheetData>
    <row r="1" spans="2:17" s="28" customFormat="1" ht="32.25" customHeight="1">
      <c r="B1" s="324" t="s">
        <v>23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26"/>
      <c r="Q1" s="27"/>
    </row>
    <row r="2" spans="2:17" s="31" customFormat="1" ht="15.75" customHeight="1" thickBot="1"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29"/>
      <c r="Q2" s="30"/>
    </row>
    <row r="3" spans="2:17" s="31" customFormat="1" ht="19.5" customHeight="1" thickBot="1" thickTop="1">
      <c r="B3" s="44"/>
      <c r="C3" s="326"/>
      <c r="D3" s="326"/>
      <c r="E3" s="45"/>
      <c r="F3" s="45"/>
      <c r="G3" s="327" t="s">
        <v>19</v>
      </c>
      <c r="H3" s="328"/>
      <c r="I3" s="328"/>
      <c r="J3" s="328"/>
      <c r="K3" s="329"/>
      <c r="L3" s="328" t="s">
        <v>16</v>
      </c>
      <c r="M3" s="328"/>
      <c r="N3" s="328"/>
      <c r="O3" s="329"/>
      <c r="P3" s="29"/>
      <c r="Q3" s="30"/>
    </row>
    <row r="4" spans="2:17" s="31" customFormat="1" ht="59.25" customHeight="1" thickBot="1">
      <c r="B4" s="206" t="s">
        <v>18</v>
      </c>
      <c r="C4" s="17" t="s">
        <v>0</v>
      </c>
      <c r="D4" s="18" t="s">
        <v>1</v>
      </c>
      <c r="E4" s="18" t="s">
        <v>2</v>
      </c>
      <c r="F4" s="205" t="s">
        <v>4</v>
      </c>
      <c r="G4" s="204" t="s">
        <v>3</v>
      </c>
      <c r="H4" s="17" t="s">
        <v>5</v>
      </c>
      <c r="I4" s="18" t="s">
        <v>6</v>
      </c>
      <c r="J4" s="18" t="s">
        <v>9</v>
      </c>
      <c r="K4" s="22" t="s">
        <v>12</v>
      </c>
      <c r="L4" s="21" t="s">
        <v>5</v>
      </c>
      <c r="M4" s="18" t="s">
        <v>6</v>
      </c>
      <c r="N4" s="18" t="s">
        <v>9</v>
      </c>
      <c r="O4" s="22" t="s">
        <v>12</v>
      </c>
      <c r="P4" s="29"/>
      <c r="Q4" s="30"/>
    </row>
    <row r="5" spans="2:17" s="40" customFormat="1" ht="30" customHeight="1" thickBot="1">
      <c r="B5" s="32"/>
      <c r="C5" s="33"/>
      <c r="D5" s="32" t="s">
        <v>7</v>
      </c>
      <c r="E5" s="33"/>
      <c r="F5" s="203"/>
      <c r="G5" s="202"/>
      <c r="H5" s="37"/>
      <c r="I5" s="103"/>
      <c r="J5" s="103"/>
      <c r="K5" s="102"/>
      <c r="L5" s="38"/>
      <c r="M5" s="103"/>
      <c r="N5" s="103"/>
      <c r="O5" s="102"/>
      <c r="P5" s="39"/>
      <c r="Q5" s="35"/>
    </row>
    <row r="6" spans="2:17" s="28" customFormat="1" ht="30" customHeight="1" outlineLevel="1">
      <c r="B6" s="174" t="s">
        <v>32</v>
      </c>
      <c r="C6" s="198" t="s">
        <v>59</v>
      </c>
      <c r="D6" s="172" t="s">
        <v>52</v>
      </c>
      <c r="E6" s="172" t="s">
        <v>49</v>
      </c>
      <c r="F6" s="199" t="s">
        <v>48</v>
      </c>
      <c r="G6" s="198" t="s">
        <v>27</v>
      </c>
      <c r="H6" s="197">
        <v>0</v>
      </c>
      <c r="I6" s="195">
        <v>5405629.72</v>
      </c>
      <c r="J6" s="194">
        <v>0</v>
      </c>
      <c r="K6" s="193">
        <f aca="true" t="shared" si="0" ref="K6:K11">SUM(H6:J6)</f>
        <v>5405629.72</v>
      </c>
      <c r="L6" s="196">
        <v>0</v>
      </c>
      <c r="M6" s="195">
        <v>5405629.72</v>
      </c>
      <c r="N6" s="194">
        <v>0</v>
      </c>
      <c r="O6" s="193">
        <f aca="true" t="shared" si="1" ref="O6:O11">SUM(L6:N6)</f>
        <v>5405629.72</v>
      </c>
      <c r="P6" s="26"/>
      <c r="Q6" s="27"/>
    </row>
    <row r="7" spans="2:17" s="28" customFormat="1" ht="30" customHeight="1" outlineLevel="1">
      <c r="B7" s="174" t="s">
        <v>45</v>
      </c>
      <c r="C7" s="198" t="s">
        <v>58</v>
      </c>
      <c r="D7" s="172" t="s">
        <v>52</v>
      </c>
      <c r="E7" s="172" t="s">
        <v>49</v>
      </c>
      <c r="F7" s="199" t="s">
        <v>48</v>
      </c>
      <c r="G7" s="198" t="s">
        <v>27</v>
      </c>
      <c r="H7" s="197">
        <v>0</v>
      </c>
      <c r="I7" s="195">
        <v>4829644.78</v>
      </c>
      <c r="J7" s="194">
        <v>0</v>
      </c>
      <c r="K7" s="193">
        <f t="shared" si="0"/>
        <v>4829644.78</v>
      </c>
      <c r="L7" s="196">
        <v>0</v>
      </c>
      <c r="M7" s="195">
        <v>4829644.78</v>
      </c>
      <c r="N7" s="194">
        <v>0</v>
      </c>
      <c r="O7" s="193">
        <f t="shared" si="1"/>
        <v>4829644.78</v>
      </c>
      <c r="P7" s="26"/>
      <c r="Q7" s="27"/>
    </row>
    <row r="8" spans="2:17" s="28" customFormat="1" ht="30" customHeight="1" outlineLevel="1">
      <c r="B8" s="174" t="s">
        <v>43</v>
      </c>
      <c r="C8" s="198" t="s">
        <v>57</v>
      </c>
      <c r="D8" s="172" t="s">
        <v>52</v>
      </c>
      <c r="E8" s="172" t="s">
        <v>49</v>
      </c>
      <c r="F8" s="199" t="s">
        <v>48</v>
      </c>
      <c r="G8" s="198" t="s">
        <v>27</v>
      </c>
      <c r="H8" s="197">
        <v>0</v>
      </c>
      <c r="I8" s="195">
        <v>4806800.43</v>
      </c>
      <c r="J8" s="194">
        <v>0</v>
      </c>
      <c r="K8" s="193">
        <f t="shared" si="0"/>
        <v>4806800.43</v>
      </c>
      <c r="L8" s="196">
        <v>0</v>
      </c>
      <c r="M8" s="195">
        <v>4806800.43</v>
      </c>
      <c r="N8" s="194">
        <v>0</v>
      </c>
      <c r="O8" s="193">
        <f t="shared" si="1"/>
        <v>4806800.43</v>
      </c>
      <c r="P8" s="26"/>
      <c r="Q8" s="27"/>
    </row>
    <row r="9" spans="2:17" s="28" customFormat="1" ht="30" customHeight="1" outlineLevel="1">
      <c r="B9" s="174" t="s">
        <v>41</v>
      </c>
      <c r="C9" s="198" t="s">
        <v>56</v>
      </c>
      <c r="D9" s="172" t="s">
        <v>52</v>
      </c>
      <c r="E9" s="172" t="s">
        <v>49</v>
      </c>
      <c r="F9" s="199" t="s">
        <v>48</v>
      </c>
      <c r="G9" s="198" t="s">
        <v>27</v>
      </c>
      <c r="H9" s="154">
        <v>75573049.54</v>
      </c>
      <c r="I9" s="154">
        <v>0</v>
      </c>
      <c r="J9" s="194">
        <v>0</v>
      </c>
      <c r="K9" s="193">
        <f t="shared" si="0"/>
        <v>75573049.54</v>
      </c>
      <c r="L9" s="154">
        <v>75573049.54</v>
      </c>
      <c r="M9" s="154">
        <v>0</v>
      </c>
      <c r="N9" s="194">
        <v>0</v>
      </c>
      <c r="O9" s="193">
        <f t="shared" si="1"/>
        <v>75573049.54</v>
      </c>
      <c r="P9" s="26"/>
      <c r="Q9" s="27"/>
    </row>
    <row r="10" spans="2:17" s="28" customFormat="1" ht="30" customHeight="1" outlineLevel="1">
      <c r="B10" s="174" t="s">
        <v>38</v>
      </c>
      <c r="C10" s="198" t="s">
        <v>56</v>
      </c>
      <c r="D10" s="172" t="s">
        <v>52</v>
      </c>
      <c r="E10" s="172" t="s">
        <v>29</v>
      </c>
      <c r="F10" s="199" t="s">
        <v>55</v>
      </c>
      <c r="G10" s="198" t="s">
        <v>27</v>
      </c>
      <c r="H10" s="201">
        <v>16784258.4</v>
      </c>
      <c r="I10" s="200">
        <v>3627123</v>
      </c>
      <c r="J10" s="194">
        <v>0</v>
      </c>
      <c r="K10" s="193">
        <f t="shared" si="0"/>
        <v>20411381.4</v>
      </c>
      <c r="L10" s="201">
        <v>16784258.4</v>
      </c>
      <c r="M10" s="200">
        <v>3627123</v>
      </c>
      <c r="N10" s="194">
        <v>0</v>
      </c>
      <c r="O10" s="193">
        <f t="shared" si="1"/>
        <v>20411381.4</v>
      </c>
      <c r="P10" s="26"/>
      <c r="Q10" s="27"/>
    </row>
    <row r="11" spans="2:17" s="28" customFormat="1" ht="30" customHeight="1" outlineLevel="1">
      <c r="B11" s="174" t="s">
        <v>54</v>
      </c>
      <c r="C11" s="198" t="s">
        <v>53</v>
      </c>
      <c r="D11" s="172" t="s">
        <v>52</v>
      </c>
      <c r="E11" s="172" t="s">
        <v>49</v>
      </c>
      <c r="F11" s="199" t="s">
        <v>48</v>
      </c>
      <c r="G11" s="198" t="s">
        <v>27</v>
      </c>
      <c r="H11" s="154">
        <v>0</v>
      </c>
      <c r="I11" s="154">
        <v>4418955.25</v>
      </c>
      <c r="J11" s="194">
        <v>0</v>
      </c>
      <c r="K11" s="193">
        <f t="shared" si="0"/>
        <v>4418955.25</v>
      </c>
      <c r="L11" s="154">
        <v>0</v>
      </c>
      <c r="M11" s="154">
        <v>4418955.25</v>
      </c>
      <c r="N11" s="194">
        <v>0</v>
      </c>
      <c r="O11" s="193">
        <f t="shared" si="1"/>
        <v>4418955.25</v>
      </c>
      <c r="P11" s="26"/>
      <c r="Q11" s="27"/>
    </row>
    <row r="12" spans="2:17" s="28" customFormat="1" ht="30" customHeight="1" outlineLevel="1" thickBot="1">
      <c r="B12" s="174"/>
      <c r="C12" s="198" t="s">
        <v>51</v>
      </c>
      <c r="D12" s="172" t="s">
        <v>50</v>
      </c>
      <c r="E12" s="172" t="s">
        <v>49</v>
      </c>
      <c r="F12" s="199" t="s">
        <v>48</v>
      </c>
      <c r="G12" s="198" t="s">
        <v>27</v>
      </c>
      <c r="H12" s="197"/>
      <c r="I12" s="195"/>
      <c r="J12" s="194"/>
      <c r="K12" s="193">
        <v>-22.72</v>
      </c>
      <c r="L12" s="196"/>
      <c r="M12" s="195"/>
      <c r="N12" s="194"/>
      <c r="O12" s="193">
        <v>-22.72</v>
      </c>
      <c r="P12" s="26"/>
      <c r="Q12" s="27"/>
    </row>
    <row r="13" spans="2:17" s="184" customFormat="1" ht="30" customHeight="1" thickBot="1">
      <c r="B13" s="112"/>
      <c r="C13" s="110"/>
      <c r="D13" s="192" t="s">
        <v>47</v>
      </c>
      <c r="E13" s="112"/>
      <c r="F13" s="191"/>
      <c r="G13" s="190"/>
      <c r="H13" s="189"/>
      <c r="I13" s="189"/>
      <c r="J13" s="189"/>
      <c r="K13" s="188"/>
      <c r="L13" s="187">
        <f>SUM(L6:L12)</f>
        <v>92357307.94</v>
      </c>
      <c r="M13" s="187">
        <f>SUM(M6:M12)</f>
        <v>23088153.18</v>
      </c>
      <c r="N13" s="187">
        <f>SUM(N6:N12)</f>
        <v>0</v>
      </c>
      <c r="O13" s="208">
        <f>SUM(O6:O12)</f>
        <v>115445438.4</v>
      </c>
      <c r="P13" s="186"/>
      <c r="Q13" s="185"/>
    </row>
    <row r="14" spans="2:19" s="31" customFormat="1" ht="30" customHeight="1" thickBot="1">
      <c r="B14" s="46"/>
      <c r="C14" s="50"/>
      <c r="D14" s="32" t="s">
        <v>8</v>
      </c>
      <c r="E14" s="33"/>
      <c r="F14" s="34"/>
      <c r="G14" s="25"/>
      <c r="H14" s="103"/>
      <c r="I14" s="103"/>
      <c r="J14" s="103"/>
      <c r="K14" s="102"/>
      <c r="L14" s="183">
        <f>SUM(L13)</f>
        <v>92357307.94</v>
      </c>
      <c r="M14" s="103">
        <f>SUM(M13)</f>
        <v>23088153.18</v>
      </c>
      <c r="N14" s="103">
        <f>SUM(N13)</f>
        <v>0</v>
      </c>
      <c r="O14" s="102">
        <f>SUM(O13)</f>
        <v>115445438.4</v>
      </c>
      <c r="P14" s="29"/>
      <c r="S14" s="101"/>
    </row>
    <row r="15" spans="2:17" s="31" customFormat="1" ht="30" customHeight="1" thickBot="1">
      <c r="B15" s="46"/>
      <c r="C15" s="50"/>
      <c r="D15" s="32" t="s">
        <v>13</v>
      </c>
      <c r="E15" s="47"/>
      <c r="F15" s="48"/>
      <c r="G15" s="128"/>
      <c r="H15" s="105"/>
      <c r="I15" s="105"/>
      <c r="J15" s="105"/>
      <c r="K15" s="104"/>
      <c r="L15" s="126"/>
      <c r="M15" s="105"/>
      <c r="N15" s="105"/>
      <c r="O15" s="104"/>
      <c r="P15" s="29"/>
      <c r="Q15" s="30"/>
    </row>
    <row r="16" spans="2:254" s="163" customFormat="1" ht="30" customHeight="1">
      <c r="B16" s="182" t="s">
        <v>32</v>
      </c>
      <c r="C16" s="181" t="s">
        <v>46</v>
      </c>
      <c r="D16" s="180" t="s">
        <v>36</v>
      </c>
      <c r="E16" s="180" t="s">
        <v>35</v>
      </c>
      <c r="F16" s="179" t="s">
        <v>34</v>
      </c>
      <c r="G16" s="178" t="s">
        <v>27</v>
      </c>
      <c r="H16" s="177">
        <v>611936.19</v>
      </c>
      <c r="I16" s="117">
        <v>113037.22</v>
      </c>
      <c r="J16" s="176">
        <v>0</v>
      </c>
      <c r="K16" s="119">
        <f aca="true" t="shared" si="2" ref="K16:K21">SUM(H16:J16)</f>
        <v>724973.4099999999</v>
      </c>
      <c r="L16" s="175">
        <v>611936.19</v>
      </c>
      <c r="M16" s="117">
        <v>113037.22</v>
      </c>
      <c r="N16" s="117">
        <v>0</v>
      </c>
      <c r="O16" s="119">
        <f aca="true" t="shared" si="3" ref="O16:O21">SUM(L16:N16)</f>
        <v>724973.4099999999</v>
      </c>
      <c r="P16" s="167"/>
      <c r="Q16" s="167"/>
      <c r="R16" s="167"/>
      <c r="S16" s="167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5"/>
      <c r="IS16" s="164"/>
      <c r="IT16" s="164"/>
    </row>
    <row r="17" spans="2:254" s="163" customFormat="1" ht="30" customHeight="1">
      <c r="B17" s="174" t="s">
        <v>45</v>
      </c>
      <c r="C17" s="173" t="s">
        <v>44</v>
      </c>
      <c r="D17" s="172" t="s">
        <v>36</v>
      </c>
      <c r="E17" s="172" t="s">
        <v>35</v>
      </c>
      <c r="F17" s="171" t="s">
        <v>34</v>
      </c>
      <c r="G17" s="170" t="s">
        <v>27</v>
      </c>
      <c r="H17" s="169">
        <v>609763.51</v>
      </c>
      <c r="I17" s="153">
        <v>109971.73</v>
      </c>
      <c r="J17" s="156">
        <v>0</v>
      </c>
      <c r="K17" s="152">
        <f t="shared" si="2"/>
        <v>719735.24</v>
      </c>
      <c r="L17" s="168">
        <v>609763.51</v>
      </c>
      <c r="M17" s="153">
        <v>109971.73</v>
      </c>
      <c r="N17" s="153">
        <v>0</v>
      </c>
      <c r="O17" s="152">
        <f t="shared" si="3"/>
        <v>719735.24</v>
      </c>
      <c r="P17" s="167"/>
      <c r="Q17" s="167"/>
      <c r="R17" s="167"/>
      <c r="S17" s="167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5"/>
      <c r="IS17" s="164"/>
      <c r="IT17" s="164"/>
    </row>
    <row r="18" spans="2:254" s="163" customFormat="1" ht="30" customHeight="1">
      <c r="B18" s="174" t="s">
        <v>43</v>
      </c>
      <c r="C18" s="173" t="s">
        <v>42</v>
      </c>
      <c r="D18" s="172" t="s">
        <v>36</v>
      </c>
      <c r="E18" s="172" t="s">
        <v>35</v>
      </c>
      <c r="F18" s="171" t="s">
        <v>34</v>
      </c>
      <c r="G18" s="170" t="s">
        <v>27</v>
      </c>
      <c r="H18" s="169">
        <v>604204.9</v>
      </c>
      <c r="I18" s="153">
        <v>98766.44</v>
      </c>
      <c r="J18" s="156">
        <v>0</v>
      </c>
      <c r="K18" s="152">
        <f t="shared" si="2"/>
        <v>702971.3400000001</v>
      </c>
      <c r="L18" s="168">
        <v>604204.9</v>
      </c>
      <c r="M18" s="153">
        <v>98766.44</v>
      </c>
      <c r="N18" s="153">
        <v>0</v>
      </c>
      <c r="O18" s="152">
        <f t="shared" si="3"/>
        <v>702971.3400000001</v>
      </c>
      <c r="P18" s="167"/>
      <c r="Q18" s="167"/>
      <c r="R18" s="167"/>
      <c r="S18" s="167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5"/>
      <c r="IS18" s="164"/>
      <c r="IT18" s="164"/>
    </row>
    <row r="19" spans="2:254" s="163" customFormat="1" ht="24.75" customHeight="1">
      <c r="B19" s="174" t="s">
        <v>41</v>
      </c>
      <c r="C19" s="173" t="s">
        <v>40</v>
      </c>
      <c r="D19" s="172" t="s">
        <v>36</v>
      </c>
      <c r="E19" s="172" t="s">
        <v>35</v>
      </c>
      <c r="F19" s="171" t="s">
        <v>34</v>
      </c>
      <c r="G19" s="170" t="s">
        <v>27</v>
      </c>
      <c r="H19" s="169">
        <v>596987.46</v>
      </c>
      <c r="I19" s="153">
        <v>101061.29</v>
      </c>
      <c r="J19" s="156">
        <v>0</v>
      </c>
      <c r="K19" s="152">
        <f t="shared" si="2"/>
        <v>698048.75</v>
      </c>
      <c r="L19" s="168">
        <v>596987.46</v>
      </c>
      <c r="M19" s="153">
        <v>101061.29</v>
      </c>
      <c r="N19" s="153">
        <v>0</v>
      </c>
      <c r="O19" s="152">
        <f t="shared" si="3"/>
        <v>698048.75</v>
      </c>
      <c r="P19" s="167"/>
      <c r="Q19" s="167"/>
      <c r="R19" s="167"/>
      <c r="S19" s="167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5"/>
      <c r="IS19" s="164"/>
      <c r="IT19" s="164"/>
    </row>
    <row r="20" spans="2:254" s="136" customFormat="1" ht="24.75" customHeight="1">
      <c r="B20" s="162" t="s">
        <v>38</v>
      </c>
      <c r="C20" s="161" t="s">
        <v>39</v>
      </c>
      <c r="D20" s="160" t="s">
        <v>36</v>
      </c>
      <c r="E20" s="160" t="s">
        <v>35</v>
      </c>
      <c r="F20" s="159" t="s">
        <v>34</v>
      </c>
      <c r="G20" s="158" t="s">
        <v>27</v>
      </c>
      <c r="H20" s="157">
        <v>599596.52</v>
      </c>
      <c r="I20" s="154">
        <v>96059.7</v>
      </c>
      <c r="J20" s="156">
        <v>0</v>
      </c>
      <c r="K20" s="152">
        <f t="shared" si="2"/>
        <v>695656.22</v>
      </c>
      <c r="L20" s="155">
        <v>599596.52</v>
      </c>
      <c r="M20" s="154">
        <v>96059.7</v>
      </c>
      <c r="N20" s="153">
        <v>0</v>
      </c>
      <c r="O20" s="152">
        <f t="shared" si="3"/>
        <v>695656.22</v>
      </c>
      <c r="P20" s="140"/>
      <c r="Q20" s="140"/>
      <c r="R20" s="140"/>
      <c r="S20" s="140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8"/>
      <c r="IS20" s="137"/>
      <c r="IT20" s="137"/>
    </row>
    <row r="21" spans="1:254" s="136" customFormat="1" ht="24.75" customHeight="1" thickBot="1">
      <c r="A21" s="323">
        <v>635</v>
      </c>
      <c r="B21" s="151" t="s">
        <v>54</v>
      </c>
      <c r="C21" s="150" t="s">
        <v>37</v>
      </c>
      <c r="D21" s="149" t="s">
        <v>36</v>
      </c>
      <c r="E21" s="149" t="s">
        <v>35</v>
      </c>
      <c r="F21" s="148" t="s">
        <v>34</v>
      </c>
      <c r="G21" s="147" t="s">
        <v>27</v>
      </c>
      <c r="H21" s="146">
        <v>600874.1</v>
      </c>
      <c r="I21" s="143">
        <v>96815.65</v>
      </c>
      <c r="J21" s="145">
        <v>0</v>
      </c>
      <c r="K21" s="141">
        <f t="shared" si="2"/>
        <v>697689.75</v>
      </c>
      <c r="L21" s="144">
        <v>600874.1</v>
      </c>
      <c r="M21" s="143">
        <v>96815.65</v>
      </c>
      <c r="N21" s="142">
        <v>0</v>
      </c>
      <c r="O21" s="141">
        <f t="shared" si="3"/>
        <v>697689.75</v>
      </c>
      <c r="P21" s="140"/>
      <c r="Q21" s="140"/>
      <c r="R21" s="140"/>
      <c r="S21" s="140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8"/>
      <c r="IS21" s="137"/>
      <c r="IT21" s="137"/>
    </row>
    <row r="22" spans="1:17" s="31" customFormat="1" ht="24.75" customHeight="1" thickBot="1">
      <c r="A22" s="323"/>
      <c r="B22" s="112"/>
      <c r="C22" s="112"/>
      <c r="D22" s="135" t="s">
        <v>33</v>
      </c>
      <c r="E22" s="134"/>
      <c r="F22" s="133"/>
      <c r="G22" s="132"/>
      <c r="H22" s="109"/>
      <c r="I22" s="131"/>
      <c r="J22" s="131"/>
      <c r="K22" s="130"/>
      <c r="L22" s="129">
        <f>SUM(L16:L21)</f>
        <v>3623362.68</v>
      </c>
      <c r="M22" s="129">
        <f>SUM(M16:M21)</f>
        <v>615712.03</v>
      </c>
      <c r="N22" s="129">
        <f>SUM(N16:N21)</f>
        <v>0</v>
      </c>
      <c r="O22" s="129">
        <f>SUM(O16:O21)</f>
        <v>4239074.71</v>
      </c>
      <c r="P22" s="29"/>
      <c r="Q22" s="30"/>
    </row>
    <row r="23" spans="2:19" s="40" customFormat="1" ht="24.75" customHeight="1" thickBot="1">
      <c r="B23" s="32"/>
      <c r="C23" s="36"/>
      <c r="D23" s="32" t="s">
        <v>14</v>
      </c>
      <c r="E23" s="33"/>
      <c r="F23" s="34"/>
      <c r="G23" s="25"/>
      <c r="H23" s="37"/>
      <c r="I23" s="37"/>
      <c r="J23" s="37"/>
      <c r="K23" s="55"/>
      <c r="L23" s="38">
        <f>SUM(L22)</f>
        <v>3623362.68</v>
      </c>
      <c r="M23" s="37">
        <f>SUM(M22)</f>
        <v>615712.03</v>
      </c>
      <c r="N23" s="37">
        <f>SUM(N22)</f>
        <v>0</v>
      </c>
      <c r="O23" s="55">
        <f>SUM(O22)</f>
        <v>4239074.71</v>
      </c>
      <c r="P23" s="39"/>
      <c r="Q23" s="35"/>
      <c r="R23" s="101"/>
      <c r="S23" s="101"/>
    </row>
    <row r="24" spans="2:17" s="31" customFormat="1" ht="30" customHeight="1" thickBot="1">
      <c r="B24" s="46"/>
      <c r="C24" s="50"/>
      <c r="D24" s="32" t="s">
        <v>9</v>
      </c>
      <c r="E24" s="47"/>
      <c r="F24" s="48"/>
      <c r="G24" s="127"/>
      <c r="H24" s="105"/>
      <c r="I24" s="105"/>
      <c r="J24" s="105"/>
      <c r="K24" s="104"/>
      <c r="L24" s="126"/>
      <c r="M24" s="105"/>
      <c r="N24" s="105"/>
      <c r="O24" s="104"/>
      <c r="P24" s="29"/>
      <c r="Q24" s="30"/>
    </row>
    <row r="25" spans="2:254" s="114" customFormat="1" ht="30" customHeight="1" thickBot="1">
      <c r="B25" s="125" t="s">
        <v>32</v>
      </c>
      <c r="C25" s="124" t="s">
        <v>31</v>
      </c>
      <c r="D25" s="123" t="s">
        <v>30</v>
      </c>
      <c r="E25" s="122" t="s">
        <v>29</v>
      </c>
      <c r="F25" s="121" t="s">
        <v>28</v>
      </c>
      <c r="G25" s="120" t="s">
        <v>27</v>
      </c>
      <c r="H25" s="118">
        <v>3850277.71</v>
      </c>
      <c r="I25" s="117">
        <v>1858739.26</v>
      </c>
      <c r="J25" s="117">
        <v>0</v>
      </c>
      <c r="K25" s="119">
        <f>SUM(H25:J25)</f>
        <v>5709016.97</v>
      </c>
      <c r="L25" s="118">
        <v>3850277.71</v>
      </c>
      <c r="M25" s="117">
        <v>1858739.26</v>
      </c>
      <c r="N25" s="117">
        <v>0</v>
      </c>
      <c r="O25" s="119">
        <f>SUM(L25:N25)</f>
        <v>5709016.97</v>
      </c>
      <c r="P25" s="116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</row>
    <row r="26" spans="2:16" s="31" customFormat="1" ht="30" customHeight="1" thickBot="1">
      <c r="B26" s="112"/>
      <c r="C26" s="110"/>
      <c r="D26" s="113" t="s">
        <v>26</v>
      </c>
      <c r="E26" s="112"/>
      <c r="F26" s="111"/>
      <c r="G26" s="110"/>
      <c r="H26" s="109"/>
      <c r="I26" s="109"/>
      <c r="J26" s="109"/>
      <c r="K26" s="108"/>
      <c r="L26" s="107">
        <f>SUM(L25:L25)</f>
        <v>3850277.71</v>
      </c>
      <c r="M26" s="107">
        <f>SUM(M25:M25)</f>
        <v>1858739.26</v>
      </c>
      <c r="N26" s="107">
        <f>SUM(N25:N25)</f>
        <v>0</v>
      </c>
      <c r="O26" s="207">
        <f>SUM(O25:O25)</f>
        <v>5709016.97</v>
      </c>
      <c r="P26" s="30"/>
    </row>
    <row r="27" spans="2:19" s="40" customFormat="1" ht="30" customHeight="1" thickBot="1">
      <c r="B27" s="46"/>
      <c r="C27" s="50"/>
      <c r="D27" s="32" t="s">
        <v>20</v>
      </c>
      <c r="E27" s="47"/>
      <c r="F27" s="48"/>
      <c r="G27" s="49"/>
      <c r="H27" s="106"/>
      <c r="I27" s="105"/>
      <c r="J27" s="105"/>
      <c r="K27" s="104"/>
      <c r="L27" s="38">
        <f>L26</f>
        <v>3850277.71</v>
      </c>
      <c r="M27" s="103">
        <f>M26</f>
        <v>1858739.26</v>
      </c>
      <c r="N27" s="103">
        <f>N26</f>
        <v>0</v>
      </c>
      <c r="O27" s="102">
        <f>O26</f>
        <v>5709016.97</v>
      </c>
      <c r="P27" s="39"/>
      <c r="Q27" s="35"/>
      <c r="R27" s="101"/>
      <c r="S27" s="101"/>
    </row>
    <row r="28" spans="2:19" s="40" customFormat="1" ht="30" customHeight="1" thickBot="1">
      <c r="B28" s="317" t="s">
        <v>25</v>
      </c>
      <c r="C28" s="318"/>
      <c r="D28" s="318"/>
      <c r="E28" s="318"/>
      <c r="F28" s="318"/>
      <c r="G28" s="100"/>
      <c r="H28" s="99"/>
      <c r="I28" s="99"/>
      <c r="J28" s="99"/>
      <c r="K28" s="99"/>
      <c r="L28" s="99"/>
      <c r="M28" s="99"/>
      <c r="N28" s="98"/>
      <c r="O28" s="56">
        <f>O14+O23+O27</f>
        <v>125393530.08</v>
      </c>
      <c r="P28" s="39"/>
      <c r="Q28" s="35"/>
      <c r="R28" s="41"/>
      <c r="S28" s="42"/>
    </row>
    <row r="29" spans="2:18" s="40" customFormat="1" ht="30" customHeight="1" thickBot="1">
      <c r="B29" s="317" t="s">
        <v>17</v>
      </c>
      <c r="C29" s="318"/>
      <c r="D29" s="318"/>
      <c r="E29" s="318"/>
      <c r="F29" s="318"/>
      <c r="G29" s="12"/>
      <c r="H29" s="13"/>
      <c r="I29" s="13"/>
      <c r="J29" s="13"/>
      <c r="K29" s="13"/>
      <c r="L29" s="13"/>
      <c r="M29" s="13"/>
      <c r="N29" s="13"/>
      <c r="O29" s="14">
        <f>F42</f>
        <v>136371437.92</v>
      </c>
      <c r="P29" s="39"/>
      <c r="Q29" s="35"/>
      <c r="R29" s="43"/>
    </row>
    <row r="30" spans="2:19" s="40" customFormat="1" ht="30" customHeight="1" thickBot="1">
      <c r="B30" s="317" t="s">
        <v>22</v>
      </c>
      <c r="C30" s="318"/>
      <c r="D30" s="318"/>
      <c r="E30" s="318"/>
      <c r="F30" s="318"/>
      <c r="G30" s="318"/>
      <c r="H30" s="318"/>
      <c r="I30" s="318"/>
      <c r="J30" s="13"/>
      <c r="K30" s="13"/>
      <c r="L30" s="13"/>
      <c r="M30" s="13"/>
      <c r="N30" s="13"/>
      <c r="O30" s="14">
        <f>O28-O29</f>
        <v>-10977907.839999989</v>
      </c>
      <c r="P30" s="39"/>
      <c r="Q30" s="35"/>
      <c r="S30" s="42"/>
    </row>
    <row r="31" spans="2:17" s="31" customFormat="1" ht="30" customHeight="1" thickBot="1">
      <c r="B31" s="97"/>
      <c r="C31" s="96"/>
      <c r="D31" s="95"/>
      <c r="E31" s="94"/>
      <c r="F31" s="94"/>
      <c r="G31" s="94"/>
      <c r="H31" s="93"/>
      <c r="I31" s="93"/>
      <c r="J31" s="93"/>
      <c r="K31" s="93"/>
      <c r="L31" s="93"/>
      <c r="M31" s="93"/>
      <c r="N31" s="93"/>
      <c r="O31" s="92"/>
      <c r="P31" s="91"/>
      <c r="Q31" s="30"/>
    </row>
    <row r="32" spans="2:17" s="28" customFormat="1" ht="30" customHeight="1" thickBot="1">
      <c r="B32" s="83"/>
      <c r="C32" s="85"/>
      <c r="D32" s="86"/>
      <c r="E32" s="83"/>
      <c r="F32" s="83"/>
      <c r="G32" s="83"/>
      <c r="H32" s="82"/>
      <c r="I32" s="90"/>
      <c r="J32" s="90"/>
      <c r="K32" s="82"/>
      <c r="L32" s="90"/>
      <c r="M32" s="319" t="s">
        <v>10</v>
      </c>
      <c r="N32" s="320"/>
      <c r="O32" s="20">
        <f>SUM(O33:O35)</f>
        <v>125393530.08</v>
      </c>
      <c r="P32" s="27"/>
      <c r="Q32" s="27"/>
    </row>
    <row r="33" spans="2:17" s="28" customFormat="1" ht="30" customHeight="1">
      <c r="B33" s="83"/>
      <c r="C33" s="85"/>
      <c r="D33" s="86"/>
      <c r="E33" s="83"/>
      <c r="F33" s="83"/>
      <c r="G33" s="83"/>
      <c r="H33" s="89"/>
      <c r="I33" s="89"/>
      <c r="J33" s="90"/>
      <c r="K33" s="89"/>
      <c r="L33" s="88"/>
      <c r="M33" s="321" t="s">
        <v>15</v>
      </c>
      <c r="N33" s="322"/>
      <c r="O33" s="19">
        <f>O23</f>
        <v>4239074.71</v>
      </c>
      <c r="P33" s="27"/>
      <c r="Q33" s="27"/>
    </row>
    <row r="34" spans="2:17" s="28" customFormat="1" ht="30" customHeight="1">
      <c r="B34" s="83"/>
      <c r="C34" s="51"/>
      <c r="D34" s="52"/>
      <c r="E34" s="53"/>
      <c r="F34" s="53"/>
      <c r="G34" s="54"/>
      <c r="H34" s="82"/>
      <c r="I34" s="82"/>
      <c r="J34" s="82"/>
      <c r="K34" s="82"/>
      <c r="L34" s="82"/>
      <c r="M34" s="306" t="s">
        <v>11</v>
      </c>
      <c r="N34" s="307"/>
      <c r="O34" s="15">
        <f>O14</f>
        <v>115445438.4</v>
      </c>
      <c r="P34" s="87"/>
      <c r="Q34" s="27"/>
    </row>
    <row r="35" spans="2:17" s="28" customFormat="1" ht="30" customHeight="1" thickBot="1">
      <c r="B35" s="83"/>
      <c r="C35" s="85"/>
      <c r="D35" s="52"/>
      <c r="E35" s="84"/>
      <c r="F35" s="84"/>
      <c r="G35" s="83"/>
      <c r="H35" s="82"/>
      <c r="I35" s="82"/>
      <c r="J35" s="82"/>
      <c r="K35" s="82"/>
      <c r="L35" s="82"/>
      <c r="M35" s="311" t="s">
        <v>21</v>
      </c>
      <c r="N35" s="312"/>
      <c r="O35" s="16">
        <f>O27</f>
        <v>5709016.97</v>
      </c>
      <c r="Q35" s="27"/>
    </row>
    <row r="36" spans="2:17" s="31" customFormat="1" ht="30" customHeight="1" thickBot="1">
      <c r="B36" s="308" t="s">
        <v>24</v>
      </c>
      <c r="C36" s="308"/>
      <c r="D36" s="308"/>
      <c r="E36" s="308"/>
      <c r="F36" s="308"/>
      <c r="G36" s="40"/>
      <c r="H36" s="73"/>
      <c r="I36" s="81"/>
      <c r="J36" s="73"/>
      <c r="K36" s="73"/>
      <c r="L36" s="73"/>
      <c r="M36" s="74"/>
      <c r="N36" s="73"/>
      <c r="O36" s="74"/>
      <c r="P36" s="29"/>
      <c r="Q36" s="30"/>
    </row>
    <row r="37" spans="2:17" s="31" customFormat="1" ht="30" customHeight="1">
      <c r="B37" s="309" t="s">
        <v>64</v>
      </c>
      <c r="C37" s="310"/>
      <c r="D37" s="310"/>
      <c r="E37" s="310"/>
      <c r="F37" s="80">
        <v>6739803.41</v>
      </c>
      <c r="G37" s="30"/>
      <c r="H37" s="73"/>
      <c r="I37" s="75"/>
      <c r="J37" s="74"/>
      <c r="K37" s="77"/>
      <c r="L37" s="73"/>
      <c r="M37" s="73"/>
      <c r="N37" s="74"/>
      <c r="O37" s="77"/>
      <c r="P37" s="29"/>
      <c r="Q37" s="30"/>
    </row>
    <row r="38" spans="2:15" s="31" customFormat="1" ht="30" customHeight="1">
      <c r="B38" s="315" t="s">
        <v>63</v>
      </c>
      <c r="C38" s="316"/>
      <c r="D38" s="316"/>
      <c r="E38" s="316"/>
      <c r="F38" s="79">
        <v>1894320.44</v>
      </c>
      <c r="G38" s="30"/>
      <c r="H38" s="30"/>
      <c r="I38" s="74"/>
      <c r="J38" s="77"/>
      <c r="K38" s="73"/>
      <c r="L38" s="73"/>
      <c r="M38" s="74"/>
      <c r="N38" s="77"/>
      <c r="O38" s="72"/>
    </row>
    <row r="39" spans="2:15" s="31" customFormat="1" ht="30" customHeight="1">
      <c r="B39" s="303" t="s">
        <v>60</v>
      </c>
      <c r="C39" s="304"/>
      <c r="D39" s="304"/>
      <c r="E39" s="305"/>
      <c r="F39" s="209">
        <v>6090938.61</v>
      </c>
      <c r="G39" s="30"/>
      <c r="H39" s="30"/>
      <c r="I39" s="74"/>
      <c r="J39" s="77"/>
      <c r="K39" s="73"/>
      <c r="L39" s="73"/>
      <c r="M39" s="74"/>
      <c r="N39" s="77"/>
      <c r="O39" s="72"/>
    </row>
    <row r="40" spans="2:15" s="31" customFormat="1" ht="30" customHeight="1">
      <c r="B40" s="313" t="s">
        <v>61</v>
      </c>
      <c r="C40" s="314"/>
      <c r="D40" s="314"/>
      <c r="E40" s="314"/>
      <c r="F40" s="78">
        <v>22502987.11</v>
      </c>
      <c r="G40" s="30"/>
      <c r="H40" s="30"/>
      <c r="I40" s="74"/>
      <c r="J40" s="77"/>
      <c r="K40" s="73"/>
      <c r="L40" s="73"/>
      <c r="M40" s="74"/>
      <c r="N40" s="77"/>
      <c r="O40" s="72"/>
    </row>
    <row r="41" spans="2:15" s="31" customFormat="1" ht="30" customHeight="1" thickBot="1">
      <c r="B41" s="313" t="s">
        <v>62</v>
      </c>
      <c r="C41" s="314"/>
      <c r="D41" s="314"/>
      <c r="E41" s="314"/>
      <c r="F41" s="78">
        <v>99143388.35</v>
      </c>
      <c r="G41" s="30"/>
      <c r="H41" s="30"/>
      <c r="I41" s="74"/>
      <c r="J41" s="77"/>
      <c r="K41" s="73"/>
      <c r="L41" s="73"/>
      <c r="M41" s="74"/>
      <c r="N41" s="77"/>
      <c r="O41" s="72"/>
    </row>
    <row r="42" spans="2:17" s="31" customFormat="1" ht="30" customHeight="1" thickBot="1">
      <c r="B42" s="301" t="s">
        <v>10</v>
      </c>
      <c r="C42" s="302"/>
      <c r="D42" s="302"/>
      <c r="E42" s="302"/>
      <c r="F42" s="76">
        <f>SUM(F37:F41)</f>
        <v>136371437.92</v>
      </c>
      <c r="G42" s="35"/>
      <c r="H42" s="74"/>
      <c r="I42" s="75"/>
      <c r="J42" s="74"/>
      <c r="K42" s="73"/>
      <c r="L42" s="73"/>
      <c r="M42" s="73"/>
      <c r="N42" s="74"/>
      <c r="O42" s="73"/>
      <c r="P42" s="29"/>
      <c r="Q42" s="30"/>
    </row>
    <row r="43" spans="2:17" s="64" customFormat="1" ht="30" customHeight="1">
      <c r="B43" s="68"/>
      <c r="C43" s="70"/>
      <c r="D43" s="69"/>
      <c r="F43" s="68"/>
      <c r="G43" s="68"/>
      <c r="H43" s="68"/>
      <c r="I43" s="71"/>
      <c r="J43" s="66"/>
      <c r="K43" s="66"/>
      <c r="L43" s="66"/>
      <c r="M43" s="66"/>
      <c r="N43" s="66"/>
      <c r="O43" s="66"/>
      <c r="P43" s="59"/>
      <c r="Q43" s="65"/>
    </row>
    <row r="44" spans="2:17" s="64" customFormat="1" ht="30" customHeight="1">
      <c r="B44" s="68"/>
      <c r="C44" s="70"/>
      <c r="D44" s="69"/>
      <c r="E44" s="68"/>
      <c r="F44" s="68"/>
      <c r="G44" s="68"/>
      <c r="H44" s="68"/>
      <c r="I44" s="67"/>
      <c r="J44" s="66"/>
      <c r="K44" s="66"/>
      <c r="L44" s="66"/>
      <c r="M44" s="66"/>
      <c r="N44" s="66"/>
      <c r="O44" s="66"/>
      <c r="P44" s="59"/>
      <c r="Q44" s="65"/>
    </row>
    <row r="45" spans="2:17" s="57" customFormat="1" ht="30" customHeight="1">
      <c r="B45" s="61"/>
      <c r="C45" s="63"/>
      <c r="D45" s="62"/>
      <c r="E45" s="61"/>
      <c r="F45" s="61"/>
      <c r="G45" s="61"/>
      <c r="H45" s="60"/>
      <c r="I45" s="60"/>
      <c r="J45" s="60"/>
      <c r="K45" s="60"/>
      <c r="L45" s="60"/>
      <c r="M45" s="60"/>
      <c r="N45" s="60"/>
      <c r="O45" s="60"/>
      <c r="P45" s="59"/>
      <c r="Q45" s="58"/>
    </row>
    <row r="46" ht="30" customHeight="1">
      <c r="E46" s="4"/>
    </row>
    <row r="47" spans="2:17" s="1" customFormat="1" ht="30" customHeight="1">
      <c r="B47" s="5"/>
      <c r="C47" s="10"/>
      <c r="D47" s="6"/>
      <c r="E47" s="5"/>
      <c r="F47" s="5"/>
      <c r="G47" s="5"/>
      <c r="H47" s="8"/>
      <c r="I47" s="8"/>
      <c r="J47" s="8"/>
      <c r="K47" s="8"/>
      <c r="L47" s="8"/>
      <c r="M47" s="8"/>
      <c r="N47" s="8"/>
      <c r="O47" s="8"/>
      <c r="P47" s="3"/>
      <c r="Q47" s="23"/>
    </row>
    <row r="48" spans="2:17" s="1" customFormat="1" ht="30" customHeight="1">
      <c r="B48" s="5"/>
      <c r="C48" s="10"/>
      <c r="D48" s="6"/>
      <c r="E48" s="5"/>
      <c r="F48" s="5"/>
      <c r="G48" s="5"/>
      <c r="H48" s="8"/>
      <c r="I48" s="8"/>
      <c r="J48" s="8"/>
      <c r="K48" s="8"/>
      <c r="L48" s="8"/>
      <c r="M48" s="8"/>
      <c r="N48" s="8"/>
      <c r="O48" s="8"/>
      <c r="P48" s="3"/>
      <c r="Q48" s="23"/>
    </row>
    <row r="49" spans="2:17" s="1" customFormat="1" ht="30" customHeight="1">
      <c r="B49" s="5"/>
      <c r="C49" s="10"/>
      <c r="D49" s="6"/>
      <c r="E49" s="5"/>
      <c r="F49" s="5"/>
      <c r="G49" s="5"/>
      <c r="H49" s="8"/>
      <c r="I49" s="8"/>
      <c r="J49" s="8"/>
      <c r="K49" s="8"/>
      <c r="L49" s="8"/>
      <c r="M49" s="8"/>
      <c r="N49" s="8"/>
      <c r="O49" s="8"/>
      <c r="P49" s="3"/>
      <c r="Q49" s="23"/>
    </row>
    <row r="50" spans="2:17" s="1" customFormat="1" ht="30" customHeight="1">
      <c r="B50" s="5"/>
      <c r="C50" s="10"/>
      <c r="D50" s="6"/>
      <c r="E50" s="5"/>
      <c r="F50" s="5"/>
      <c r="G50" s="5"/>
      <c r="H50" s="8"/>
      <c r="I50" s="8"/>
      <c r="J50" s="8"/>
      <c r="K50" s="8"/>
      <c r="L50" s="8"/>
      <c r="M50" s="8"/>
      <c r="N50" s="8"/>
      <c r="O50" s="8"/>
      <c r="P50" s="3"/>
      <c r="Q50" s="23"/>
    </row>
    <row r="51" spans="2:17" s="1" customFormat="1" ht="30" customHeight="1">
      <c r="B51" s="5"/>
      <c r="C51" s="10"/>
      <c r="D51" s="6"/>
      <c r="E51" s="5"/>
      <c r="F51" s="5"/>
      <c r="G51" s="5"/>
      <c r="H51" s="8"/>
      <c r="I51" s="8"/>
      <c r="J51" s="8"/>
      <c r="K51" s="8"/>
      <c r="L51" s="8"/>
      <c r="M51" s="8"/>
      <c r="N51" s="8"/>
      <c r="O51" s="8"/>
      <c r="P51" s="3"/>
      <c r="Q51" s="23"/>
    </row>
    <row r="52" spans="2:17" s="1" customFormat="1" ht="30" customHeight="1">
      <c r="B52" s="5"/>
      <c r="C52" s="10"/>
      <c r="D52" s="6"/>
      <c r="E52" s="5"/>
      <c r="F52" s="5"/>
      <c r="G52" s="5"/>
      <c r="H52" s="8"/>
      <c r="I52" s="8"/>
      <c r="J52" s="8"/>
      <c r="K52" s="8"/>
      <c r="L52" s="8"/>
      <c r="M52" s="8"/>
      <c r="N52" s="8"/>
      <c r="O52" s="8"/>
      <c r="P52" s="3"/>
      <c r="Q52" s="23"/>
    </row>
    <row r="53" spans="2:17" s="1" customFormat="1" ht="15.75">
      <c r="B53" s="5"/>
      <c r="C53" s="10"/>
      <c r="D53" s="6"/>
      <c r="E53" s="5"/>
      <c r="F53" s="5"/>
      <c r="G53" s="5"/>
      <c r="H53" s="8"/>
      <c r="I53" s="8"/>
      <c r="J53" s="8"/>
      <c r="K53" s="8"/>
      <c r="L53" s="8"/>
      <c r="M53" s="8"/>
      <c r="N53" s="8"/>
      <c r="O53" s="8"/>
      <c r="P53" s="3"/>
      <c r="Q53" s="23"/>
    </row>
    <row r="54" spans="2:17" s="1" customFormat="1" ht="15.75">
      <c r="B54" s="5"/>
      <c r="C54" s="10"/>
      <c r="D54" s="6"/>
      <c r="E54" s="5"/>
      <c r="F54" s="5"/>
      <c r="G54" s="5"/>
      <c r="H54" s="8"/>
      <c r="I54" s="8"/>
      <c r="J54" s="8"/>
      <c r="K54" s="8"/>
      <c r="L54" s="8"/>
      <c r="M54" s="8"/>
      <c r="N54" s="8"/>
      <c r="O54" s="8"/>
      <c r="P54" s="3"/>
      <c r="Q54" s="23"/>
    </row>
    <row r="55" spans="2:17" s="1" customFormat="1" ht="15.75">
      <c r="B55" s="5"/>
      <c r="C55" s="10"/>
      <c r="D55" s="6"/>
      <c r="E55" s="5"/>
      <c r="F55" s="5"/>
      <c r="G55" s="5"/>
      <c r="H55" s="8"/>
      <c r="I55" s="8"/>
      <c r="J55" s="8"/>
      <c r="K55" s="8"/>
      <c r="L55" s="8"/>
      <c r="M55" s="8"/>
      <c r="N55" s="8"/>
      <c r="O55" s="8"/>
      <c r="P55" s="3"/>
      <c r="Q55" s="23"/>
    </row>
    <row r="56" spans="2:17" s="1" customFormat="1" ht="15.75">
      <c r="B56" s="5"/>
      <c r="C56" s="10"/>
      <c r="D56" s="6"/>
      <c r="E56" s="5"/>
      <c r="F56" s="5"/>
      <c r="G56" s="5"/>
      <c r="H56" s="8"/>
      <c r="I56" s="8"/>
      <c r="J56" s="8"/>
      <c r="K56" s="8"/>
      <c r="L56" s="8"/>
      <c r="M56" s="8"/>
      <c r="N56" s="8"/>
      <c r="O56" s="8"/>
      <c r="P56" s="3"/>
      <c r="Q56" s="23"/>
    </row>
    <row r="57" spans="2:17" s="1" customFormat="1" ht="15.75">
      <c r="B57" s="5"/>
      <c r="C57" s="10"/>
      <c r="D57" s="6"/>
      <c r="E57" s="5"/>
      <c r="F57" s="5"/>
      <c r="G57" s="5"/>
      <c r="H57" s="8"/>
      <c r="I57" s="8"/>
      <c r="J57" s="8"/>
      <c r="K57" s="8"/>
      <c r="L57" s="8"/>
      <c r="M57" s="8"/>
      <c r="N57" s="8"/>
      <c r="O57" s="8"/>
      <c r="P57" s="3"/>
      <c r="Q57" s="23"/>
    </row>
    <row r="58" spans="2:15" ht="15.75">
      <c r="B58" s="5"/>
      <c r="C58" s="10"/>
      <c r="D58" s="6"/>
      <c r="E58" s="5"/>
      <c r="F58" s="5"/>
      <c r="G58" s="5"/>
      <c r="H58" s="8"/>
      <c r="I58" s="8"/>
      <c r="J58" s="8"/>
      <c r="K58" s="8"/>
      <c r="L58" s="8"/>
      <c r="M58" s="8"/>
      <c r="N58" s="8"/>
      <c r="O58" s="8"/>
    </row>
    <row r="59" spans="2:15" ht="15.75">
      <c r="B59" s="5"/>
      <c r="C59" s="10"/>
      <c r="D59" s="6"/>
      <c r="E59" s="5"/>
      <c r="F59" s="5"/>
      <c r="G59" s="5"/>
      <c r="H59" s="8"/>
      <c r="I59" s="8"/>
      <c r="J59" s="8"/>
      <c r="K59" s="8"/>
      <c r="L59" s="8"/>
      <c r="M59" s="8"/>
      <c r="N59" s="8"/>
      <c r="O59" s="8"/>
    </row>
    <row r="60" spans="3:9" ht="15.75">
      <c r="C60" s="10"/>
      <c r="D60" s="6"/>
      <c r="E60" s="5"/>
      <c r="F60" s="5"/>
      <c r="I60" s="8"/>
    </row>
    <row r="61" spans="3:9" ht="15.75">
      <c r="C61" s="10"/>
      <c r="D61" s="6"/>
      <c r="E61" s="5"/>
      <c r="F61" s="5"/>
      <c r="I61" s="8"/>
    </row>
    <row r="62" spans="3:9" ht="15.75">
      <c r="C62" s="10"/>
      <c r="D62" s="6"/>
      <c r="E62" s="5"/>
      <c r="F62" s="5"/>
      <c r="I62" s="8"/>
    </row>
    <row r="63" spans="3:6" ht="15.75">
      <c r="C63" s="10"/>
      <c r="D63" s="6"/>
      <c r="E63" s="5"/>
      <c r="F63" s="5"/>
    </row>
    <row r="64" spans="3:6" ht="15.75">
      <c r="C64" s="10"/>
      <c r="D64" s="6"/>
      <c r="E64" s="5"/>
      <c r="F64" s="5"/>
    </row>
    <row r="65" spans="3:6" ht="15.75">
      <c r="C65" s="10"/>
      <c r="D65" s="6"/>
      <c r="E65" s="5"/>
      <c r="F65" s="5"/>
    </row>
    <row r="66" spans="3:6" ht="15.75">
      <c r="C66" s="10"/>
      <c r="D66" s="6"/>
      <c r="E66" s="5"/>
      <c r="F66" s="5"/>
    </row>
    <row r="67" spans="3:6" ht="15.75">
      <c r="C67" s="10"/>
      <c r="D67" s="6"/>
      <c r="E67" s="5"/>
      <c r="F67" s="5"/>
    </row>
    <row r="68" spans="3:6" ht="15.75">
      <c r="C68" s="10"/>
      <c r="D68" s="6"/>
      <c r="E68" s="5"/>
      <c r="F68" s="5"/>
    </row>
    <row r="69" spans="3:6" ht="15.75">
      <c r="C69" s="10"/>
      <c r="D69" s="6"/>
      <c r="E69" s="5"/>
      <c r="F69" s="5"/>
    </row>
    <row r="70" spans="3:6" ht="15.75">
      <c r="C70" s="10"/>
      <c r="D70" s="6"/>
      <c r="E70" s="5"/>
      <c r="F70" s="5"/>
    </row>
    <row r="71" spans="4:6" ht="15.75">
      <c r="D71" s="6"/>
      <c r="E71" s="5"/>
      <c r="F71" s="5"/>
    </row>
    <row r="72" ht="15.75">
      <c r="D72" s="6"/>
    </row>
  </sheetData>
  <sheetProtection/>
  <mergeCells count="20">
    <mergeCell ref="B1:O1"/>
    <mergeCell ref="B2:O2"/>
    <mergeCell ref="C3:D3"/>
    <mergeCell ref="G3:K3"/>
    <mergeCell ref="L3:O3"/>
    <mergeCell ref="B28:F28"/>
    <mergeCell ref="B29:F29"/>
    <mergeCell ref="B30:I30"/>
    <mergeCell ref="M32:N32"/>
    <mergeCell ref="M33:N33"/>
    <mergeCell ref="A21:A22"/>
    <mergeCell ref="B42:E42"/>
    <mergeCell ref="B39:E39"/>
    <mergeCell ref="M34:N34"/>
    <mergeCell ref="B36:F36"/>
    <mergeCell ref="B37:E37"/>
    <mergeCell ref="M35:N35"/>
    <mergeCell ref="B41:E41"/>
    <mergeCell ref="B40:E40"/>
    <mergeCell ref="B38:E38"/>
  </mergeCells>
  <printOptions horizontalCentered="1"/>
  <pageMargins left="0.1968503937007874" right="0.2755905511811024" top="0.5511811023622047" bottom="0.4330708661417323" header="0.3937007874015748" footer="0.275590551181102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1"/>
  <sheetViews>
    <sheetView tabSelected="1" zoomScale="80" zoomScaleNormal="80" zoomScalePageLayoutView="0" workbookViewId="0" topLeftCell="A13">
      <selection activeCell="A29" sqref="A29:A30"/>
    </sheetView>
  </sheetViews>
  <sheetFormatPr defaultColWidth="9.140625" defaultRowHeight="12.75"/>
  <cols>
    <col min="1" max="1" width="9.140625" style="211" customWidth="1"/>
    <col min="2" max="2" width="5.8515625" style="211" customWidth="1"/>
    <col min="3" max="3" width="12.57421875" style="210" customWidth="1"/>
    <col min="4" max="4" width="21.7109375" style="211" customWidth="1"/>
    <col min="5" max="5" width="13.8515625" style="211" customWidth="1"/>
    <col min="6" max="6" width="18.57421875" style="212" bestFit="1" customWidth="1"/>
    <col min="7" max="7" width="33.00390625" style="211" customWidth="1"/>
    <col min="8" max="8" width="41.7109375" style="211" customWidth="1"/>
    <col min="9" max="9" width="7.8515625" style="211" customWidth="1"/>
    <col min="10" max="11" width="20.421875" style="213" customWidth="1"/>
    <col min="12" max="12" width="12.28125" style="214" bestFit="1" customWidth="1"/>
    <col min="13" max="13" width="22.00390625" style="215" hidden="1" customWidth="1"/>
    <col min="14" max="14" width="18.57421875" style="211" bestFit="1" customWidth="1"/>
    <col min="15" max="15" width="12.421875" style="211" bestFit="1" customWidth="1"/>
    <col min="16" max="16" width="14.28125" style="211" bestFit="1" customWidth="1"/>
    <col min="17" max="16384" width="9.140625" style="211" customWidth="1"/>
  </cols>
  <sheetData>
    <row r="1" spans="2:13" s="224" customFormat="1" ht="30" customHeight="1">
      <c r="B1" s="330" t="s">
        <v>65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223"/>
    </row>
    <row r="2" spans="2:5" ht="30" customHeight="1" thickBot="1">
      <c r="B2" s="225"/>
      <c r="C2" s="216"/>
      <c r="D2" s="217"/>
      <c r="E2" s="225"/>
    </row>
    <row r="3" spans="2:12" s="215" customFormat="1" ht="27.75" customHeight="1" thickBot="1" thickTop="1">
      <c r="B3" s="331" t="s">
        <v>66</v>
      </c>
      <c r="C3" s="333" t="s">
        <v>67</v>
      </c>
      <c r="D3" s="334"/>
      <c r="E3" s="335" t="s">
        <v>4</v>
      </c>
      <c r="F3" s="337" t="s">
        <v>68</v>
      </c>
      <c r="G3" s="335" t="s">
        <v>69</v>
      </c>
      <c r="H3" s="226" t="s">
        <v>1</v>
      </c>
      <c r="I3" s="335" t="s">
        <v>70</v>
      </c>
      <c r="J3" s="340" t="s">
        <v>71</v>
      </c>
      <c r="K3" s="340" t="s">
        <v>72</v>
      </c>
      <c r="L3" s="341" t="s">
        <v>73</v>
      </c>
    </row>
    <row r="4" spans="2:12" s="215" customFormat="1" ht="50.25" customHeight="1" thickBot="1">
      <c r="B4" s="332"/>
      <c r="C4" s="227" t="s">
        <v>74</v>
      </c>
      <c r="D4" s="228" t="s">
        <v>75</v>
      </c>
      <c r="E4" s="336"/>
      <c r="F4" s="338"/>
      <c r="G4" s="339"/>
      <c r="H4" s="229" t="s">
        <v>76</v>
      </c>
      <c r="I4" s="339"/>
      <c r="J4" s="339"/>
      <c r="K4" s="339"/>
      <c r="L4" s="342"/>
    </row>
    <row r="5" spans="2:12" s="215" customFormat="1" ht="27.75" customHeight="1" thickBot="1">
      <c r="B5" s="230">
        <v>1</v>
      </c>
      <c r="C5" s="231">
        <v>2</v>
      </c>
      <c r="D5" s="232">
        <v>3</v>
      </c>
      <c r="E5" s="232">
        <v>4</v>
      </c>
      <c r="F5" s="232">
        <v>5</v>
      </c>
      <c r="G5" s="232">
        <v>6</v>
      </c>
      <c r="H5" s="232">
        <v>7</v>
      </c>
      <c r="I5" s="233">
        <v>8</v>
      </c>
      <c r="J5" s="234">
        <v>9</v>
      </c>
      <c r="K5" s="234">
        <v>10</v>
      </c>
      <c r="L5" s="235">
        <v>11</v>
      </c>
    </row>
    <row r="6" spans="2:15" s="215" customFormat="1" ht="81" customHeight="1">
      <c r="B6" s="236" t="s">
        <v>32</v>
      </c>
      <c r="C6" s="237" t="s">
        <v>77</v>
      </c>
      <c r="D6" s="238" t="s">
        <v>78</v>
      </c>
      <c r="E6" s="239" t="s">
        <v>79</v>
      </c>
      <c r="F6" s="237" t="s">
        <v>80</v>
      </c>
      <c r="G6" s="240" t="s">
        <v>81</v>
      </c>
      <c r="H6" s="241" t="s">
        <v>82</v>
      </c>
      <c r="I6" s="242" t="s">
        <v>83</v>
      </c>
      <c r="J6" s="243">
        <v>17600000</v>
      </c>
      <c r="K6" s="244">
        <f aca="true" t="shared" si="0" ref="K6:K11">J6*M6</f>
        <v>131959132.8</v>
      </c>
      <c r="L6" s="245" t="s">
        <v>84</v>
      </c>
      <c r="M6" s="246">
        <v>7.497678</v>
      </c>
      <c r="O6" s="247"/>
    </row>
    <row r="7" spans="2:15" s="215" customFormat="1" ht="81" customHeight="1">
      <c r="B7" s="236" t="s">
        <v>45</v>
      </c>
      <c r="C7" s="237" t="s">
        <v>85</v>
      </c>
      <c r="D7" s="238" t="s">
        <v>86</v>
      </c>
      <c r="E7" s="239" t="s">
        <v>87</v>
      </c>
      <c r="F7" s="237" t="s">
        <v>80</v>
      </c>
      <c r="G7" s="240" t="s">
        <v>81</v>
      </c>
      <c r="H7" s="241" t="s">
        <v>88</v>
      </c>
      <c r="I7" s="242" t="s">
        <v>83</v>
      </c>
      <c r="J7" s="243">
        <v>15500000</v>
      </c>
      <c r="K7" s="244">
        <f t="shared" si="0"/>
        <v>116214009</v>
      </c>
      <c r="L7" s="245" t="s">
        <v>84</v>
      </c>
      <c r="M7" s="246">
        <v>7.497678</v>
      </c>
      <c r="N7" s="248"/>
      <c r="O7" s="247"/>
    </row>
    <row r="8" spans="1:15" s="215" customFormat="1" ht="75" customHeight="1">
      <c r="A8" s="300"/>
      <c r="B8" s="236" t="s">
        <v>43</v>
      </c>
      <c r="C8" s="237" t="s">
        <v>89</v>
      </c>
      <c r="D8" s="238" t="s">
        <v>90</v>
      </c>
      <c r="E8" s="239" t="s">
        <v>91</v>
      </c>
      <c r="F8" s="237" t="s">
        <v>92</v>
      </c>
      <c r="G8" s="238" t="s">
        <v>93</v>
      </c>
      <c r="H8" s="241" t="s">
        <v>94</v>
      </c>
      <c r="I8" s="242" t="s">
        <v>83</v>
      </c>
      <c r="J8" s="249">
        <v>100000000</v>
      </c>
      <c r="K8" s="244">
        <f t="shared" si="0"/>
        <v>750682200</v>
      </c>
      <c r="L8" s="250" t="s">
        <v>95</v>
      </c>
      <c r="M8" s="246">
        <v>7.506822</v>
      </c>
      <c r="N8" s="248"/>
      <c r="O8" s="247"/>
    </row>
    <row r="9" spans="1:15" s="215" customFormat="1" ht="75" customHeight="1">
      <c r="A9" s="300"/>
      <c r="B9" s="236" t="s">
        <v>41</v>
      </c>
      <c r="C9" s="237" t="s">
        <v>89</v>
      </c>
      <c r="D9" s="238" t="s">
        <v>96</v>
      </c>
      <c r="E9" s="239" t="s">
        <v>97</v>
      </c>
      <c r="F9" s="237" t="s">
        <v>92</v>
      </c>
      <c r="G9" s="238" t="s">
        <v>98</v>
      </c>
      <c r="H9" s="241" t="s">
        <v>94</v>
      </c>
      <c r="I9" s="242" t="s">
        <v>83</v>
      </c>
      <c r="J9" s="249">
        <v>100000000</v>
      </c>
      <c r="K9" s="244">
        <f t="shared" si="0"/>
        <v>750682200</v>
      </c>
      <c r="L9" s="250" t="s">
        <v>95</v>
      </c>
      <c r="M9" s="246">
        <v>7.506822</v>
      </c>
      <c r="N9" s="248"/>
      <c r="O9" s="247"/>
    </row>
    <row r="10" spans="1:15" s="215" customFormat="1" ht="75" customHeight="1">
      <c r="A10" s="354">
        <v>636</v>
      </c>
      <c r="B10" s="236" t="s">
        <v>38</v>
      </c>
      <c r="C10" s="237" t="s">
        <v>89</v>
      </c>
      <c r="D10" s="238" t="s">
        <v>99</v>
      </c>
      <c r="E10" s="239" t="s">
        <v>100</v>
      </c>
      <c r="F10" s="237" t="s">
        <v>101</v>
      </c>
      <c r="G10" s="238" t="s">
        <v>102</v>
      </c>
      <c r="H10" s="241" t="s">
        <v>103</v>
      </c>
      <c r="I10" s="242" t="s">
        <v>83</v>
      </c>
      <c r="J10" s="249">
        <v>89000000</v>
      </c>
      <c r="K10" s="244">
        <f t="shared" si="0"/>
        <v>665960211</v>
      </c>
      <c r="L10" s="250" t="s">
        <v>104</v>
      </c>
      <c r="M10" s="246">
        <v>7.482699</v>
      </c>
      <c r="N10" s="248"/>
      <c r="O10" s="247"/>
    </row>
    <row r="11" spans="1:15" s="215" customFormat="1" ht="75" customHeight="1">
      <c r="A11" s="354"/>
      <c r="B11" s="236" t="s">
        <v>54</v>
      </c>
      <c r="C11" s="237" t="s">
        <v>105</v>
      </c>
      <c r="D11" s="238" t="s">
        <v>106</v>
      </c>
      <c r="E11" s="239" t="s">
        <v>107</v>
      </c>
      <c r="F11" s="237" t="s">
        <v>108</v>
      </c>
      <c r="G11" s="238" t="s">
        <v>102</v>
      </c>
      <c r="H11" s="241" t="s">
        <v>109</v>
      </c>
      <c r="I11" s="242" t="s">
        <v>83</v>
      </c>
      <c r="J11" s="249">
        <v>70000000</v>
      </c>
      <c r="K11" s="244">
        <f t="shared" si="0"/>
        <v>525534940</v>
      </c>
      <c r="L11" s="250" t="s">
        <v>110</v>
      </c>
      <c r="M11" s="246">
        <v>7.507642</v>
      </c>
      <c r="N11" s="248"/>
      <c r="O11" s="247"/>
    </row>
    <row r="12" spans="2:15" s="215" customFormat="1" ht="81" customHeight="1">
      <c r="B12" s="236" t="s">
        <v>111</v>
      </c>
      <c r="C12" s="237" t="s">
        <v>101</v>
      </c>
      <c r="D12" s="238" t="s">
        <v>112</v>
      </c>
      <c r="E12" s="239" t="s">
        <v>113</v>
      </c>
      <c r="F12" s="237" t="s">
        <v>114</v>
      </c>
      <c r="G12" s="240" t="s">
        <v>81</v>
      </c>
      <c r="H12" s="241" t="s">
        <v>115</v>
      </c>
      <c r="I12" s="242" t="s">
        <v>83</v>
      </c>
      <c r="J12" s="243">
        <v>6490400</v>
      </c>
      <c r="K12" s="244">
        <v>48875100.47</v>
      </c>
      <c r="L12" s="245" t="s">
        <v>116</v>
      </c>
      <c r="M12" s="246">
        <v>7.530368</v>
      </c>
      <c r="N12" s="248"/>
      <c r="O12" s="247"/>
    </row>
    <row r="13" spans="2:15" s="215" customFormat="1" ht="81" customHeight="1">
      <c r="B13" s="236" t="s">
        <v>117</v>
      </c>
      <c r="C13" s="237" t="s">
        <v>101</v>
      </c>
      <c r="D13" s="238" t="s">
        <v>112</v>
      </c>
      <c r="E13" s="239" t="s">
        <v>118</v>
      </c>
      <c r="F13" s="237" t="s">
        <v>114</v>
      </c>
      <c r="G13" s="240" t="s">
        <v>81</v>
      </c>
      <c r="H13" s="241" t="s">
        <v>119</v>
      </c>
      <c r="I13" s="242" t="s">
        <v>83</v>
      </c>
      <c r="J13" s="243">
        <v>6490400</v>
      </c>
      <c r="K13" s="244">
        <v>48875100.47</v>
      </c>
      <c r="L13" s="245" t="s">
        <v>116</v>
      </c>
      <c r="M13" s="246">
        <v>7.530368</v>
      </c>
      <c r="N13" s="248"/>
      <c r="O13" s="247"/>
    </row>
    <row r="14" spans="2:15" s="215" customFormat="1" ht="81" customHeight="1">
      <c r="B14" s="236" t="s">
        <v>120</v>
      </c>
      <c r="C14" s="237" t="s">
        <v>101</v>
      </c>
      <c r="D14" s="238" t="s">
        <v>112</v>
      </c>
      <c r="E14" s="239" t="s">
        <v>121</v>
      </c>
      <c r="F14" s="237" t="s">
        <v>108</v>
      </c>
      <c r="G14" s="240" t="s">
        <v>122</v>
      </c>
      <c r="H14" s="241" t="s">
        <v>123</v>
      </c>
      <c r="I14" s="242" t="s">
        <v>83</v>
      </c>
      <c r="J14" s="243">
        <v>25961600</v>
      </c>
      <c r="K14" s="244">
        <v>194910398.55</v>
      </c>
      <c r="L14" s="245" t="s">
        <v>116</v>
      </c>
      <c r="M14" s="246">
        <v>7.507642</v>
      </c>
      <c r="N14" s="248"/>
      <c r="O14" s="247"/>
    </row>
    <row r="15" spans="2:15" s="215" customFormat="1" ht="81" customHeight="1" thickBot="1">
      <c r="B15" s="236" t="s">
        <v>124</v>
      </c>
      <c r="C15" s="237" t="s">
        <v>101</v>
      </c>
      <c r="D15" s="238" t="s">
        <v>112</v>
      </c>
      <c r="E15" s="239" t="s">
        <v>125</v>
      </c>
      <c r="F15" s="237" t="s">
        <v>108</v>
      </c>
      <c r="G15" s="240" t="s">
        <v>122</v>
      </c>
      <c r="H15" s="241" t="s">
        <v>126</v>
      </c>
      <c r="I15" s="242" t="s">
        <v>83</v>
      </c>
      <c r="J15" s="243">
        <v>25961600</v>
      </c>
      <c r="K15" s="244">
        <v>194910398.55</v>
      </c>
      <c r="L15" s="245" t="s">
        <v>116</v>
      </c>
      <c r="M15" s="246">
        <v>7.507642</v>
      </c>
      <c r="N15" s="248"/>
      <c r="O15" s="247"/>
    </row>
    <row r="16" spans="2:15" s="255" customFormat="1" ht="30" customHeight="1" thickBot="1" thickTop="1">
      <c r="B16" s="344" t="s">
        <v>127</v>
      </c>
      <c r="C16" s="345"/>
      <c r="D16" s="345"/>
      <c r="E16" s="345"/>
      <c r="F16" s="345"/>
      <c r="G16" s="345"/>
      <c r="H16" s="345"/>
      <c r="I16" s="346"/>
      <c r="J16" s="251"/>
      <c r="K16" s="251">
        <f>K17+K18+K19+K20+K21</f>
        <v>3428603690.84</v>
      </c>
      <c r="L16" s="252"/>
      <c r="M16" s="253"/>
      <c r="N16" s="254"/>
      <c r="O16" s="247"/>
    </row>
    <row r="17" spans="2:15" s="255" customFormat="1" ht="30" customHeight="1" thickBot="1" thickTop="1">
      <c r="B17" s="344" t="s">
        <v>128</v>
      </c>
      <c r="C17" s="345"/>
      <c r="D17" s="345"/>
      <c r="E17" s="345"/>
      <c r="F17" s="345"/>
      <c r="G17" s="345"/>
      <c r="H17" s="345"/>
      <c r="I17" s="346"/>
      <c r="J17" s="251"/>
      <c r="K17" s="251">
        <f>K10</f>
        <v>665960211</v>
      </c>
      <c r="L17" s="252"/>
      <c r="M17" s="253"/>
      <c r="N17" s="254"/>
      <c r="O17" s="256"/>
    </row>
    <row r="18" spans="2:15" s="255" customFormat="1" ht="30" customHeight="1" thickBot="1" thickTop="1">
      <c r="B18" s="344" t="s">
        <v>129</v>
      </c>
      <c r="C18" s="345"/>
      <c r="D18" s="345"/>
      <c r="E18" s="345"/>
      <c r="F18" s="345"/>
      <c r="G18" s="345"/>
      <c r="H18" s="345"/>
      <c r="I18" s="346"/>
      <c r="J18" s="251"/>
      <c r="K18" s="251"/>
      <c r="L18" s="252"/>
      <c r="M18" s="253"/>
      <c r="N18" s="254"/>
      <c r="O18" s="256"/>
    </row>
    <row r="19" spans="1:15" s="255" customFormat="1" ht="30" customHeight="1" thickBot="1" thickTop="1">
      <c r="A19" s="300"/>
      <c r="B19" s="347" t="s">
        <v>130</v>
      </c>
      <c r="C19" s="348"/>
      <c r="D19" s="348"/>
      <c r="E19" s="348"/>
      <c r="F19" s="348"/>
      <c r="G19" s="348"/>
      <c r="H19" s="348"/>
      <c r="I19" s="348"/>
      <c r="J19" s="251"/>
      <c r="K19" s="251">
        <f>K6+K7+K12+K13+K14+K15</f>
        <v>735744139.8399999</v>
      </c>
      <c r="L19" s="252"/>
      <c r="M19" s="253"/>
      <c r="N19" s="254"/>
      <c r="O19" s="256"/>
    </row>
    <row r="20" spans="1:15" s="255" customFormat="1" ht="30" customHeight="1" thickBot="1" thickTop="1">
      <c r="A20" s="300"/>
      <c r="B20" s="349" t="s">
        <v>131</v>
      </c>
      <c r="C20" s="350"/>
      <c r="D20" s="350"/>
      <c r="E20" s="350"/>
      <c r="F20" s="350"/>
      <c r="G20" s="350"/>
      <c r="H20" s="350"/>
      <c r="I20" s="350"/>
      <c r="J20" s="251"/>
      <c r="K20" s="251">
        <f>K8+K9+K11</f>
        <v>2026899340</v>
      </c>
      <c r="L20" s="252"/>
      <c r="M20" s="257"/>
      <c r="N20" s="254"/>
      <c r="O20" s="256"/>
    </row>
    <row r="21" spans="2:15" s="255" customFormat="1" ht="30" customHeight="1" thickBot="1" thickTop="1">
      <c r="B21" s="347" t="s">
        <v>132</v>
      </c>
      <c r="C21" s="348"/>
      <c r="D21" s="348"/>
      <c r="E21" s="348"/>
      <c r="F21" s="348"/>
      <c r="G21" s="348"/>
      <c r="H21" s="348"/>
      <c r="I21" s="348"/>
      <c r="J21" s="251"/>
      <c r="K21" s="251"/>
      <c r="L21" s="252"/>
      <c r="M21" s="257"/>
      <c r="N21" s="254"/>
      <c r="O21" s="256"/>
    </row>
    <row r="22" spans="2:15" s="215" customFormat="1" ht="30" customHeight="1" thickTop="1">
      <c r="B22" s="258"/>
      <c r="C22" s="259"/>
      <c r="D22" s="260"/>
      <c r="E22" s="261"/>
      <c r="F22" s="259"/>
      <c r="G22" s="260"/>
      <c r="H22" s="262"/>
      <c r="I22" s="263"/>
      <c r="J22" s="264"/>
      <c r="K22" s="264"/>
      <c r="L22" s="264"/>
      <c r="M22" s="265"/>
      <c r="N22" s="248"/>
      <c r="O22" s="256"/>
    </row>
    <row r="23" spans="2:15" s="224" customFormat="1" ht="30" customHeight="1">
      <c r="B23" s="355" t="s">
        <v>133</v>
      </c>
      <c r="C23" s="355"/>
      <c r="D23" s="355"/>
      <c r="E23" s="266"/>
      <c r="F23" s="267" t="s">
        <v>134</v>
      </c>
      <c r="G23" s="268" t="s">
        <v>135</v>
      </c>
      <c r="H23" s="269" t="s">
        <v>10</v>
      </c>
      <c r="I23" s="270"/>
      <c r="J23" s="271"/>
      <c r="K23" s="272"/>
      <c r="L23" s="273"/>
      <c r="M23" s="274"/>
      <c r="N23" s="274"/>
      <c r="O23" s="247"/>
    </row>
    <row r="24" spans="2:14" s="224" customFormat="1" ht="30" customHeight="1">
      <c r="B24" s="275">
        <v>1</v>
      </c>
      <c r="C24" s="356" t="s">
        <v>15</v>
      </c>
      <c r="D24" s="356"/>
      <c r="E24" s="270"/>
      <c r="F24" s="276">
        <f>K6+K7+K12+K13+K14+K15</f>
        <v>735744139.8399999</v>
      </c>
      <c r="G24" s="276"/>
      <c r="H24" s="277">
        <f>SUM(F24:G24)</f>
        <v>735744139.8399999</v>
      </c>
      <c r="I24" s="278"/>
      <c r="J24" s="271"/>
      <c r="K24" s="272"/>
      <c r="L24" s="273"/>
      <c r="M24" s="274"/>
      <c r="N24" s="279"/>
    </row>
    <row r="25" spans="2:14" s="224" customFormat="1" ht="30" customHeight="1">
      <c r="B25" s="275">
        <v>2</v>
      </c>
      <c r="C25" s="356" t="s">
        <v>136</v>
      </c>
      <c r="D25" s="356"/>
      <c r="E25" s="270"/>
      <c r="F25" s="280">
        <v>0</v>
      </c>
      <c r="G25" s="277">
        <v>0</v>
      </c>
      <c r="H25" s="277">
        <f>SUM(F25:G25)</f>
        <v>0</v>
      </c>
      <c r="I25" s="278"/>
      <c r="J25" s="271"/>
      <c r="K25" s="272"/>
      <c r="L25" s="273"/>
      <c r="M25" s="270"/>
      <c r="N25" s="281"/>
    </row>
    <row r="26" spans="2:14" s="224" customFormat="1" ht="30" customHeight="1">
      <c r="B26" s="275">
        <v>3</v>
      </c>
      <c r="C26" s="356" t="s">
        <v>11</v>
      </c>
      <c r="D26" s="356"/>
      <c r="E26" s="270"/>
      <c r="F26" s="276">
        <f>K8+K9+K10+K11</f>
        <v>2692859551</v>
      </c>
      <c r="G26" s="280"/>
      <c r="H26" s="277">
        <f>SUM(F26:G26)</f>
        <v>2692859551</v>
      </c>
      <c r="I26" s="278"/>
      <c r="J26" s="271"/>
      <c r="K26" s="272"/>
      <c r="L26" s="273"/>
      <c r="M26" s="270"/>
      <c r="N26" s="281"/>
    </row>
    <row r="27" spans="2:13" s="224" customFormat="1" ht="30" customHeight="1">
      <c r="B27" s="275">
        <v>4</v>
      </c>
      <c r="C27" s="356" t="s">
        <v>137</v>
      </c>
      <c r="D27" s="356"/>
      <c r="E27" s="270"/>
      <c r="F27" s="280">
        <v>0</v>
      </c>
      <c r="G27" s="277">
        <v>0</v>
      </c>
      <c r="H27" s="277">
        <f>SUM(F27:G27)</f>
        <v>0</v>
      </c>
      <c r="I27" s="278"/>
      <c r="J27" s="271"/>
      <c r="K27" s="272"/>
      <c r="L27" s="273"/>
      <c r="M27" s="270"/>
    </row>
    <row r="28" spans="2:13" s="224" customFormat="1" ht="30" customHeight="1">
      <c r="B28" s="343" t="s">
        <v>138</v>
      </c>
      <c r="C28" s="343"/>
      <c r="D28" s="343"/>
      <c r="E28" s="282"/>
      <c r="F28" s="283">
        <f>SUM(F24:F27)</f>
        <v>3428603690.84</v>
      </c>
      <c r="G28" s="284">
        <f>SUM(G24:G27)</f>
        <v>0</v>
      </c>
      <c r="H28" s="283">
        <f>SUM(F28:G28)</f>
        <v>3428603690.84</v>
      </c>
      <c r="I28" s="285"/>
      <c r="J28" s="271"/>
      <c r="K28" s="286"/>
      <c r="L28" s="279"/>
      <c r="M28" s="270"/>
    </row>
    <row r="29" spans="1:15" s="219" customFormat="1" ht="30" customHeight="1">
      <c r="A29" s="353">
        <v>637</v>
      </c>
      <c r="B29" s="287"/>
      <c r="C29" s="288"/>
      <c r="D29" s="287"/>
      <c r="E29" s="287"/>
      <c r="F29" s="287"/>
      <c r="G29" s="287"/>
      <c r="H29" s="287"/>
      <c r="I29" s="287"/>
      <c r="J29" s="289"/>
      <c r="K29" s="290"/>
      <c r="L29" s="291"/>
      <c r="M29" s="292"/>
      <c r="N29" s="287"/>
      <c r="O29" s="224"/>
    </row>
    <row r="30" spans="1:15" ht="30" customHeight="1">
      <c r="A30" s="353"/>
      <c r="B30" s="219"/>
      <c r="C30" s="293"/>
      <c r="D30" s="219"/>
      <c r="E30" s="219"/>
      <c r="F30" s="218"/>
      <c r="G30" s="219"/>
      <c r="H30" s="219"/>
      <c r="I30" s="219"/>
      <c r="J30" s="220"/>
      <c r="K30" s="220"/>
      <c r="L30" s="221"/>
      <c r="M30" s="222"/>
      <c r="O30" s="219"/>
    </row>
    <row r="31" ht="15.75">
      <c r="H31" s="217"/>
    </row>
    <row r="32" ht="15.75">
      <c r="H32" s="217"/>
    </row>
    <row r="33" ht="15.75">
      <c r="H33" s="217"/>
    </row>
    <row r="34" ht="15.75">
      <c r="H34" s="217"/>
    </row>
    <row r="35" ht="15.75">
      <c r="H35" s="217"/>
    </row>
    <row r="36" ht="15.75">
      <c r="H36" s="217"/>
    </row>
    <row r="37" spans="7:8" ht="15.75">
      <c r="G37" s="351"/>
      <c r="H37" s="352"/>
    </row>
    <row r="38" spans="7:8" ht="15.75">
      <c r="G38" s="351"/>
      <c r="H38" s="352"/>
    </row>
    <row r="39" ht="15.75">
      <c r="H39" s="217"/>
    </row>
    <row r="40" ht="15.75">
      <c r="H40" s="217"/>
    </row>
    <row r="41" spans="6:8" ht="12.75" customHeight="1">
      <c r="F41" s="352"/>
      <c r="H41" s="217"/>
    </row>
    <row r="42" spans="6:8" ht="12.75" customHeight="1">
      <c r="F42" s="352"/>
      <c r="H42" s="217"/>
    </row>
    <row r="43" ht="15.75">
      <c r="H43" s="217"/>
    </row>
    <row r="44" spans="8:10" ht="15.75">
      <c r="H44" s="294"/>
      <c r="I44" s="295"/>
      <c r="J44" s="296"/>
    </row>
    <row r="45" spans="2:15" s="213" customFormat="1" ht="15.75">
      <c r="B45" s="211"/>
      <c r="C45" s="210"/>
      <c r="D45" s="211"/>
      <c r="E45" s="211"/>
      <c r="F45" s="212"/>
      <c r="G45" s="211"/>
      <c r="H45" s="297"/>
      <c r="I45" s="295"/>
      <c r="J45" s="296"/>
      <c r="L45" s="214"/>
      <c r="M45" s="215"/>
      <c r="N45" s="211"/>
      <c r="O45" s="211"/>
    </row>
    <row r="46" spans="2:15" s="213" customFormat="1" ht="15.75">
      <c r="B46" s="211"/>
      <c r="C46" s="210"/>
      <c r="D46" s="211"/>
      <c r="E46" s="211"/>
      <c r="F46" s="298"/>
      <c r="G46" s="299"/>
      <c r="H46" s="294"/>
      <c r="I46" s="295"/>
      <c r="J46" s="296"/>
      <c r="L46" s="214"/>
      <c r="M46" s="215"/>
      <c r="N46" s="211"/>
      <c r="O46" s="211"/>
    </row>
    <row r="47" spans="2:15" s="213" customFormat="1" ht="15.75">
      <c r="B47" s="211"/>
      <c r="C47" s="210"/>
      <c r="D47" s="211"/>
      <c r="E47" s="211"/>
      <c r="F47" s="298"/>
      <c r="G47" s="299"/>
      <c r="H47" s="294"/>
      <c r="I47" s="295"/>
      <c r="J47" s="296"/>
      <c r="L47" s="214"/>
      <c r="M47" s="215"/>
      <c r="N47" s="211"/>
      <c r="O47" s="211"/>
    </row>
    <row r="48" spans="2:15" s="213" customFormat="1" ht="15.75">
      <c r="B48" s="211"/>
      <c r="C48" s="210"/>
      <c r="D48" s="211"/>
      <c r="E48" s="211"/>
      <c r="F48" s="298"/>
      <c r="G48" s="294"/>
      <c r="H48" s="294"/>
      <c r="I48" s="295"/>
      <c r="J48" s="296"/>
      <c r="L48" s="214"/>
      <c r="M48" s="215"/>
      <c r="N48" s="211"/>
      <c r="O48" s="211"/>
    </row>
    <row r="49" spans="2:15" s="213" customFormat="1" ht="15.75">
      <c r="B49" s="211"/>
      <c r="C49" s="210"/>
      <c r="D49" s="211"/>
      <c r="E49" s="211"/>
      <c r="F49" s="298"/>
      <c r="G49" s="299"/>
      <c r="H49" s="294"/>
      <c r="I49" s="295"/>
      <c r="J49" s="296"/>
      <c r="L49" s="214"/>
      <c r="M49" s="215"/>
      <c r="N49" s="211"/>
      <c r="O49" s="211"/>
    </row>
    <row r="50" spans="2:15" s="213" customFormat="1" ht="15.75">
      <c r="B50" s="211"/>
      <c r="C50" s="210"/>
      <c r="D50" s="211"/>
      <c r="E50" s="211"/>
      <c r="F50" s="298"/>
      <c r="G50" s="299"/>
      <c r="H50" s="294"/>
      <c r="I50" s="295"/>
      <c r="J50" s="296"/>
      <c r="L50" s="214"/>
      <c r="M50" s="215"/>
      <c r="N50" s="211"/>
      <c r="O50" s="211"/>
    </row>
    <row r="51" spans="2:15" s="213" customFormat="1" ht="15.75">
      <c r="B51" s="211"/>
      <c r="C51" s="210"/>
      <c r="D51" s="211"/>
      <c r="E51" s="211"/>
      <c r="F51" s="298"/>
      <c r="G51" s="299"/>
      <c r="H51" s="217"/>
      <c r="I51" s="211"/>
      <c r="L51" s="214"/>
      <c r="M51" s="215"/>
      <c r="N51" s="211"/>
      <c r="O51" s="211"/>
    </row>
    <row r="52" spans="2:15" s="213" customFormat="1" ht="15.75">
      <c r="B52" s="211"/>
      <c r="C52" s="210"/>
      <c r="D52" s="211"/>
      <c r="E52" s="211"/>
      <c r="F52" s="212"/>
      <c r="G52" s="211"/>
      <c r="H52" s="217"/>
      <c r="I52" s="211"/>
      <c r="L52" s="214"/>
      <c r="M52" s="215"/>
      <c r="N52" s="211"/>
      <c r="O52" s="211"/>
    </row>
    <row r="53" spans="2:15" s="213" customFormat="1" ht="15.75">
      <c r="B53" s="211"/>
      <c r="C53" s="210"/>
      <c r="D53" s="211"/>
      <c r="E53" s="211"/>
      <c r="F53" s="212"/>
      <c r="G53" s="211"/>
      <c r="H53" s="217"/>
      <c r="I53" s="211"/>
      <c r="L53" s="214"/>
      <c r="M53" s="215"/>
      <c r="N53" s="211"/>
      <c r="O53" s="211"/>
    </row>
    <row r="54" spans="2:15" s="213" customFormat="1" ht="15.75">
      <c r="B54" s="211"/>
      <c r="C54" s="210"/>
      <c r="D54" s="211"/>
      <c r="E54" s="211"/>
      <c r="F54" s="212"/>
      <c r="G54" s="211"/>
      <c r="H54" s="217"/>
      <c r="I54" s="211"/>
      <c r="L54" s="214"/>
      <c r="M54" s="215"/>
      <c r="N54" s="211"/>
      <c r="O54" s="211"/>
    </row>
    <row r="55" spans="2:15" s="213" customFormat="1" ht="15.75">
      <c r="B55" s="211"/>
      <c r="C55" s="210"/>
      <c r="D55" s="211"/>
      <c r="E55" s="211"/>
      <c r="F55" s="212"/>
      <c r="G55" s="211"/>
      <c r="H55" s="217"/>
      <c r="I55" s="211"/>
      <c r="L55" s="214"/>
      <c r="M55" s="215"/>
      <c r="N55" s="211"/>
      <c r="O55" s="211"/>
    </row>
    <row r="56" spans="2:15" s="213" customFormat="1" ht="15.75">
      <c r="B56" s="211"/>
      <c r="C56" s="210"/>
      <c r="D56" s="211"/>
      <c r="E56" s="211"/>
      <c r="F56" s="212"/>
      <c r="G56" s="211"/>
      <c r="H56" s="217"/>
      <c r="I56" s="211"/>
      <c r="L56" s="214"/>
      <c r="M56" s="215"/>
      <c r="N56" s="211"/>
      <c r="O56" s="211"/>
    </row>
    <row r="57" spans="2:15" s="213" customFormat="1" ht="15.75">
      <c r="B57" s="211"/>
      <c r="C57" s="210"/>
      <c r="D57" s="211"/>
      <c r="E57" s="211"/>
      <c r="F57" s="212"/>
      <c r="G57" s="211"/>
      <c r="H57" s="217"/>
      <c r="I57" s="211"/>
      <c r="L57" s="214"/>
      <c r="M57" s="215"/>
      <c r="N57" s="211"/>
      <c r="O57" s="211"/>
    </row>
    <row r="58" spans="2:15" s="213" customFormat="1" ht="15.75">
      <c r="B58" s="211"/>
      <c r="C58" s="210"/>
      <c r="D58" s="211"/>
      <c r="E58" s="211"/>
      <c r="F58" s="212"/>
      <c r="G58" s="211"/>
      <c r="H58" s="217"/>
      <c r="I58" s="211"/>
      <c r="L58" s="214"/>
      <c r="M58" s="215"/>
      <c r="N58" s="211"/>
      <c r="O58" s="211"/>
    </row>
    <row r="59" spans="2:15" s="213" customFormat="1" ht="15.75">
      <c r="B59" s="211"/>
      <c r="C59" s="210"/>
      <c r="D59" s="211"/>
      <c r="E59" s="211"/>
      <c r="F59" s="212"/>
      <c r="G59" s="211"/>
      <c r="H59" s="217"/>
      <c r="I59" s="211"/>
      <c r="L59" s="214"/>
      <c r="M59" s="215"/>
      <c r="N59" s="211"/>
      <c r="O59" s="211"/>
    </row>
    <row r="60" spans="2:15" s="213" customFormat="1" ht="15.75">
      <c r="B60" s="211"/>
      <c r="C60" s="210"/>
      <c r="D60" s="211"/>
      <c r="E60" s="211"/>
      <c r="F60" s="212"/>
      <c r="G60" s="211"/>
      <c r="H60" s="217"/>
      <c r="I60" s="211"/>
      <c r="L60" s="214"/>
      <c r="M60" s="215"/>
      <c r="N60" s="211"/>
      <c r="O60" s="211"/>
    </row>
    <row r="61" ht="15.75">
      <c r="H61" s="217"/>
    </row>
    <row r="62" ht="15.75">
      <c r="H62" s="217"/>
    </row>
    <row r="63" ht="15.75">
      <c r="H63" s="217"/>
    </row>
    <row r="64" ht="15.75">
      <c r="H64" s="217"/>
    </row>
    <row r="65" ht="15.75">
      <c r="H65" s="217"/>
    </row>
    <row r="66" ht="15.75">
      <c r="H66" s="217"/>
    </row>
    <row r="67" ht="15.75">
      <c r="H67" s="217"/>
    </row>
    <row r="68" ht="15.75">
      <c r="H68" s="217"/>
    </row>
    <row r="69" ht="15.75">
      <c r="H69" s="217"/>
    </row>
    <row r="70" ht="15.75">
      <c r="H70" s="217"/>
    </row>
    <row r="71" ht="15.75">
      <c r="H71" s="217"/>
    </row>
    <row r="72" ht="15.75">
      <c r="H72" s="217"/>
    </row>
    <row r="73" ht="15.75">
      <c r="H73" s="217"/>
    </row>
    <row r="74" ht="15.75">
      <c r="H74" s="217"/>
    </row>
    <row r="75" ht="15.75">
      <c r="H75" s="217"/>
    </row>
    <row r="76" ht="15.75">
      <c r="H76" s="217"/>
    </row>
    <row r="77" ht="15.75">
      <c r="H77" s="217"/>
    </row>
    <row r="78" ht="15.75">
      <c r="H78" s="217"/>
    </row>
    <row r="79" ht="15.75">
      <c r="H79" s="217"/>
    </row>
    <row r="80" ht="15.75">
      <c r="H80" s="217"/>
    </row>
    <row r="81" ht="15.75">
      <c r="H81" s="217"/>
    </row>
    <row r="82" ht="15.75">
      <c r="H82" s="217"/>
    </row>
    <row r="83" ht="15.75">
      <c r="H83" s="217"/>
    </row>
    <row r="84" ht="15.75">
      <c r="H84" s="217"/>
    </row>
    <row r="85" ht="15.75">
      <c r="H85" s="217"/>
    </row>
    <row r="86" ht="15.75">
      <c r="H86" s="217"/>
    </row>
    <row r="87" ht="15.75">
      <c r="H87" s="217"/>
    </row>
    <row r="88" ht="15.75">
      <c r="H88" s="217"/>
    </row>
    <row r="89" ht="15.75">
      <c r="H89" s="217"/>
    </row>
    <row r="90" ht="15.75">
      <c r="H90" s="217"/>
    </row>
    <row r="91" ht="15.75">
      <c r="H91" s="217"/>
    </row>
    <row r="92" ht="15.75">
      <c r="H92" s="217"/>
    </row>
    <row r="93" ht="15.75">
      <c r="H93" s="217"/>
    </row>
    <row r="94" ht="15.75">
      <c r="H94" s="217"/>
    </row>
    <row r="95" ht="15.75">
      <c r="H95" s="217"/>
    </row>
    <row r="96" ht="15.75">
      <c r="H96" s="217"/>
    </row>
    <row r="97" ht="15.75">
      <c r="H97" s="217"/>
    </row>
    <row r="98" ht="15.75">
      <c r="H98" s="217"/>
    </row>
    <row r="99" ht="15.75">
      <c r="H99" s="217"/>
    </row>
    <row r="100" ht="15.75">
      <c r="H100" s="217"/>
    </row>
    <row r="101" ht="15.75">
      <c r="H101" s="217"/>
    </row>
    <row r="102" ht="15.75">
      <c r="H102" s="217"/>
    </row>
    <row r="103" ht="15.75">
      <c r="H103" s="217"/>
    </row>
    <row r="104" ht="15.75">
      <c r="H104" s="217"/>
    </row>
    <row r="105" ht="15.75">
      <c r="H105" s="217"/>
    </row>
    <row r="106" ht="15.75">
      <c r="H106" s="217"/>
    </row>
    <row r="107" ht="15.75">
      <c r="H107" s="217"/>
    </row>
    <row r="108" ht="15.75">
      <c r="H108" s="217"/>
    </row>
    <row r="109" ht="15.75">
      <c r="H109" s="217"/>
    </row>
    <row r="110" ht="15.75">
      <c r="H110" s="217"/>
    </row>
    <row r="111" ht="15.75">
      <c r="H111" s="217"/>
    </row>
    <row r="112" ht="15.75">
      <c r="H112" s="217"/>
    </row>
    <row r="113" ht="15.75">
      <c r="H113" s="217"/>
    </row>
    <row r="114" ht="15.75">
      <c r="H114" s="217"/>
    </row>
    <row r="115" ht="15.75">
      <c r="H115" s="217"/>
    </row>
    <row r="116" ht="15.75">
      <c r="H116" s="217"/>
    </row>
    <row r="117" ht="15.75">
      <c r="H117" s="217"/>
    </row>
    <row r="118" ht="15.75">
      <c r="H118" s="217"/>
    </row>
    <row r="119" ht="15.75">
      <c r="H119" s="217"/>
    </row>
    <row r="120" ht="15.75">
      <c r="H120" s="217"/>
    </row>
    <row r="121" ht="15.75">
      <c r="H121" s="217"/>
    </row>
    <row r="122" ht="15.75">
      <c r="H122" s="217"/>
    </row>
    <row r="123" ht="15.75">
      <c r="H123" s="217"/>
    </row>
    <row r="124" ht="15.75">
      <c r="H124" s="217"/>
    </row>
    <row r="125" ht="15.75">
      <c r="H125" s="217"/>
    </row>
    <row r="126" ht="15.75">
      <c r="H126" s="217"/>
    </row>
    <row r="127" ht="15.75">
      <c r="H127" s="217"/>
    </row>
    <row r="128" ht="15.75">
      <c r="H128" s="217"/>
    </row>
    <row r="129" ht="15.75">
      <c r="H129" s="217"/>
    </row>
    <row r="130" ht="15.75">
      <c r="H130" s="217"/>
    </row>
    <row r="131" ht="15.75">
      <c r="H131" s="217"/>
    </row>
    <row r="132" ht="15.75">
      <c r="H132" s="217"/>
    </row>
    <row r="133" ht="15.75">
      <c r="H133" s="217"/>
    </row>
    <row r="134" ht="15.75">
      <c r="H134" s="217"/>
    </row>
    <row r="135" ht="15.75">
      <c r="H135" s="217"/>
    </row>
    <row r="136" ht="15.75">
      <c r="H136" s="217"/>
    </row>
    <row r="137" ht="15.75">
      <c r="H137" s="217"/>
    </row>
    <row r="138" ht="15.75">
      <c r="H138" s="217"/>
    </row>
    <row r="139" ht="15.75">
      <c r="H139" s="217"/>
    </row>
    <row r="140" ht="15.75">
      <c r="H140" s="217"/>
    </row>
    <row r="141" ht="15.75">
      <c r="H141" s="217"/>
    </row>
    <row r="142" ht="15.75">
      <c r="H142" s="217"/>
    </row>
    <row r="143" ht="15.75">
      <c r="H143" s="217"/>
    </row>
    <row r="144" ht="15.75">
      <c r="H144" s="217"/>
    </row>
    <row r="145" ht="15.75">
      <c r="H145" s="217"/>
    </row>
    <row r="146" ht="15.75">
      <c r="H146" s="217"/>
    </row>
    <row r="147" ht="15.75">
      <c r="H147" s="217"/>
    </row>
    <row r="148" ht="15.75">
      <c r="H148" s="217"/>
    </row>
    <row r="149" ht="15.75">
      <c r="H149" s="217"/>
    </row>
    <row r="150" ht="15.75">
      <c r="H150" s="217"/>
    </row>
    <row r="151" ht="15.75">
      <c r="H151" s="217"/>
    </row>
    <row r="152" ht="15.75">
      <c r="H152" s="217"/>
    </row>
    <row r="153" ht="15.75">
      <c r="H153" s="217"/>
    </row>
    <row r="154" ht="15.75">
      <c r="H154" s="217"/>
    </row>
    <row r="155" ht="15.75">
      <c r="H155" s="217"/>
    </row>
    <row r="156" ht="15.75">
      <c r="H156" s="217"/>
    </row>
    <row r="157" ht="15.75">
      <c r="H157" s="217"/>
    </row>
    <row r="158" ht="15.75">
      <c r="H158" s="217"/>
    </row>
    <row r="159" ht="15.75">
      <c r="H159" s="217"/>
    </row>
    <row r="160" ht="15.75">
      <c r="H160" s="217"/>
    </row>
    <row r="161" ht="15.75">
      <c r="H161" s="217"/>
    </row>
    <row r="162" ht="15.75">
      <c r="H162" s="217"/>
    </row>
    <row r="163" ht="15.75">
      <c r="H163" s="217"/>
    </row>
    <row r="164" ht="15.75">
      <c r="H164" s="217"/>
    </row>
    <row r="165" ht="15.75">
      <c r="H165" s="217"/>
    </row>
    <row r="166" ht="15.75">
      <c r="H166" s="217"/>
    </row>
    <row r="167" ht="15.75">
      <c r="H167" s="217"/>
    </row>
    <row r="168" ht="15.75">
      <c r="H168" s="217"/>
    </row>
    <row r="169" ht="15.75">
      <c r="H169" s="217"/>
    </row>
    <row r="170" ht="15.75">
      <c r="H170" s="217"/>
    </row>
    <row r="171" ht="15.75">
      <c r="H171" s="217"/>
    </row>
    <row r="172" ht="15.75">
      <c r="H172" s="217"/>
    </row>
    <row r="173" ht="15.75">
      <c r="H173" s="217"/>
    </row>
    <row r="174" ht="15.75">
      <c r="H174" s="217"/>
    </row>
    <row r="175" ht="15.75">
      <c r="H175" s="217"/>
    </row>
    <row r="176" ht="15.75">
      <c r="H176" s="217"/>
    </row>
    <row r="177" ht="15.75">
      <c r="H177" s="217"/>
    </row>
    <row r="178" ht="15.75">
      <c r="H178" s="217"/>
    </row>
    <row r="179" ht="15.75">
      <c r="H179" s="217"/>
    </row>
    <row r="180" ht="15.75">
      <c r="H180" s="217"/>
    </row>
    <row r="181" ht="15.75">
      <c r="H181" s="217"/>
    </row>
    <row r="182" ht="15.75">
      <c r="H182" s="217"/>
    </row>
    <row r="183" ht="15.75">
      <c r="H183" s="217"/>
    </row>
    <row r="184" ht="15.75">
      <c r="H184" s="217"/>
    </row>
    <row r="185" ht="15.75">
      <c r="H185" s="217"/>
    </row>
    <row r="186" ht="15.75">
      <c r="H186" s="217"/>
    </row>
    <row r="187" ht="15.75">
      <c r="H187" s="217"/>
    </row>
    <row r="188" ht="15.75">
      <c r="H188" s="217"/>
    </row>
    <row r="189" ht="15.75">
      <c r="H189" s="217"/>
    </row>
    <row r="190" ht="15.75">
      <c r="H190" s="217"/>
    </row>
    <row r="191" ht="15.75">
      <c r="H191" s="217"/>
    </row>
    <row r="192" ht="15.75">
      <c r="H192" s="217"/>
    </row>
    <row r="193" ht="15.75">
      <c r="H193" s="217"/>
    </row>
    <row r="194" ht="15.75">
      <c r="H194" s="217"/>
    </row>
    <row r="195" ht="15.75">
      <c r="H195" s="217"/>
    </row>
    <row r="196" ht="15.75">
      <c r="H196" s="217"/>
    </row>
    <row r="197" ht="15.75">
      <c r="H197" s="217"/>
    </row>
    <row r="198" ht="15.75">
      <c r="H198" s="217"/>
    </row>
    <row r="199" ht="15.75">
      <c r="H199" s="217"/>
    </row>
    <row r="200" ht="15.75">
      <c r="H200" s="217"/>
    </row>
    <row r="201" ht="15.75">
      <c r="H201" s="217"/>
    </row>
    <row r="202" ht="15.75">
      <c r="H202" s="217"/>
    </row>
    <row r="203" ht="15.75">
      <c r="H203" s="217"/>
    </row>
    <row r="204" ht="15.75">
      <c r="H204" s="217"/>
    </row>
    <row r="205" ht="15.75">
      <c r="H205" s="217"/>
    </row>
    <row r="206" ht="15.75">
      <c r="H206" s="217"/>
    </row>
    <row r="207" ht="15.75">
      <c r="H207" s="217"/>
    </row>
    <row r="208" ht="15.75">
      <c r="H208" s="217"/>
    </row>
    <row r="209" ht="15.75">
      <c r="H209" s="217"/>
    </row>
    <row r="210" ht="15.75">
      <c r="H210" s="217"/>
    </row>
    <row r="211" ht="15.75">
      <c r="H211" s="217"/>
    </row>
    <row r="212" ht="15.75">
      <c r="H212" s="217"/>
    </row>
    <row r="213" ht="15.75">
      <c r="H213" s="217"/>
    </row>
    <row r="214" ht="15.75">
      <c r="H214" s="217"/>
    </row>
    <row r="215" ht="15.75">
      <c r="H215" s="217"/>
    </row>
    <row r="216" ht="15.75">
      <c r="H216" s="217"/>
    </row>
    <row r="217" ht="15.75">
      <c r="H217" s="217"/>
    </row>
    <row r="218" ht="15.75">
      <c r="H218" s="217"/>
    </row>
    <row r="219" ht="15.75">
      <c r="H219" s="217"/>
    </row>
    <row r="220" ht="15.75">
      <c r="H220" s="217"/>
    </row>
    <row r="221" ht="15.75">
      <c r="H221" s="217"/>
    </row>
    <row r="222" ht="15.75">
      <c r="H222" s="217"/>
    </row>
    <row r="223" ht="15.75">
      <c r="H223" s="217"/>
    </row>
    <row r="224" ht="15.75">
      <c r="H224" s="217"/>
    </row>
    <row r="225" ht="15.75">
      <c r="H225" s="217"/>
    </row>
    <row r="226" ht="15.75">
      <c r="H226" s="217"/>
    </row>
    <row r="227" ht="15.75">
      <c r="H227" s="217"/>
    </row>
    <row r="228" ht="15.75">
      <c r="H228" s="217"/>
    </row>
    <row r="229" ht="15.75">
      <c r="H229" s="217"/>
    </row>
    <row r="230" ht="15.75">
      <c r="H230" s="217"/>
    </row>
    <row r="231" ht="15.75">
      <c r="H231" s="217"/>
    </row>
    <row r="232" ht="15.75">
      <c r="H232" s="217"/>
    </row>
    <row r="233" ht="15.75">
      <c r="H233" s="217"/>
    </row>
    <row r="234" ht="15.75">
      <c r="H234" s="217"/>
    </row>
    <row r="235" ht="15.75">
      <c r="H235" s="217"/>
    </row>
    <row r="236" ht="15.75">
      <c r="H236" s="217"/>
    </row>
    <row r="237" ht="15.75">
      <c r="H237" s="217"/>
    </row>
    <row r="238" ht="15.75">
      <c r="H238" s="217"/>
    </row>
    <row r="239" ht="15.75">
      <c r="H239" s="217"/>
    </row>
    <row r="240" ht="15.75">
      <c r="H240" s="217"/>
    </row>
    <row r="241" ht="15.75">
      <c r="H241" s="217"/>
    </row>
    <row r="242" ht="15.75">
      <c r="H242" s="217"/>
    </row>
    <row r="243" ht="15.75">
      <c r="H243" s="217"/>
    </row>
    <row r="244" ht="15.75">
      <c r="H244" s="217"/>
    </row>
    <row r="245" ht="15.75">
      <c r="H245" s="217"/>
    </row>
    <row r="246" ht="15.75">
      <c r="H246" s="217"/>
    </row>
    <row r="247" ht="15.75">
      <c r="H247" s="217"/>
    </row>
    <row r="248" ht="15.75">
      <c r="H248" s="217"/>
    </row>
    <row r="249" ht="15.75">
      <c r="H249" s="217"/>
    </row>
    <row r="250" ht="15.75">
      <c r="H250" s="217"/>
    </row>
    <row r="251" ht="15.75">
      <c r="H251" s="217"/>
    </row>
    <row r="252" ht="15.75">
      <c r="H252" s="217"/>
    </row>
    <row r="253" ht="15.75">
      <c r="H253" s="217"/>
    </row>
    <row r="254" ht="15.75">
      <c r="H254" s="217"/>
    </row>
    <row r="255" ht="15.75">
      <c r="H255" s="217"/>
    </row>
    <row r="256" ht="15.75">
      <c r="H256" s="217"/>
    </row>
    <row r="257" ht="15.75">
      <c r="H257" s="217"/>
    </row>
    <row r="258" ht="15.75">
      <c r="H258" s="217"/>
    </row>
    <row r="259" ht="15.75">
      <c r="H259" s="217"/>
    </row>
    <row r="260" ht="15.75">
      <c r="H260" s="217"/>
    </row>
    <row r="261" ht="15.75">
      <c r="H261" s="217"/>
    </row>
    <row r="262" ht="15.75">
      <c r="H262" s="217"/>
    </row>
    <row r="263" ht="15.75">
      <c r="H263" s="217"/>
    </row>
    <row r="264" ht="15.75">
      <c r="H264" s="217"/>
    </row>
    <row r="265" ht="15.75">
      <c r="H265" s="217"/>
    </row>
    <row r="266" ht="15.75">
      <c r="H266" s="217"/>
    </row>
    <row r="267" ht="15.75">
      <c r="H267" s="217"/>
    </row>
    <row r="268" ht="15.75">
      <c r="H268" s="217"/>
    </row>
    <row r="269" ht="15.75">
      <c r="H269" s="217"/>
    </row>
    <row r="270" ht="15.75">
      <c r="H270" s="217"/>
    </row>
    <row r="271" ht="15.75">
      <c r="H271" s="217"/>
    </row>
    <row r="272" ht="15.75">
      <c r="H272" s="217"/>
    </row>
    <row r="273" ht="15.75">
      <c r="H273" s="217"/>
    </row>
    <row r="274" ht="15.75">
      <c r="H274" s="217"/>
    </row>
    <row r="275" ht="15.75">
      <c r="H275" s="217"/>
    </row>
    <row r="276" ht="15.75">
      <c r="H276" s="217"/>
    </row>
    <row r="277" ht="15.75">
      <c r="H277" s="217"/>
    </row>
    <row r="278" ht="15.75">
      <c r="H278" s="217"/>
    </row>
    <row r="279" ht="15.75">
      <c r="H279" s="217"/>
    </row>
    <row r="280" ht="15.75">
      <c r="H280" s="217"/>
    </row>
    <row r="281" ht="15.75">
      <c r="H281" s="217"/>
    </row>
    <row r="282" ht="15.75">
      <c r="H282" s="217"/>
    </row>
    <row r="283" ht="15.75">
      <c r="H283" s="217"/>
    </row>
    <row r="284" ht="15.75">
      <c r="H284" s="217"/>
    </row>
    <row r="285" ht="15.75">
      <c r="H285" s="217"/>
    </row>
    <row r="286" ht="15.75">
      <c r="H286" s="217"/>
    </row>
    <row r="287" ht="15.75">
      <c r="H287" s="217"/>
    </row>
    <row r="288" ht="15.75">
      <c r="H288" s="217"/>
    </row>
    <row r="289" ht="15.75">
      <c r="H289" s="217"/>
    </row>
    <row r="290" ht="15.75">
      <c r="H290" s="217"/>
    </row>
    <row r="291" ht="15.75">
      <c r="H291" s="217"/>
    </row>
    <row r="292" ht="15.75">
      <c r="H292" s="217"/>
    </row>
    <row r="293" ht="15.75">
      <c r="H293" s="217"/>
    </row>
    <row r="294" ht="15.75">
      <c r="H294" s="217"/>
    </row>
    <row r="295" ht="15.75">
      <c r="H295" s="217"/>
    </row>
    <row r="296" ht="15.75">
      <c r="H296" s="217"/>
    </row>
    <row r="297" ht="15.75">
      <c r="H297" s="217"/>
    </row>
    <row r="298" ht="15.75">
      <c r="H298" s="217"/>
    </row>
    <row r="299" ht="15.75">
      <c r="H299" s="217"/>
    </row>
    <row r="300" ht="15.75">
      <c r="H300" s="217"/>
    </row>
    <row r="301" ht="15.75">
      <c r="H301" s="217"/>
    </row>
    <row r="302" ht="15.75">
      <c r="H302" s="217"/>
    </row>
    <row r="303" ht="15.75">
      <c r="H303" s="217"/>
    </row>
    <row r="304" ht="15.75">
      <c r="H304" s="217"/>
    </row>
    <row r="305" ht="15.75">
      <c r="H305" s="217"/>
    </row>
    <row r="306" ht="15.75">
      <c r="H306" s="217"/>
    </row>
    <row r="307" ht="15.75">
      <c r="H307" s="217"/>
    </row>
    <row r="308" ht="15.75">
      <c r="H308" s="217"/>
    </row>
    <row r="309" ht="15.75">
      <c r="H309" s="217"/>
    </row>
    <row r="310" ht="15.75">
      <c r="H310" s="217"/>
    </row>
    <row r="311" ht="15.75">
      <c r="H311" s="217"/>
    </row>
    <row r="312" ht="15.75">
      <c r="H312" s="217"/>
    </row>
    <row r="313" ht="15.75">
      <c r="H313" s="217"/>
    </row>
    <row r="314" ht="15.75">
      <c r="H314" s="217"/>
    </row>
    <row r="315" ht="15.75">
      <c r="H315" s="217"/>
    </row>
    <row r="316" ht="15.75">
      <c r="H316" s="217"/>
    </row>
    <row r="317" ht="15.75">
      <c r="H317" s="217"/>
    </row>
    <row r="318" ht="15.75">
      <c r="H318" s="217"/>
    </row>
    <row r="319" ht="15.75">
      <c r="H319" s="217"/>
    </row>
    <row r="320" ht="15.75">
      <c r="H320" s="217"/>
    </row>
    <row r="321" ht="15.75">
      <c r="H321" s="217"/>
    </row>
    <row r="322" ht="15.75">
      <c r="H322" s="217"/>
    </row>
    <row r="323" ht="15.75">
      <c r="H323" s="217"/>
    </row>
    <row r="324" ht="15.75">
      <c r="H324" s="217"/>
    </row>
    <row r="325" ht="15.75">
      <c r="H325" s="217"/>
    </row>
    <row r="326" ht="15.75">
      <c r="H326" s="217"/>
    </row>
    <row r="327" ht="15.75">
      <c r="H327" s="217"/>
    </row>
    <row r="328" ht="15.75">
      <c r="H328" s="217"/>
    </row>
    <row r="329" ht="15.75">
      <c r="H329" s="217"/>
    </row>
    <row r="330" ht="15.75">
      <c r="H330" s="217"/>
    </row>
    <row r="331" ht="15.75">
      <c r="H331" s="217"/>
    </row>
    <row r="332" ht="15.75">
      <c r="H332" s="217"/>
    </row>
    <row r="333" ht="15.75">
      <c r="H333" s="217"/>
    </row>
    <row r="334" ht="15.75">
      <c r="H334" s="217"/>
    </row>
    <row r="335" ht="15.75">
      <c r="H335" s="217"/>
    </row>
    <row r="336" ht="15.75">
      <c r="H336" s="217"/>
    </row>
    <row r="337" ht="15.75">
      <c r="H337" s="217"/>
    </row>
    <row r="338" ht="15.75">
      <c r="H338" s="217"/>
    </row>
    <row r="339" ht="15.75">
      <c r="H339" s="217"/>
    </row>
    <row r="340" ht="15.75">
      <c r="H340" s="217"/>
    </row>
    <row r="341" ht="15.75">
      <c r="H341" s="217"/>
    </row>
    <row r="342" ht="15.75">
      <c r="H342" s="217"/>
    </row>
    <row r="343" ht="15.75">
      <c r="H343" s="217"/>
    </row>
    <row r="344" ht="15.75">
      <c r="H344" s="217"/>
    </row>
    <row r="345" ht="15.75">
      <c r="H345" s="217"/>
    </row>
    <row r="346" ht="15.75">
      <c r="H346" s="217"/>
    </row>
    <row r="347" ht="15.75">
      <c r="H347" s="217"/>
    </row>
    <row r="348" ht="15.75">
      <c r="H348" s="217"/>
    </row>
    <row r="349" ht="15.75">
      <c r="H349" s="217"/>
    </row>
    <row r="350" ht="15.75">
      <c r="H350" s="217"/>
    </row>
    <row r="351" ht="15.75">
      <c r="H351" s="217"/>
    </row>
    <row r="352" ht="15.75">
      <c r="H352" s="217"/>
    </row>
    <row r="353" ht="15.75">
      <c r="H353" s="217"/>
    </row>
    <row r="354" ht="15.75">
      <c r="H354" s="217"/>
    </row>
    <row r="355" ht="15.75">
      <c r="H355" s="217"/>
    </row>
    <row r="356" ht="15.75">
      <c r="H356" s="217"/>
    </row>
    <row r="357" ht="15.75">
      <c r="H357" s="217"/>
    </row>
    <row r="358" ht="15.75">
      <c r="H358" s="217"/>
    </row>
    <row r="359" ht="15.75">
      <c r="H359" s="217"/>
    </row>
    <row r="360" ht="15.75">
      <c r="H360" s="217"/>
    </row>
    <row r="361" ht="15.75">
      <c r="H361" s="217"/>
    </row>
  </sheetData>
  <sheetProtection/>
  <mergeCells count="27">
    <mergeCell ref="G37:G38"/>
    <mergeCell ref="H37:H38"/>
    <mergeCell ref="F41:F42"/>
    <mergeCell ref="A29:A30"/>
    <mergeCell ref="A10:A11"/>
    <mergeCell ref="B23:D23"/>
    <mergeCell ref="C24:D24"/>
    <mergeCell ref="C25:D25"/>
    <mergeCell ref="C26:D26"/>
    <mergeCell ref="C27:D27"/>
    <mergeCell ref="B28:D28"/>
    <mergeCell ref="B16:I16"/>
    <mergeCell ref="B17:I17"/>
    <mergeCell ref="B18:I18"/>
    <mergeCell ref="B19:I19"/>
    <mergeCell ref="B20:I20"/>
    <mergeCell ref="B21:I21"/>
    <mergeCell ref="B1:L1"/>
    <mergeCell ref="B3:B4"/>
    <mergeCell ref="C3:D3"/>
    <mergeCell ref="E3:E4"/>
    <mergeCell ref="F3:F4"/>
    <mergeCell ref="G3:G4"/>
    <mergeCell ref="I3:I4"/>
    <mergeCell ref="J3:J4"/>
    <mergeCell ref="K3:K4"/>
    <mergeCell ref="L3:L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55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mfkor</cp:lastModifiedBy>
  <cp:lastPrinted>2016-09-02T08:58:20Z</cp:lastPrinted>
  <dcterms:created xsi:type="dcterms:W3CDTF">2002-01-16T09:34:38Z</dcterms:created>
  <dcterms:modified xsi:type="dcterms:W3CDTF">2016-09-02T08:58:31Z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3Jamstva 1.1.-30.6.2016.xls</vt:lpwstr>
  </property>
</Properties>
</file>