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 activeTab="4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dio'!$A$1:$A$1160</definedName>
    <definedName name="_xlnm.Print_Titles" localSheetId="4">'posebni dio'!$2:$3</definedName>
    <definedName name="_xlnm.Print_Titles" localSheetId="3">'račun financiranja'!$2:$3</definedName>
    <definedName name="_xlnm.Print_Titles" localSheetId="2">'rashodi-opći dio'!$2:$3</definedName>
    <definedName name="_xlnm.Print_Area" localSheetId="0">bilanca!$A$3:$J$29</definedName>
    <definedName name="_xlnm.Print_Area" localSheetId="4">'posebni dio'!$A$1:$E$521</definedName>
    <definedName name="_xlnm.Print_Area" localSheetId="1">prihodi!$A$1:$H$43</definedName>
    <definedName name="_xlnm.Print_Area" localSheetId="3">'račun financiranja'!$A$1:$H$26</definedName>
    <definedName name="_xlnm.Print_Area" localSheetId="2">'rashodi-opći dio'!$A$1:$H$91</definedName>
  </definedNames>
  <calcPr calcId="145621"/>
</workbook>
</file>

<file path=xl/calcChain.xml><?xml version="1.0" encoding="utf-8"?>
<calcChain xmlns="http://schemas.openxmlformats.org/spreadsheetml/2006/main">
  <c r="E521" i="1" l="1"/>
  <c r="E518" i="1"/>
  <c r="E516" i="1"/>
  <c r="D520" i="1"/>
  <c r="E520" i="1" s="1"/>
  <c r="C520" i="1"/>
  <c r="D519" i="1"/>
  <c r="E519" i="1" s="1"/>
  <c r="C519" i="1"/>
  <c r="D517" i="1"/>
  <c r="E517" i="1" s="1"/>
  <c r="C517" i="1"/>
  <c r="D515" i="1"/>
  <c r="E515" i="1" s="1"/>
  <c r="C515" i="1"/>
  <c r="D514" i="1"/>
  <c r="E514" i="1" s="1"/>
  <c r="C514" i="1"/>
  <c r="D513" i="1"/>
  <c r="E513" i="1" s="1"/>
  <c r="C513" i="1"/>
  <c r="D512" i="1"/>
  <c r="C512" i="1"/>
  <c r="C510" i="1"/>
  <c r="E508" i="1"/>
  <c r="E506" i="1"/>
  <c r="E505" i="1"/>
  <c r="E504" i="1"/>
  <c r="E501" i="1"/>
  <c r="D507" i="1"/>
  <c r="E507" i="1" s="1"/>
  <c r="C507" i="1"/>
  <c r="D503" i="1"/>
  <c r="E503" i="1" s="1"/>
  <c r="C503" i="1"/>
  <c r="D502" i="1"/>
  <c r="E502" i="1" s="1"/>
  <c r="C502" i="1"/>
  <c r="D501" i="1"/>
  <c r="C501" i="1"/>
  <c r="D500" i="1"/>
  <c r="E500" i="1" s="1"/>
  <c r="C500" i="1"/>
  <c r="E498" i="1"/>
  <c r="E495" i="1"/>
  <c r="E492" i="1"/>
  <c r="E490" i="1"/>
  <c r="D497" i="1"/>
  <c r="C497" i="1"/>
  <c r="D496" i="1"/>
  <c r="C496" i="1"/>
  <c r="E496" i="1" s="1"/>
  <c r="D494" i="1"/>
  <c r="C494" i="1"/>
  <c r="E494" i="1" s="1"/>
  <c r="D493" i="1"/>
  <c r="C493" i="1"/>
  <c r="D491" i="1"/>
  <c r="C491" i="1"/>
  <c r="D489" i="1"/>
  <c r="C489" i="1"/>
  <c r="D488" i="1"/>
  <c r="C488" i="1"/>
  <c r="E488" i="1" s="1"/>
  <c r="D487" i="1"/>
  <c r="C487" i="1"/>
  <c r="D486" i="1"/>
  <c r="C486" i="1"/>
  <c r="E486" i="1" s="1"/>
  <c r="E484" i="1"/>
  <c r="E481" i="1"/>
  <c r="E478" i="1"/>
  <c r="D483" i="1"/>
  <c r="E483" i="1" s="1"/>
  <c r="C483" i="1"/>
  <c r="D482" i="1"/>
  <c r="E482" i="1" s="1"/>
  <c r="C482" i="1"/>
  <c r="D480" i="1"/>
  <c r="E480" i="1" s="1"/>
  <c r="C480" i="1"/>
  <c r="D479" i="1"/>
  <c r="E479" i="1" s="1"/>
  <c r="C479" i="1"/>
  <c r="D477" i="1"/>
  <c r="E477" i="1" s="1"/>
  <c r="C477" i="1"/>
  <c r="D476" i="1"/>
  <c r="E476" i="1" s="1"/>
  <c r="C476" i="1"/>
  <c r="D475" i="1"/>
  <c r="E475" i="1" s="1"/>
  <c r="C475" i="1"/>
  <c r="D474" i="1"/>
  <c r="E474" i="1" s="1"/>
  <c r="C474" i="1"/>
  <c r="E472" i="1"/>
  <c r="E469" i="1"/>
  <c r="E466" i="1"/>
  <c r="D471" i="1"/>
  <c r="E471" i="1" s="1"/>
  <c r="C471" i="1"/>
  <c r="D470" i="1"/>
  <c r="E470" i="1" s="1"/>
  <c r="C470" i="1"/>
  <c r="D468" i="1"/>
  <c r="E468" i="1" s="1"/>
  <c r="C468" i="1"/>
  <c r="D467" i="1"/>
  <c r="E467" i="1" s="1"/>
  <c r="C467" i="1"/>
  <c r="D466" i="1"/>
  <c r="C466" i="1"/>
  <c r="D465" i="1"/>
  <c r="E465" i="1" s="1"/>
  <c r="C465" i="1"/>
  <c r="E463" i="1"/>
  <c r="E461" i="1"/>
  <c r="D462" i="1"/>
  <c r="E462" i="1" s="1"/>
  <c r="C462" i="1"/>
  <c r="D461" i="1"/>
  <c r="C461" i="1"/>
  <c r="D460" i="1"/>
  <c r="E460" i="1" s="1"/>
  <c r="C460" i="1"/>
  <c r="D459" i="1"/>
  <c r="C459" i="1"/>
  <c r="E459" i="1" s="1"/>
  <c r="E457" i="1"/>
  <c r="E454" i="1"/>
  <c r="D456" i="1"/>
  <c r="E456" i="1" s="1"/>
  <c r="C456" i="1"/>
  <c r="D455" i="1"/>
  <c r="E455" i="1" s="1"/>
  <c r="C455" i="1"/>
  <c r="D454" i="1"/>
  <c r="C454" i="1"/>
  <c r="D453" i="1"/>
  <c r="E453" i="1" s="1"/>
  <c r="C453" i="1"/>
  <c r="E451" i="1"/>
  <c r="E449" i="1"/>
  <c r="D450" i="1"/>
  <c r="E450" i="1" s="1"/>
  <c r="C450" i="1"/>
  <c r="D449" i="1"/>
  <c r="C449" i="1"/>
  <c r="D448" i="1"/>
  <c r="E448" i="1" s="1"/>
  <c r="C448" i="1"/>
  <c r="D447" i="1"/>
  <c r="C447" i="1"/>
  <c r="E447" i="1" s="1"/>
  <c r="E445" i="1"/>
  <c r="E442" i="1"/>
  <c r="D444" i="1"/>
  <c r="E444" i="1" s="1"/>
  <c r="C444" i="1"/>
  <c r="D443" i="1"/>
  <c r="E443" i="1" s="1"/>
  <c r="C443" i="1"/>
  <c r="D442" i="1"/>
  <c r="C442" i="1"/>
  <c r="D441" i="1"/>
  <c r="E441" i="1" s="1"/>
  <c r="C441" i="1"/>
  <c r="E439" i="1"/>
  <c r="E437" i="1"/>
  <c r="D438" i="1"/>
  <c r="C438" i="1"/>
  <c r="D436" i="1"/>
  <c r="C436" i="1"/>
  <c r="D435" i="1"/>
  <c r="C435" i="1"/>
  <c r="E435" i="1" s="1"/>
  <c r="D434" i="1"/>
  <c r="C434" i="1"/>
  <c r="D433" i="1"/>
  <c r="C433" i="1"/>
  <c r="E433" i="1" s="1"/>
  <c r="E431" i="1"/>
  <c r="E430" i="1"/>
  <c r="E428" i="1"/>
  <c r="E427" i="1"/>
  <c r="E424" i="1"/>
  <c r="E422" i="1"/>
  <c r="E420" i="1"/>
  <c r="D430" i="1"/>
  <c r="C430" i="1"/>
  <c r="D429" i="1"/>
  <c r="E429" i="1" s="1"/>
  <c r="C429" i="1"/>
  <c r="D426" i="1"/>
  <c r="C426" i="1"/>
  <c r="E426" i="1" s="1"/>
  <c r="D425" i="1"/>
  <c r="E425" i="1" s="1"/>
  <c r="C425" i="1"/>
  <c r="D423" i="1"/>
  <c r="E423" i="1" s="1"/>
  <c r="C423" i="1"/>
  <c r="D421" i="1"/>
  <c r="E421" i="1" s="1"/>
  <c r="C421" i="1"/>
  <c r="D420" i="1"/>
  <c r="C420" i="1"/>
  <c r="D419" i="1"/>
  <c r="E419" i="1" s="1"/>
  <c r="C419" i="1"/>
  <c r="D418" i="1"/>
  <c r="C418" i="1"/>
  <c r="E418" i="1" s="1"/>
  <c r="E416" i="1"/>
  <c r="E413" i="1"/>
  <c r="E412" i="1"/>
  <c r="E411" i="1"/>
  <c r="E409" i="1"/>
  <c r="E408" i="1"/>
  <c r="E406" i="1"/>
  <c r="E403" i="1"/>
  <c r="D415" i="1"/>
  <c r="E415" i="1" s="1"/>
  <c r="C415" i="1"/>
  <c r="D414" i="1"/>
  <c r="E414" i="1" s="1"/>
  <c r="C414" i="1"/>
  <c r="D411" i="1"/>
  <c r="C411" i="1"/>
  <c r="D410" i="1"/>
  <c r="E410" i="1" s="1"/>
  <c r="C410" i="1"/>
  <c r="D407" i="1"/>
  <c r="E407" i="1" s="1"/>
  <c r="C407" i="1"/>
  <c r="D405" i="1"/>
  <c r="E405" i="1" s="1"/>
  <c r="C405" i="1"/>
  <c r="D404" i="1"/>
  <c r="E404" i="1" s="1"/>
  <c r="C404" i="1"/>
  <c r="D403" i="1"/>
  <c r="C403" i="1"/>
  <c r="D402" i="1"/>
  <c r="E402" i="1" s="1"/>
  <c r="C402" i="1"/>
  <c r="E400" i="1"/>
  <c r="E397" i="1"/>
  <c r="E394" i="1"/>
  <c r="E393" i="1"/>
  <c r="E391" i="1"/>
  <c r="D399" i="1"/>
  <c r="E399" i="1" s="1"/>
  <c r="C399" i="1"/>
  <c r="D398" i="1"/>
  <c r="E398" i="1" s="1"/>
  <c r="C398" i="1"/>
  <c r="D396" i="1"/>
  <c r="E396" i="1" s="1"/>
  <c r="C396" i="1"/>
  <c r="D395" i="1"/>
  <c r="E395" i="1" s="1"/>
  <c r="C395" i="1"/>
  <c r="D392" i="1"/>
  <c r="E392" i="1" s="1"/>
  <c r="C392" i="1"/>
  <c r="D390" i="1"/>
  <c r="E390" i="1" s="1"/>
  <c r="C390" i="1"/>
  <c r="D389" i="1"/>
  <c r="E389" i="1" s="1"/>
  <c r="C389" i="1"/>
  <c r="D388" i="1"/>
  <c r="E388" i="1" s="1"/>
  <c r="C388" i="1"/>
  <c r="D387" i="1"/>
  <c r="E387" i="1" s="1"/>
  <c r="C387" i="1"/>
  <c r="E385" i="1"/>
  <c r="E381" i="1"/>
  <c r="E380" i="1"/>
  <c r="E379" i="1"/>
  <c r="E377" i="1"/>
  <c r="E374" i="1"/>
  <c r="E373" i="1"/>
  <c r="E371" i="1"/>
  <c r="D384" i="1"/>
  <c r="E384" i="1" s="1"/>
  <c r="C384" i="1"/>
  <c r="D383" i="1"/>
  <c r="C383" i="1"/>
  <c r="E383" i="1" s="1"/>
  <c r="D382" i="1"/>
  <c r="E382" i="1" s="1"/>
  <c r="C382" i="1"/>
  <c r="D379" i="1"/>
  <c r="C379" i="1"/>
  <c r="D378" i="1"/>
  <c r="E378" i="1" s="1"/>
  <c r="C378" i="1"/>
  <c r="D376" i="1"/>
  <c r="E376" i="1" s="1"/>
  <c r="C376" i="1"/>
  <c r="D375" i="1"/>
  <c r="C375" i="1"/>
  <c r="E375" i="1" s="1"/>
  <c r="D372" i="1"/>
  <c r="E372" i="1" s="1"/>
  <c r="C372" i="1"/>
  <c r="D370" i="1"/>
  <c r="E370" i="1" s="1"/>
  <c r="C370" i="1"/>
  <c r="D369" i="1"/>
  <c r="C369" i="1"/>
  <c r="E369" i="1" s="1"/>
  <c r="D368" i="1"/>
  <c r="E368" i="1" s="1"/>
  <c r="C368" i="1"/>
  <c r="D367" i="1"/>
  <c r="C367" i="1"/>
  <c r="E367" i="1" s="1"/>
  <c r="E365" i="1"/>
  <c r="D363" i="1"/>
  <c r="C363" i="1"/>
  <c r="E363" i="1" s="1"/>
  <c r="E362" i="1"/>
  <c r="E359" i="1"/>
  <c r="E356" i="1"/>
  <c r="E355" i="1"/>
  <c r="E353" i="1"/>
  <c r="D361" i="1"/>
  <c r="C361" i="1"/>
  <c r="E361" i="1" s="1"/>
  <c r="D360" i="1"/>
  <c r="C360" i="1"/>
  <c r="D358" i="1"/>
  <c r="C358" i="1"/>
  <c r="D357" i="1"/>
  <c r="C357" i="1"/>
  <c r="E357" i="1" s="1"/>
  <c r="D354" i="1"/>
  <c r="C354" i="1"/>
  <c r="D352" i="1"/>
  <c r="C352" i="1"/>
  <c r="D351" i="1"/>
  <c r="C351" i="1"/>
  <c r="E351" i="1" s="1"/>
  <c r="D350" i="1"/>
  <c r="C350" i="1"/>
  <c r="D349" i="1"/>
  <c r="C349" i="1"/>
  <c r="E349" i="1" s="1"/>
  <c r="E347" i="1"/>
  <c r="E344" i="1"/>
  <c r="E341" i="1"/>
  <c r="E339" i="1"/>
  <c r="D346" i="1"/>
  <c r="E346" i="1" s="1"/>
  <c r="C346" i="1"/>
  <c r="D345" i="1"/>
  <c r="E345" i="1" s="1"/>
  <c r="C345" i="1"/>
  <c r="D343" i="1"/>
  <c r="E343" i="1" s="1"/>
  <c r="C343" i="1"/>
  <c r="D342" i="1"/>
  <c r="E342" i="1" s="1"/>
  <c r="C342" i="1"/>
  <c r="D340" i="1"/>
  <c r="E340" i="1" s="1"/>
  <c r="C340" i="1"/>
  <c r="D338" i="1"/>
  <c r="E338" i="1" s="1"/>
  <c r="C338" i="1"/>
  <c r="D337" i="1"/>
  <c r="E337" i="1" s="1"/>
  <c r="C337" i="1"/>
  <c r="D336" i="1"/>
  <c r="E336" i="1" s="1"/>
  <c r="C336" i="1"/>
  <c r="D335" i="1"/>
  <c r="C335" i="1"/>
  <c r="E331" i="1"/>
  <c r="E328" i="1"/>
  <c r="D330" i="1"/>
  <c r="E330" i="1" s="1"/>
  <c r="C330" i="1"/>
  <c r="D329" i="1"/>
  <c r="E329" i="1" s="1"/>
  <c r="C329" i="1"/>
  <c r="D328" i="1"/>
  <c r="C328" i="1"/>
  <c r="D327" i="1"/>
  <c r="E327" i="1" s="1"/>
  <c r="C327" i="1"/>
  <c r="E325" i="1"/>
  <c r="E323" i="1"/>
  <c r="D324" i="1"/>
  <c r="E324" i="1" s="1"/>
  <c r="C324" i="1"/>
  <c r="D323" i="1"/>
  <c r="C323" i="1"/>
  <c r="D322" i="1"/>
  <c r="E322" i="1" s="1"/>
  <c r="C322" i="1"/>
  <c r="D321" i="1"/>
  <c r="C321" i="1"/>
  <c r="E321" i="1" s="1"/>
  <c r="E319" i="1"/>
  <c r="E318" i="1"/>
  <c r="E315" i="1"/>
  <c r="E313" i="1"/>
  <c r="E311" i="1"/>
  <c r="D317" i="1"/>
  <c r="E317" i="1" s="1"/>
  <c r="C317" i="1"/>
  <c r="D316" i="1"/>
  <c r="E316" i="1" s="1"/>
  <c r="C316" i="1"/>
  <c r="D314" i="1"/>
  <c r="E314" i="1" s="1"/>
  <c r="C314" i="1"/>
  <c r="D312" i="1"/>
  <c r="E312" i="1" s="1"/>
  <c r="C312" i="1"/>
  <c r="D310" i="1"/>
  <c r="E310" i="1" s="1"/>
  <c r="C310" i="1"/>
  <c r="D309" i="1"/>
  <c r="E309" i="1" s="1"/>
  <c r="C309" i="1"/>
  <c r="D308" i="1"/>
  <c r="E308" i="1" s="1"/>
  <c r="C308" i="1"/>
  <c r="D307" i="1"/>
  <c r="E307" i="1" s="1"/>
  <c r="C307" i="1"/>
  <c r="E305" i="1"/>
  <c r="D304" i="1"/>
  <c r="C304" i="1"/>
  <c r="D303" i="1"/>
  <c r="C303" i="1"/>
  <c r="E303" i="1" s="1"/>
  <c r="D302" i="1"/>
  <c r="C302" i="1"/>
  <c r="D301" i="1"/>
  <c r="C301" i="1"/>
  <c r="E301" i="1" s="1"/>
  <c r="E299" i="1"/>
  <c r="E298" i="1"/>
  <c r="E296" i="1"/>
  <c r="E294" i="1"/>
  <c r="D297" i="1"/>
  <c r="E297" i="1" s="1"/>
  <c r="C297" i="1"/>
  <c r="D295" i="1"/>
  <c r="E295" i="1" s="1"/>
  <c r="C295" i="1"/>
  <c r="D294" i="1"/>
  <c r="C294" i="1"/>
  <c r="D293" i="1"/>
  <c r="E293" i="1" s="1"/>
  <c r="C293" i="1"/>
  <c r="D292" i="1"/>
  <c r="C292" i="1"/>
  <c r="E292" i="1" s="1"/>
  <c r="E290" i="1"/>
  <c r="E287" i="1"/>
  <c r="D289" i="1"/>
  <c r="E289" i="1" s="1"/>
  <c r="C289" i="1"/>
  <c r="D288" i="1"/>
  <c r="E288" i="1" s="1"/>
  <c r="C288" i="1"/>
  <c r="D287" i="1"/>
  <c r="C287" i="1"/>
  <c r="D286" i="1"/>
  <c r="E286" i="1" s="1"/>
  <c r="C286" i="1"/>
  <c r="E284" i="1"/>
  <c r="E281" i="1"/>
  <c r="D283" i="1"/>
  <c r="E283" i="1" s="1"/>
  <c r="C283" i="1"/>
  <c r="D282" i="1"/>
  <c r="E282" i="1" s="1"/>
  <c r="C282" i="1"/>
  <c r="D280" i="1"/>
  <c r="E280" i="1" s="1"/>
  <c r="C280" i="1"/>
  <c r="D279" i="1"/>
  <c r="E279" i="1" s="1"/>
  <c r="C279" i="1"/>
  <c r="D278" i="1"/>
  <c r="E278" i="1" s="1"/>
  <c r="C278" i="1"/>
  <c r="D277" i="1"/>
  <c r="E277" i="1" s="1"/>
  <c r="C277" i="1"/>
  <c r="E275" i="1"/>
  <c r="D274" i="1"/>
  <c r="C274" i="1"/>
  <c r="D273" i="1"/>
  <c r="C273" i="1"/>
  <c r="E273" i="1" s="1"/>
  <c r="D272" i="1"/>
  <c r="C272" i="1"/>
  <c r="D271" i="1"/>
  <c r="C271" i="1"/>
  <c r="E271" i="1" s="1"/>
  <c r="E269" i="1"/>
  <c r="D268" i="1"/>
  <c r="E268" i="1" s="1"/>
  <c r="C268" i="1"/>
  <c r="D267" i="1"/>
  <c r="E267" i="1" s="1"/>
  <c r="C267" i="1"/>
  <c r="D266" i="1"/>
  <c r="E266" i="1" s="1"/>
  <c r="C266" i="1"/>
  <c r="D265" i="1"/>
  <c r="E265" i="1" s="1"/>
  <c r="C265" i="1"/>
  <c r="E263" i="1"/>
  <c r="E261" i="1"/>
  <c r="E257" i="1"/>
  <c r="E254" i="1"/>
  <c r="D262" i="1"/>
  <c r="C262" i="1"/>
  <c r="D260" i="1"/>
  <c r="C260" i="1"/>
  <c r="D259" i="1"/>
  <c r="C259" i="1"/>
  <c r="E259" i="1" s="1"/>
  <c r="D258" i="1"/>
  <c r="C258" i="1"/>
  <c r="D256" i="1"/>
  <c r="C256" i="1"/>
  <c r="D255" i="1"/>
  <c r="C255" i="1"/>
  <c r="E255" i="1" s="1"/>
  <c r="D253" i="1"/>
  <c r="C253" i="1"/>
  <c r="E253" i="1" s="1"/>
  <c r="D252" i="1"/>
  <c r="C252" i="1"/>
  <c r="D251" i="1"/>
  <c r="E251" i="1" s="1"/>
  <c r="C251" i="1"/>
  <c r="D250" i="1"/>
  <c r="C250" i="1"/>
  <c r="E250" i="1" s="1"/>
  <c r="E248" i="1"/>
  <c r="E246" i="1"/>
  <c r="E242" i="1"/>
  <c r="E239" i="1"/>
  <c r="D247" i="1"/>
  <c r="C247" i="1"/>
  <c r="E247" i="1" s="1"/>
  <c r="D245" i="1"/>
  <c r="C245" i="1"/>
  <c r="E245" i="1" s="1"/>
  <c r="D244" i="1"/>
  <c r="E244" i="1" s="1"/>
  <c r="C244" i="1"/>
  <c r="D243" i="1"/>
  <c r="C243" i="1"/>
  <c r="E243" i="1" s="1"/>
  <c r="D241" i="1"/>
  <c r="C241" i="1"/>
  <c r="E241" i="1" s="1"/>
  <c r="D240" i="1"/>
  <c r="E240" i="1" s="1"/>
  <c r="C240" i="1"/>
  <c r="D238" i="1"/>
  <c r="E238" i="1" s="1"/>
  <c r="C238" i="1"/>
  <c r="D237" i="1"/>
  <c r="C237" i="1"/>
  <c r="E237" i="1" s="1"/>
  <c r="D236" i="1"/>
  <c r="E236" i="1" s="1"/>
  <c r="C236" i="1"/>
  <c r="D235" i="1"/>
  <c r="C235" i="1"/>
  <c r="E235" i="1" s="1"/>
  <c r="E233" i="1"/>
  <c r="D232" i="1"/>
  <c r="E232" i="1" s="1"/>
  <c r="C232" i="1"/>
  <c r="D231" i="1"/>
  <c r="E231" i="1" s="1"/>
  <c r="C231" i="1"/>
  <c r="D230" i="1"/>
  <c r="E230" i="1" s="1"/>
  <c r="C230" i="1"/>
  <c r="D229" i="1"/>
  <c r="E229" i="1" s="1"/>
  <c r="C229" i="1"/>
  <c r="E227" i="1"/>
  <c r="E224" i="1"/>
  <c r="E221" i="1"/>
  <c r="E219" i="1"/>
  <c r="E216" i="1"/>
  <c r="E215" i="1"/>
  <c r="D226" i="1"/>
  <c r="E226" i="1" s="1"/>
  <c r="C226" i="1"/>
  <c r="D225" i="1"/>
  <c r="C225" i="1"/>
  <c r="E225" i="1" s="1"/>
  <c r="D223" i="1"/>
  <c r="C223" i="1"/>
  <c r="E223" i="1" s="1"/>
  <c r="D222" i="1"/>
  <c r="E222" i="1" s="1"/>
  <c r="C222" i="1"/>
  <c r="D220" i="1"/>
  <c r="E220" i="1" s="1"/>
  <c r="C220" i="1"/>
  <c r="D218" i="1"/>
  <c r="E218" i="1" s="1"/>
  <c r="C218" i="1"/>
  <c r="D217" i="1"/>
  <c r="C217" i="1"/>
  <c r="E217" i="1" s="1"/>
  <c r="D214" i="1"/>
  <c r="E214" i="1" s="1"/>
  <c r="C214" i="1"/>
  <c r="D213" i="1"/>
  <c r="C213" i="1"/>
  <c r="E213" i="1" s="1"/>
  <c r="D212" i="1"/>
  <c r="E212" i="1" s="1"/>
  <c r="C212" i="1"/>
  <c r="D211" i="1"/>
  <c r="C211" i="1"/>
  <c r="E211" i="1" s="1"/>
  <c r="E209" i="1"/>
  <c r="E206" i="1"/>
  <c r="E203" i="1"/>
  <c r="D208" i="1"/>
  <c r="E208" i="1" s="1"/>
  <c r="C208" i="1"/>
  <c r="D207" i="1"/>
  <c r="E207" i="1" s="1"/>
  <c r="C207" i="1"/>
  <c r="D205" i="1"/>
  <c r="E205" i="1" s="1"/>
  <c r="C205" i="1"/>
  <c r="D204" i="1"/>
  <c r="E204" i="1" s="1"/>
  <c r="C204" i="1"/>
  <c r="D202" i="1"/>
  <c r="E202" i="1" s="1"/>
  <c r="C202" i="1"/>
  <c r="D201" i="1"/>
  <c r="E201" i="1" s="1"/>
  <c r="C201" i="1"/>
  <c r="D200" i="1"/>
  <c r="E200" i="1" s="1"/>
  <c r="C200" i="1"/>
  <c r="D199" i="1"/>
  <c r="E199" i="1" s="1"/>
  <c r="C199" i="1"/>
  <c r="E197" i="1"/>
  <c r="E194" i="1"/>
  <c r="E193" i="1"/>
  <c r="D196" i="1"/>
  <c r="E196" i="1" s="1"/>
  <c r="C196" i="1"/>
  <c r="D195" i="1"/>
  <c r="C195" i="1"/>
  <c r="E195" i="1" s="1"/>
  <c r="D192" i="1"/>
  <c r="E192" i="1" s="1"/>
  <c r="C192" i="1"/>
  <c r="D191" i="1"/>
  <c r="C191" i="1"/>
  <c r="E191" i="1" s="1"/>
  <c r="D190" i="1"/>
  <c r="E190" i="1" s="1"/>
  <c r="C190" i="1"/>
  <c r="D189" i="1"/>
  <c r="C189" i="1"/>
  <c r="E189" i="1" s="1"/>
  <c r="E187" i="1"/>
  <c r="D186" i="1"/>
  <c r="E186" i="1" s="1"/>
  <c r="C186" i="1"/>
  <c r="D185" i="1"/>
  <c r="E185" i="1" s="1"/>
  <c r="C185" i="1"/>
  <c r="D184" i="1"/>
  <c r="E184" i="1" s="1"/>
  <c r="C184" i="1"/>
  <c r="D183" i="1"/>
  <c r="E183" i="1" s="1"/>
  <c r="C183" i="1"/>
  <c r="E181" i="1"/>
  <c r="E180" i="1"/>
  <c r="E177" i="1"/>
  <c r="E174" i="1"/>
  <c r="E171" i="1"/>
  <c r="E169" i="1"/>
  <c r="D179" i="1"/>
  <c r="C179" i="1"/>
  <c r="E179" i="1" s="1"/>
  <c r="D178" i="1"/>
  <c r="E178" i="1" s="1"/>
  <c r="C178" i="1"/>
  <c r="D176" i="1"/>
  <c r="E176" i="1" s="1"/>
  <c r="C176" i="1"/>
  <c r="D175" i="1"/>
  <c r="C175" i="1"/>
  <c r="E175" i="1" s="1"/>
  <c r="D173" i="1"/>
  <c r="C173" i="1"/>
  <c r="E173" i="1" s="1"/>
  <c r="D172" i="1"/>
  <c r="E172" i="1" s="1"/>
  <c r="C172" i="1"/>
  <c r="D170" i="1"/>
  <c r="E170" i="1" s="1"/>
  <c r="C170" i="1"/>
  <c r="D168" i="1"/>
  <c r="E168" i="1" s="1"/>
  <c r="C168" i="1"/>
  <c r="D167" i="1"/>
  <c r="C167" i="1"/>
  <c r="E167" i="1" s="1"/>
  <c r="D166" i="1"/>
  <c r="E166" i="1" s="1"/>
  <c r="C166" i="1"/>
  <c r="D165" i="1"/>
  <c r="C165" i="1"/>
  <c r="E165" i="1" s="1"/>
  <c r="E163" i="1"/>
  <c r="E161" i="1"/>
  <c r="E160" i="1"/>
  <c r="D162" i="1"/>
  <c r="C162" i="1"/>
  <c r="E162" i="1" s="1"/>
  <c r="D159" i="1"/>
  <c r="E159" i="1" s="1"/>
  <c r="C159" i="1"/>
  <c r="D158" i="1"/>
  <c r="C158" i="1"/>
  <c r="E158" i="1" s="1"/>
  <c r="D157" i="1"/>
  <c r="E157" i="1" s="1"/>
  <c r="C157" i="1"/>
  <c r="D156" i="1"/>
  <c r="C156" i="1"/>
  <c r="E156" i="1" s="1"/>
  <c r="E154" i="1"/>
  <c r="D153" i="1"/>
  <c r="E153" i="1" s="1"/>
  <c r="C153" i="1"/>
  <c r="D152" i="1"/>
  <c r="E152" i="1" s="1"/>
  <c r="C152" i="1"/>
  <c r="D151" i="1"/>
  <c r="E151" i="1" s="1"/>
  <c r="C151" i="1"/>
  <c r="D150" i="1"/>
  <c r="E150" i="1" s="1"/>
  <c r="C150" i="1"/>
  <c r="E148" i="1"/>
  <c r="E144" i="1"/>
  <c r="E143" i="1"/>
  <c r="E140" i="1"/>
  <c r="E137" i="1"/>
  <c r="D147" i="1"/>
  <c r="E147" i="1" s="1"/>
  <c r="C147" i="1"/>
  <c r="D146" i="1"/>
  <c r="E146" i="1" s="1"/>
  <c r="C146" i="1"/>
  <c r="D145" i="1"/>
  <c r="E145" i="1" s="1"/>
  <c r="C145" i="1"/>
  <c r="D142" i="1"/>
  <c r="E142" i="1" s="1"/>
  <c r="C142" i="1"/>
  <c r="D141" i="1"/>
  <c r="E141" i="1" s="1"/>
  <c r="C141" i="1"/>
  <c r="D139" i="1"/>
  <c r="E139" i="1" s="1"/>
  <c r="C139" i="1"/>
  <c r="D138" i="1"/>
  <c r="E138" i="1" s="1"/>
  <c r="C138" i="1"/>
  <c r="D136" i="1"/>
  <c r="E136" i="1" s="1"/>
  <c r="C136" i="1"/>
  <c r="D135" i="1"/>
  <c r="E135" i="1" s="1"/>
  <c r="C135" i="1"/>
  <c r="D134" i="1"/>
  <c r="E134" i="1" s="1"/>
  <c r="C134" i="1"/>
  <c r="D133" i="1"/>
  <c r="E133" i="1" s="1"/>
  <c r="C133" i="1"/>
  <c r="E131" i="1"/>
  <c r="D130" i="1"/>
  <c r="C130" i="1"/>
  <c r="D129" i="1"/>
  <c r="C129" i="1"/>
  <c r="E129" i="1" s="1"/>
  <c r="D128" i="1"/>
  <c r="C128" i="1"/>
  <c r="D127" i="1"/>
  <c r="C127" i="1"/>
  <c r="E127" i="1" s="1"/>
  <c r="E125" i="1"/>
  <c r="D124" i="1"/>
  <c r="E124" i="1" s="1"/>
  <c r="C124" i="1"/>
  <c r="D123" i="1"/>
  <c r="E123" i="1" s="1"/>
  <c r="C123" i="1"/>
  <c r="D122" i="1"/>
  <c r="E122" i="1" s="1"/>
  <c r="C122" i="1"/>
  <c r="D121" i="1"/>
  <c r="E121" i="1" s="1"/>
  <c r="C121" i="1"/>
  <c r="E119" i="1"/>
  <c r="D118" i="1"/>
  <c r="E118" i="1" s="1"/>
  <c r="C118" i="1"/>
  <c r="D117" i="1"/>
  <c r="C117" i="1"/>
  <c r="E117" i="1" s="1"/>
  <c r="D116" i="1"/>
  <c r="E116" i="1" s="1"/>
  <c r="C116" i="1"/>
  <c r="D115" i="1"/>
  <c r="C115" i="1"/>
  <c r="E115" i="1" s="1"/>
  <c r="E113" i="1"/>
  <c r="D112" i="1"/>
  <c r="E112" i="1" s="1"/>
  <c r="C112" i="1"/>
  <c r="D111" i="1"/>
  <c r="E111" i="1" s="1"/>
  <c r="C111" i="1"/>
  <c r="D110" i="1"/>
  <c r="E110" i="1" s="1"/>
  <c r="C110" i="1"/>
  <c r="D109" i="1"/>
  <c r="E109" i="1" s="1"/>
  <c r="C109" i="1"/>
  <c r="C107" i="1"/>
  <c r="E105" i="1"/>
  <c r="D104" i="1"/>
  <c r="E104" i="1" s="1"/>
  <c r="C104" i="1"/>
  <c r="D103" i="1"/>
  <c r="E103" i="1" s="1"/>
  <c r="C103" i="1"/>
  <c r="D102" i="1"/>
  <c r="E102" i="1" s="1"/>
  <c r="C102" i="1"/>
  <c r="D101" i="1"/>
  <c r="E101" i="1" s="1"/>
  <c r="C101" i="1"/>
  <c r="E99" i="1"/>
  <c r="E98" i="1"/>
  <c r="E97" i="1"/>
  <c r="D96" i="1"/>
  <c r="E96" i="1" s="1"/>
  <c r="C96" i="1"/>
  <c r="D95" i="1"/>
  <c r="C95" i="1"/>
  <c r="E95" i="1" s="1"/>
  <c r="D94" i="1"/>
  <c r="E94" i="1" s="1"/>
  <c r="C94" i="1"/>
  <c r="D93" i="1"/>
  <c r="C93" i="1"/>
  <c r="E93" i="1" s="1"/>
  <c r="E91" i="1"/>
  <c r="E89" i="1"/>
  <c r="E85" i="1"/>
  <c r="E84" i="1"/>
  <c r="E83" i="1"/>
  <c r="E82" i="1"/>
  <c r="E81" i="1"/>
  <c r="E79" i="1"/>
  <c r="E78" i="1"/>
  <c r="E76" i="1"/>
  <c r="E75" i="1"/>
  <c r="E74" i="1"/>
  <c r="E71" i="1"/>
  <c r="E70" i="1"/>
  <c r="E68" i="1"/>
  <c r="E67" i="1"/>
  <c r="D90" i="1"/>
  <c r="E90" i="1" s="1"/>
  <c r="C90" i="1"/>
  <c r="D88" i="1"/>
  <c r="E88" i="1" s="1"/>
  <c r="C88" i="1"/>
  <c r="D87" i="1"/>
  <c r="E87" i="1" s="1"/>
  <c r="C87" i="1"/>
  <c r="D86" i="1"/>
  <c r="E86" i="1" s="1"/>
  <c r="C86" i="1"/>
  <c r="D80" i="1"/>
  <c r="E80" i="1" s="1"/>
  <c r="C80" i="1"/>
  <c r="D77" i="1"/>
  <c r="E77" i="1" s="1"/>
  <c r="C77" i="1"/>
  <c r="D73" i="1"/>
  <c r="E73" i="1" s="1"/>
  <c r="C73" i="1"/>
  <c r="D72" i="1"/>
  <c r="E72" i="1" s="1"/>
  <c r="C72" i="1"/>
  <c r="D69" i="1"/>
  <c r="E69" i="1" s="1"/>
  <c r="C69" i="1"/>
  <c r="D66" i="1"/>
  <c r="E66" i="1" s="1"/>
  <c r="C66" i="1"/>
  <c r="D65" i="1"/>
  <c r="E65" i="1" s="1"/>
  <c r="C65" i="1"/>
  <c r="D64" i="1"/>
  <c r="E64" i="1" s="1"/>
  <c r="C64" i="1"/>
  <c r="D63" i="1"/>
  <c r="E63" i="1" s="1"/>
  <c r="C63" i="1"/>
  <c r="D60" i="1"/>
  <c r="C60" i="1"/>
  <c r="D59" i="1"/>
  <c r="C59" i="1"/>
  <c r="D58" i="1"/>
  <c r="C58" i="1"/>
  <c r="E57" i="1"/>
  <c r="E54" i="1"/>
  <c r="E53" i="1"/>
  <c r="E52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6" i="1"/>
  <c r="E25" i="1"/>
  <c r="E24" i="1"/>
  <c r="E23" i="1"/>
  <c r="E20" i="1"/>
  <c r="E19" i="1"/>
  <c r="E18" i="1"/>
  <c r="E16" i="1"/>
  <c r="E14" i="1"/>
  <c r="E13" i="1"/>
  <c r="E12" i="1"/>
  <c r="D56" i="1"/>
  <c r="E56" i="1" s="1"/>
  <c r="C56" i="1"/>
  <c r="D55" i="1"/>
  <c r="E55" i="1" s="1"/>
  <c r="C55" i="1"/>
  <c r="D51" i="1"/>
  <c r="E51" i="1" s="1"/>
  <c r="C51" i="1"/>
  <c r="D50" i="1"/>
  <c r="E50" i="1" s="1"/>
  <c r="C50" i="1"/>
  <c r="D43" i="1"/>
  <c r="E43" i="1" s="1"/>
  <c r="C43" i="1"/>
  <c r="D33" i="1"/>
  <c r="E33" i="1" s="1"/>
  <c r="C33" i="1"/>
  <c r="D27" i="1"/>
  <c r="E27" i="1" s="1"/>
  <c r="C27" i="1"/>
  <c r="D22" i="1"/>
  <c r="E22" i="1" s="1"/>
  <c r="C22" i="1"/>
  <c r="D21" i="1"/>
  <c r="E21" i="1" s="1"/>
  <c r="C21" i="1"/>
  <c r="D17" i="1"/>
  <c r="E17" i="1" s="1"/>
  <c r="C17" i="1"/>
  <c r="D15" i="1"/>
  <c r="E15" i="1" s="1"/>
  <c r="C15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C6" i="1"/>
  <c r="H91" i="12"/>
  <c r="G91" i="12"/>
  <c r="F90" i="12"/>
  <c r="H90" i="12" s="1"/>
  <c r="E90" i="12"/>
  <c r="D90" i="12"/>
  <c r="H89" i="12"/>
  <c r="H87" i="12"/>
  <c r="H86" i="12"/>
  <c r="H85" i="12"/>
  <c r="H84" i="12"/>
  <c r="H82" i="12"/>
  <c r="F88" i="12"/>
  <c r="H88" i="12" s="1"/>
  <c r="E88" i="12"/>
  <c r="D88" i="12"/>
  <c r="G87" i="12"/>
  <c r="G86" i="12"/>
  <c r="G85" i="12"/>
  <c r="G84" i="12"/>
  <c r="G82" i="12"/>
  <c r="G79" i="12"/>
  <c r="F83" i="12"/>
  <c r="G83" i="12" s="1"/>
  <c r="E83" i="12"/>
  <c r="D83" i="12"/>
  <c r="F81" i="12"/>
  <c r="G81" i="12" s="1"/>
  <c r="E81" i="12"/>
  <c r="D81" i="12"/>
  <c r="F80" i="12"/>
  <c r="H80" i="12" s="1"/>
  <c r="E80" i="12"/>
  <c r="D80" i="12"/>
  <c r="H75" i="12"/>
  <c r="H74" i="12"/>
  <c r="H72" i="12"/>
  <c r="H71" i="12"/>
  <c r="H69" i="12"/>
  <c r="H66" i="12"/>
  <c r="F78" i="12"/>
  <c r="G78" i="12" s="1"/>
  <c r="E78" i="12"/>
  <c r="D78" i="12"/>
  <c r="F77" i="12"/>
  <c r="G77" i="12" s="1"/>
  <c r="E77" i="12"/>
  <c r="D77" i="12"/>
  <c r="F76" i="12"/>
  <c r="G76" i="12" s="1"/>
  <c r="E76" i="12"/>
  <c r="D76" i="12"/>
  <c r="G74" i="12"/>
  <c r="G72" i="12"/>
  <c r="G71" i="12"/>
  <c r="G69" i="12"/>
  <c r="G66" i="12"/>
  <c r="G64" i="12"/>
  <c r="G61" i="12"/>
  <c r="G60" i="12"/>
  <c r="F73" i="12"/>
  <c r="H73" i="12" s="1"/>
  <c r="E73" i="12"/>
  <c r="D73" i="12"/>
  <c r="F70" i="12"/>
  <c r="G70" i="12" s="1"/>
  <c r="E70" i="12"/>
  <c r="D70" i="12"/>
  <c r="F68" i="12"/>
  <c r="G68" i="12" s="1"/>
  <c r="E68" i="12"/>
  <c r="D68" i="12"/>
  <c r="F67" i="12"/>
  <c r="H67" i="12" s="1"/>
  <c r="E67" i="12"/>
  <c r="D67" i="12"/>
  <c r="F65" i="12"/>
  <c r="H65" i="12" s="1"/>
  <c r="E65" i="12"/>
  <c r="D65" i="12"/>
  <c r="H61" i="12"/>
  <c r="H60" i="12"/>
  <c r="H57" i="12"/>
  <c r="H56" i="12"/>
  <c r="H54" i="12"/>
  <c r="F63" i="12"/>
  <c r="G63" i="12" s="1"/>
  <c r="E63" i="12"/>
  <c r="E62" i="12" s="1"/>
  <c r="D63" i="12"/>
  <c r="F62" i="12"/>
  <c r="G62" i="12" s="1"/>
  <c r="D62" i="12"/>
  <c r="F59" i="12"/>
  <c r="G59" i="12" s="1"/>
  <c r="E59" i="12"/>
  <c r="E58" i="12" s="1"/>
  <c r="D59" i="12"/>
  <c r="F58" i="12"/>
  <c r="G58" i="12" s="1"/>
  <c r="D58" i="12"/>
  <c r="G56" i="12"/>
  <c r="G54" i="12"/>
  <c r="G53" i="12"/>
  <c r="G50" i="12"/>
  <c r="F55" i="12"/>
  <c r="G55" i="12" s="1"/>
  <c r="E55" i="12"/>
  <c r="D55" i="12"/>
  <c r="H50" i="12"/>
  <c r="H49" i="12"/>
  <c r="H48" i="12"/>
  <c r="H45" i="12"/>
  <c r="F52" i="12"/>
  <c r="G52" i="12" s="1"/>
  <c r="E52" i="12"/>
  <c r="D52" i="12"/>
  <c r="F51" i="12"/>
  <c r="G51" i="12" s="1"/>
  <c r="E51" i="12"/>
  <c r="D51" i="12"/>
  <c r="G48" i="12"/>
  <c r="G45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1" i="12"/>
  <c r="G30" i="12"/>
  <c r="G29" i="12"/>
  <c r="G27" i="12"/>
  <c r="G26" i="12"/>
  <c r="F47" i="12"/>
  <c r="H47" i="12" s="1"/>
  <c r="E47" i="12"/>
  <c r="D47" i="12"/>
  <c r="F46" i="12"/>
  <c r="H46" i="12" s="1"/>
  <c r="E46" i="12"/>
  <c r="D46" i="12"/>
  <c r="H43" i="12"/>
  <c r="H42" i="12"/>
  <c r="H41" i="12"/>
  <c r="H40" i="12"/>
  <c r="H39" i="12"/>
  <c r="H37" i="12"/>
  <c r="H36" i="12"/>
  <c r="H35" i="12"/>
  <c r="H34" i="12"/>
  <c r="H33" i="12"/>
  <c r="H32" i="12"/>
  <c r="H31" i="12"/>
  <c r="H30" i="12"/>
  <c r="H29" i="12"/>
  <c r="H27" i="12"/>
  <c r="H26" i="12"/>
  <c r="H25" i="12"/>
  <c r="H24" i="12"/>
  <c r="H23" i="12"/>
  <c r="H21" i="12"/>
  <c r="H20" i="12"/>
  <c r="H19" i="12"/>
  <c r="H18" i="12"/>
  <c r="H15" i="12"/>
  <c r="H14" i="12"/>
  <c r="H13" i="12"/>
  <c r="H11" i="12"/>
  <c r="H9" i="12"/>
  <c r="H8" i="12"/>
  <c r="H7" i="12"/>
  <c r="F38" i="12"/>
  <c r="G38" i="12" s="1"/>
  <c r="E38" i="12"/>
  <c r="D38" i="12"/>
  <c r="F28" i="12"/>
  <c r="G28" i="12" s="1"/>
  <c r="E28" i="12"/>
  <c r="D28" i="12"/>
  <c r="G24" i="12"/>
  <c r="G23" i="12"/>
  <c r="F22" i="12"/>
  <c r="H22" i="12" s="1"/>
  <c r="E22" i="12"/>
  <c r="D22" i="12"/>
  <c r="G22" i="12" s="1"/>
  <c r="G20" i="12"/>
  <c r="G19" i="12"/>
  <c r="G18" i="12"/>
  <c r="G15" i="12"/>
  <c r="G14" i="12"/>
  <c r="F17" i="12"/>
  <c r="H17" i="12" s="1"/>
  <c r="E17" i="12"/>
  <c r="D17" i="12"/>
  <c r="F16" i="12"/>
  <c r="G16" i="12" s="1"/>
  <c r="E16" i="12"/>
  <c r="D16" i="12"/>
  <c r="F12" i="12"/>
  <c r="H12" i="12" s="1"/>
  <c r="E12" i="12"/>
  <c r="D12" i="12"/>
  <c r="G11" i="12"/>
  <c r="G9" i="12"/>
  <c r="G8" i="12"/>
  <c r="G7" i="12"/>
  <c r="F10" i="12"/>
  <c r="G10" i="12" s="1"/>
  <c r="E10" i="12"/>
  <c r="D10" i="12"/>
  <c r="F6" i="12"/>
  <c r="G6" i="12" s="1"/>
  <c r="E6" i="12"/>
  <c r="D6" i="12"/>
  <c r="D5" i="12" s="1"/>
  <c r="D4" i="12" s="1"/>
  <c r="E5" i="12"/>
  <c r="E4" i="12" s="1"/>
  <c r="G43" i="4"/>
  <c r="G42" i="4"/>
  <c r="G41" i="4"/>
  <c r="G40" i="4"/>
  <c r="G39" i="4"/>
  <c r="G35" i="4"/>
  <c r="G32" i="4"/>
  <c r="F42" i="4"/>
  <c r="E42" i="4"/>
  <c r="D42" i="4"/>
  <c r="F38" i="4"/>
  <c r="F37" i="4" s="1"/>
  <c r="E38" i="4"/>
  <c r="D38" i="4"/>
  <c r="D37" i="4" s="1"/>
  <c r="D36" i="4" s="1"/>
  <c r="E37" i="4"/>
  <c r="E36" i="4" s="1"/>
  <c r="H35" i="4"/>
  <c r="H32" i="4"/>
  <c r="H31" i="4"/>
  <c r="H28" i="4"/>
  <c r="H26" i="4"/>
  <c r="H23" i="4"/>
  <c r="H21" i="4"/>
  <c r="F34" i="4"/>
  <c r="F33" i="4" s="1"/>
  <c r="E34" i="4"/>
  <c r="D34" i="4"/>
  <c r="D33" i="4" s="1"/>
  <c r="E33" i="4"/>
  <c r="G30" i="4"/>
  <c r="F30" i="4"/>
  <c r="E30" i="4"/>
  <c r="H30" i="4" s="1"/>
  <c r="D30" i="4"/>
  <c r="G29" i="4"/>
  <c r="F29" i="4"/>
  <c r="H29" i="4" s="1"/>
  <c r="E29" i="4"/>
  <c r="D29" i="4"/>
  <c r="G28" i="4"/>
  <c r="G26" i="4"/>
  <c r="F27" i="4"/>
  <c r="H27" i="4" s="1"/>
  <c r="E27" i="4"/>
  <c r="D27" i="4"/>
  <c r="F25" i="4"/>
  <c r="H25" i="4" s="1"/>
  <c r="E25" i="4"/>
  <c r="D25" i="4"/>
  <c r="D24" i="4" s="1"/>
  <c r="E24" i="4"/>
  <c r="F22" i="4"/>
  <c r="H22" i="4" s="1"/>
  <c r="E22" i="4"/>
  <c r="D22" i="4"/>
  <c r="G21" i="4"/>
  <c r="G20" i="4"/>
  <c r="G19" i="4"/>
  <c r="G18" i="4"/>
  <c r="G15" i="4"/>
  <c r="G14" i="4"/>
  <c r="G12" i="4"/>
  <c r="G11" i="4"/>
  <c r="G9" i="4"/>
  <c r="G8" i="4"/>
  <c r="H19" i="4"/>
  <c r="H18" i="4"/>
  <c r="H15" i="4"/>
  <c r="H14" i="4"/>
  <c r="H12" i="4"/>
  <c r="H11" i="4"/>
  <c r="H9" i="4"/>
  <c r="H8" i="4"/>
  <c r="F17" i="4"/>
  <c r="G17" i="4" s="1"/>
  <c r="E17" i="4"/>
  <c r="E16" i="4" s="1"/>
  <c r="D17" i="4"/>
  <c r="F16" i="4"/>
  <c r="H16" i="4" s="1"/>
  <c r="D16" i="4"/>
  <c r="F13" i="4"/>
  <c r="G13" i="4" s="1"/>
  <c r="E13" i="4"/>
  <c r="H13" i="4" s="1"/>
  <c r="D13" i="4"/>
  <c r="F10" i="4"/>
  <c r="H10" i="4" s="1"/>
  <c r="E10" i="4"/>
  <c r="D10" i="4"/>
  <c r="F7" i="4"/>
  <c r="G7" i="4" s="1"/>
  <c r="E7" i="4"/>
  <c r="E6" i="4" s="1"/>
  <c r="E5" i="4" s="1"/>
  <c r="D7" i="4"/>
  <c r="F6" i="4"/>
  <c r="H6" i="4" s="1"/>
  <c r="D6" i="4"/>
  <c r="D6" i="1" l="1"/>
  <c r="D107" i="1"/>
  <c r="E107" i="1" s="1"/>
  <c r="E128" i="1"/>
  <c r="E130" i="1"/>
  <c r="E252" i="1"/>
  <c r="E256" i="1"/>
  <c r="E258" i="1"/>
  <c r="E260" i="1"/>
  <c r="E262" i="1"/>
  <c r="E272" i="1"/>
  <c r="E274" i="1"/>
  <c r="E302" i="1"/>
  <c r="E304" i="1"/>
  <c r="C333" i="1"/>
  <c r="C4" i="1" s="1"/>
  <c r="E350" i="1"/>
  <c r="E352" i="1"/>
  <c r="E354" i="1"/>
  <c r="E358" i="1"/>
  <c r="E360" i="1"/>
  <c r="E512" i="1"/>
  <c r="D510" i="1"/>
  <c r="E510" i="1" s="1"/>
  <c r="E335" i="1"/>
  <c r="D333" i="1"/>
  <c r="E434" i="1"/>
  <c r="E436" i="1"/>
  <c r="E438" i="1"/>
  <c r="E487" i="1"/>
  <c r="E489" i="1"/>
  <c r="E491" i="1"/>
  <c r="E493" i="1"/>
  <c r="E497" i="1"/>
  <c r="F5" i="12"/>
  <c r="G12" i="12"/>
  <c r="G17" i="12"/>
  <c r="H6" i="12"/>
  <c r="H10" i="12"/>
  <c r="H16" i="12"/>
  <c r="H28" i="12"/>
  <c r="H38" i="12"/>
  <c r="G46" i="12"/>
  <c r="H52" i="12"/>
  <c r="H55" i="12"/>
  <c r="H59" i="12"/>
  <c r="G65" i="12"/>
  <c r="G67" i="12"/>
  <c r="G73" i="12"/>
  <c r="H68" i="12"/>
  <c r="H70" i="12"/>
  <c r="H76" i="12"/>
  <c r="G80" i="12"/>
  <c r="H81" i="12"/>
  <c r="H83" i="12"/>
  <c r="G90" i="12"/>
  <c r="G47" i="12"/>
  <c r="H51" i="12"/>
  <c r="H58" i="12"/>
  <c r="H62" i="12"/>
  <c r="G33" i="4"/>
  <c r="H33" i="4"/>
  <c r="D5" i="4"/>
  <c r="G37" i="4"/>
  <c r="F36" i="4"/>
  <c r="G36" i="4" s="1"/>
  <c r="H7" i="4"/>
  <c r="H17" i="4"/>
  <c r="G6" i="4"/>
  <c r="G10" i="4"/>
  <c r="G16" i="4"/>
  <c r="H34" i="4"/>
  <c r="G34" i="4"/>
  <c r="G38" i="4"/>
  <c r="F24" i="4"/>
  <c r="F5" i="4" s="1"/>
  <c r="G25" i="4"/>
  <c r="G27" i="4"/>
  <c r="E333" i="1" l="1"/>
  <c r="E6" i="1"/>
  <c r="D4" i="1"/>
  <c r="E4" i="1" s="1"/>
  <c r="H5" i="12"/>
  <c r="F4" i="12"/>
  <c r="G5" i="12"/>
  <c r="G5" i="4"/>
  <c r="H5" i="4"/>
  <c r="H24" i="4"/>
  <c r="G24" i="4"/>
  <c r="G4" i="12" l="1"/>
  <c r="H4" i="12"/>
  <c r="E24" i="13"/>
  <c r="D24" i="13"/>
  <c r="E13" i="13"/>
  <c r="G16" i="5" l="1"/>
  <c r="G13" i="5"/>
  <c r="G26" i="5"/>
  <c r="G27" i="5" s="1"/>
  <c r="G29" i="5" s="1"/>
  <c r="E20" i="13" l="1"/>
  <c r="F20" i="13"/>
  <c r="F24" i="13"/>
  <c r="H17" i="13"/>
  <c r="H21" i="13"/>
  <c r="I25" i="5"/>
  <c r="H8" i="13"/>
  <c r="H9" i="13"/>
  <c r="H11" i="13"/>
  <c r="H12" i="13"/>
  <c r="H23" i="13"/>
  <c r="G8" i="13"/>
  <c r="G9" i="13"/>
  <c r="G11" i="13"/>
  <c r="G12" i="13"/>
  <c r="G14" i="13"/>
  <c r="G21" i="13"/>
  <c r="G23" i="13"/>
  <c r="F22" i="13"/>
  <c r="F16" i="13"/>
  <c r="F15" i="13" s="1"/>
  <c r="F13" i="13"/>
  <c r="G13" i="13" s="1"/>
  <c r="F10" i="13"/>
  <c r="F7" i="13"/>
  <c r="E22" i="13"/>
  <c r="H20" i="13"/>
  <c r="E16" i="13"/>
  <c r="E15" i="13" s="1"/>
  <c r="E10" i="13"/>
  <c r="E7" i="13"/>
  <c r="D13" i="13"/>
  <c r="D22" i="13"/>
  <c r="D20" i="13"/>
  <c r="D16" i="13"/>
  <c r="D15" i="13" s="1"/>
  <c r="D10" i="13"/>
  <c r="D7" i="13"/>
  <c r="J25" i="5"/>
  <c r="E19" i="13" l="1"/>
  <c r="D6" i="13"/>
  <c r="D5" i="13" s="1"/>
  <c r="D19" i="13"/>
  <c r="D18" i="13" s="1"/>
  <c r="F24" i="5" s="1"/>
  <c r="F19" i="13"/>
  <c r="G22" i="13"/>
  <c r="H16" i="13"/>
  <c r="G20" i="13"/>
  <c r="E18" i="13"/>
  <c r="F6" i="13"/>
  <c r="H10" i="13"/>
  <c r="H22" i="13"/>
  <c r="G10" i="13"/>
  <c r="F5" i="13"/>
  <c r="H23" i="5" s="1"/>
  <c r="H15" i="13"/>
  <c r="G7" i="13"/>
  <c r="H7" i="13"/>
  <c r="F18" i="13"/>
  <c r="H18" i="13" s="1"/>
  <c r="E6" i="13"/>
  <c r="E5" i="13" s="1"/>
  <c r="E4" i="13" s="1"/>
  <c r="F12" i="5"/>
  <c r="G6" i="13" l="1"/>
  <c r="F23" i="5"/>
  <c r="D4" i="13"/>
  <c r="H15" i="5"/>
  <c r="H24" i="5"/>
  <c r="I24" i="5" s="1"/>
  <c r="G18" i="13"/>
  <c r="H5" i="13"/>
  <c r="H6" i="13"/>
  <c r="H19" i="13"/>
  <c r="F4" i="13"/>
  <c r="H4" i="13" s="1"/>
  <c r="G5" i="13"/>
  <c r="G19" i="13"/>
  <c r="F15" i="5"/>
  <c r="F14" i="5"/>
  <c r="F11" i="5"/>
  <c r="F13" i="5" s="1"/>
  <c r="F16" i="5" l="1"/>
  <c r="F17" i="5"/>
  <c r="I23" i="5"/>
  <c r="G4" i="13"/>
  <c r="H11" i="5"/>
  <c r="H14" i="5"/>
  <c r="H16" i="5" s="1"/>
  <c r="H12" i="5"/>
  <c r="I12" i="5" s="1"/>
  <c r="J16" i="5" l="1"/>
  <c r="I16" i="5"/>
  <c r="H13" i="5"/>
  <c r="F26" i="5"/>
  <c r="F27" i="5" s="1"/>
  <c r="F29" i="5" s="1"/>
  <c r="I11" i="5"/>
  <c r="J11" i="5"/>
  <c r="J13" i="5" l="1"/>
  <c r="I13" i="5"/>
  <c r="J24" i="5" l="1"/>
  <c r="J23" i="5" l="1"/>
  <c r="I15" i="5"/>
  <c r="J15" i="5"/>
  <c r="J14" i="5" l="1"/>
  <c r="I14" i="5"/>
  <c r="H17" i="5"/>
  <c r="H26" i="5" l="1"/>
  <c r="J17" i="5"/>
  <c r="I26" i="5" l="1"/>
  <c r="H27" i="5"/>
  <c r="J27" i="5" l="1"/>
  <c r="H29" i="5"/>
</calcChain>
</file>

<file path=xl/sharedStrings.xml><?xml version="1.0" encoding="utf-8"?>
<sst xmlns="http://schemas.openxmlformats.org/spreadsheetml/2006/main" count="798" uniqueCount="273">
  <si>
    <t>Subvencije trgovačkim društvima u javnom sektoru</t>
  </si>
  <si>
    <t>Ulaganja u računalne programe</t>
  </si>
  <si>
    <t>Subvencije trgovačkim društvima izvan javnog sektora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</si>
  <si>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</si>
  <si>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</si>
  <si>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</si>
  <si>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</si>
  <si>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</si>
  <si>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</si>
  <si>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</si>
  <si>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</si>
  <si>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</si>
  <si>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</si>
  <si>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</si>
  <si>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</si>
  <si>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</si>
  <si>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</si>
  <si>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</si>
  <si>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</si>
  <si>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</si>
  <si>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</si>
  <si>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</si>
  <si>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</si>
  <si>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</si>
  <si>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</si>
  <si>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</si>
  <si>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</si>
  <si>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Prijevozna sredstva u cestovnom prometu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</si>
  <si>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</si>
  <si>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</si>
  <si>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</si>
  <si>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</si>
  <si>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</si>
  <si>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</si>
  <si>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</si>
  <si>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</si>
  <si>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</si>
  <si>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</si>
  <si>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</si>
  <si>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</si>
  <si>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</si>
  <si>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</si>
  <si>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</si>
  <si>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</si>
  <si>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</si>
  <si>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</si>
  <si>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</si>
  <si>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</si>
  <si>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</si>
  <si>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</si>
  <si>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</si>
  <si>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</si>
  <si>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</si>
  <si>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</si>
  <si>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</si>
  <si>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</si>
  <si>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</si>
  <si>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</si>
  <si>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</si>
  <si>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</si>
  <si>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</si>
  <si>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</si>
  <si>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</si>
  <si>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</si>
  <si>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</si>
  <si>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</si>
  <si>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</si>
  <si>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</si>
  <si>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</si>
  <si>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</si>
  <si>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</si>
  <si>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</si>
  <si>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</si>
  <si>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</si>
  <si>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</si>
  <si>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</si>
  <si>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</si>
  <si>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</si>
  <si>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Zatezne kamate</t>
  </si>
  <si>
    <t>A1003</t>
  </si>
  <si>
    <t>Prihodi po posebnim propisima</t>
  </si>
  <si>
    <t>Kapitalne donacije građanima i kućanstvima</t>
  </si>
  <si>
    <t>Kapitalne donacije</t>
  </si>
  <si>
    <t>Građevinski objekti</t>
  </si>
  <si>
    <t>Dani zajmovi trgovačkim društvima u javnom sektoru</t>
  </si>
  <si>
    <t>Izdaci za dane zajmove trgovačkim društvima u javnom sektoru</t>
  </si>
  <si>
    <t>K2006</t>
  </si>
  <si>
    <t>K2007</t>
  </si>
  <si>
    <t>K2008</t>
  </si>
  <si>
    <t>K2009</t>
  </si>
  <si>
    <t>K2010</t>
  </si>
  <si>
    <t>K2011</t>
  </si>
  <si>
    <t>K2012</t>
  </si>
  <si>
    <t>K2013</t>
  </si>
  <si>
    <t>K2015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</si>
  <si>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</si>
  <si>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</si>
  <si>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</si>
  <si>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</si>
  <si>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</si>
  <si>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</si>
  <si>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</si>
  <si>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</si>
  <si>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</si>
  <si>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</si>
  <si>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SANACIJA DIVLJIH ODLAGALIŠTA</t>
  </si>
  <si>
    <t>GOSPODARENJE OTPADOM-IZGRADNJA CENTARA ZA GOSPODARENJE OTPADOM</t>
  </si>
  <si>
    <t>OPORABA OTPADA I ISKORIŠTAVANJE VRIJEDNIH SVOJSTAVA OTPADA</t>
  </si>
  <si>
    <t>SANACIJA ODLAGALIŠTA OPASNOG OTPADA-LOKACIJE VISOKOG ONEČIŠĆENJA OKOLIŠA</t>
  </si>
  <si>
    <t>ZAŠTITA, OČUVANJE I POBOLJŠANJE KAKVOĆE ZRAKA, TLA, VODE I MORA</t>
  </si>
  <si>
    <t>ZAŠTITA I OČUVANJE BIOLOŠKE I KRAJOBRAZNE RAZNOLIKOSTI</t>
  </si>
  <si>
    <t>POTICANJE ODRŽIVOG RAZVOJA RURALNOG PROSTORA</t>
  </si>
  <si>
    <t>OSTALI PROJEKTI I PROGRAMI ZAŠTITE OKOLIŠA</t>
  </si>
  <si>
    <t>POTICANJE ODRŽIVE GRADNJE</t>
  </si>
  <si>
    <t>POTICANJE ČISTIJEG TRANSPORTA</t>
  </si>
  <si>
    <t>OSTALI PROJEKTI I PROGRAMI ENERGETSKE UČINKOVITOSTI</t>
  </si>
  <si>
    <t>Kapitalne donacije neprofitnim organizacijama</t>
  </si>
  <si>
    <t>Prihodi od prodaje proizvedene dugotrajne imovine</t>
  </si>
  <si>
    <t>Prihodi od prodaje prijevoznih sredstava</t>
  </si>
  <si>
    <t>Plaće (Bruto)</t>
  </si>
  <si>
    <t>Doprinosi za obvezno osiguranje u slučaju nezaposlenosti</t>
  </si>
  <si>
    <t>Službena, radna i zaštitna odjeća i obuća</t>
  </si>
  <si>
    <t>Pristojbe i naknade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</si>
  <si>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</si>
  <si>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</si>
  <si>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</si>
  <si>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</si>
  <si>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Izdaci za dane zajmove, trgovačkim društvima i obrtnicima izvan javnog sektora</t>
  </si>
  <si>
    <t>Dani zajmovi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</si>
  <si>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</si>
  <si>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</si>
  <si>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</si>
  <si>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</si>
  <si>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Negativne tečajne razlike i razlike zbog primjene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</si>
  <si>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</si>
  <si>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</si>
  <si>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</si>
  <si>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Instrumenti, uređaji i strojevi</t>
  </si>
  <si>
    <t>Uređaji, strojevi i oprema za ostale namjene</t>
  </si>
  <si>
    <t>OMIŠKA DINARA-OČUVANJE KRAJOBRAZNE VRIJEDNOSTI</t>
  </si>
  <si>
    <t>GOSPODARENJE OTPADOM-IZGRADNJA ŽUPANIJSKOG CENTRA ZA GOSPODARENJE OTPADOM-KAŠTIJUN</t>
  </si>
  <si>
    <t>GOSPODARENJE OTPADOM-IZGRADNJA ŽUPANIJSKOG CENTRA ZA GOSPODARENJE OTPADOM-MARIŠĆINA</t>
  </si>
  <si>
    <t>Ostali građevinski objekti</t>
  </si>
  <si>
    <t>MEĐUNARODNA SURADNJA</t>
  </si>
  <si>
    <t>POTICANJE EDUKATIVNIH I INFORMACIJSKIH AKTIVNOSTI U PODRUČJU ENERGETSKE UČINKOVITOSTI</t>
  </si>
  <si>
    <t>K2025</t>
  </si>
  <si>
    <t>K2026</t>
  </si>
  <si>
    <t>K2030</t>
  </si>
  <si>
    <t>A1005</t>
  </si>
  <si>
    <t>A1006</t>
  </si>
  <si>
    <t>A1007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</si>
  <si>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</si>
  <si>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</si>
  <si>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</si>
  <si>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</si>
  <si>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</si>
  <si>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</si>
  <si>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</si>
  <si>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</si>
  <si>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K2035</t>
  </si>
  <si>
    <t>Ostale nakanade građanima i kućanstvima iz proračuna</t>
  </si>
  <si>
    <t>K2036</t>
  </si>
  <si>
    <t>K2037</t>
  </si>
  <si>
    <t>PROGRAM OBNOVE JAVNIH ZGRADA - PROVEDBA</t>
  </si>
  <si>
    <t>PROGRAM OBNOVE VIŠESTAMBENIH ZGRADA - PROVEDBA</t>
  </si>
  <si>
    <t>PROGRAM OBNOVE ZGRADA JAVNOG SEKTORA - FINANCIRANJE IZRADE ENERGETSKIH PREGLEDA, ENERGETSKIH CERTIFIKATA I PROJEKTNIH ZADATAKA</t>
  </si>
  <si>
    <t>PROGRAM OBNOVE VIŠESTAMBENIH ZGRADA - SUFINANCIRANJE IZRADE ENERGETSKIH PREGLEDA, ENERGETSKIH CERTIFIKATA I PROJEKTNE DOKUMENTACIJE</t>
  </si>
  <si>
    <t>K2040</t>
  </si>
  <si>
    <t>K2041</t>
  </si>
  <si>
    <t>K2042</t>
  </si>
  <si>
    <t>K2043</t>
  </si>
  <si>
    <t>K2044</t>
  </si>
  <si>
    <t>DAROVNICA GEF - PROJEKT SMANJENJA ONEČIŠĆENJA JADRANSKOG MORA</t>
  </si>
  <si>
    <t>Pomoći od međunarodnih organizacija te institucija i tijela EU</t>
  </si>
  <si>
    <t>Tekuće pomoći od međunarodnih organizacija</t>
  </si>
  <si>
    <t>K2032</t>
  </si>
  <si>
    <t>SANACIJA ODLAGALIŠTA KOMUNALNOG OTPADA SUFINANCIRANA IZ EU</t>
  </si>
  <si>
    <t>K2033</t>
  </si>
  <si>
    <t>IZGRADNJA PRETOVARNIH STANICA</t>
  </si>
  <si>
    <t>-</t>
  </si>
  <si>
    <t>Ostali prihodi od financijske imovine</t>
  </si>
  <si>
    <t>Prihodi od prodaje prizvoda i robe</t>
  </si>
  <si>
    <t>DRŽAVNA MREŽA</t>
  </si>
  <si>
    <t>PROGRAM OBNOVE OBITELJSKIH KUĆA</t>
  </si>
  <si>
    <t>Pomoći iz inozemstva i od subjekata unutar općeg proračuna</t>
  </si>
  <si>
    <t>Pomoći proračunu iz drugih proračuna</t>
  </si>
  <si>
    <t>Tekuće pomoći proračunu iz drugih proračuna</t>
  </si>
  <si>
    <t>Pomoći iz državnog proračuna temeljem prijenosa EU sredstava</t>
  </si>
  <si>
    <t>Članarine i norme</t>
  </si>
  <si>
    <t>Primljeni povrati glavnica danih zajmova i depozita</t>
  </si>
  <si>
    <t>Pomoći dane u  inozemstvo i unutar općeg proračuna</t>
  </si>
  <si>
    <t>POTICANJE EDUKATIVNIH I INFORMACIJSKIH AKTIVNOSTI U PODRUČJU ZAŠTITE OKOLIŠA</t>
  </si>
  <si>
    <t>Kapitalne pomoći od međunarodnih organizacija</t>
  </si>
  <si>
    <t>POTPORA PROVEDBI KLIMATSKO-ENERGETSKE POLITIKE</t>
  </si>
  <si>
    <t>PROVEDBA ENERGETSKIH PREGLEDA I SUSTAVNO GOSPODARENJE ENERGIJOM</t>
  </si>
  <si>
    <t>K2045</t>
  </si>
  <si>
    <t>K2046</t>
  </si>
  <si>
    <t>A1008</t>
  </si>
  <si>
    <t>POTICANJE OBRAZOVNIH, ISTRAŽIVAČKIH I RAZVOJNIH AKTIVNOSTI U PODRUČJU ZAŠTITE OKOLIŠA</t>
  </si>
  <si>
    <t>POTICANJE OBRAZOVNIH, ISTRAŽIVAČKIH I RAZVOJNIH AKTIVNOSTI U PODRUČJU ENERGETSKE UČINKOVITOSTI</t>
  </si>
  <si>
    <t>Plaće u naravi</t>
  </si>
  <si>
    <t>Troškovi sudskih postupaka</t>
  </si>
  <si>
    <t>Kapitalne pomoći proračunu iz drugih proračuna</t>
  </si>
  <si>
    <t>Rashodi za nabavu neproizvedene dugotrajne imovine</t>
  </si>
  <si>
    <t>Nematerijalna imovina</t>
  </si>
  <si>
    <t>Licence</t>
  </si>
  <si>
    <t>Naknade građanima i kućanstvima u naravi-neposredno ili putem ustanova izvan javnog sektora</t>
  </si>
  <si>
    <t>Naknade građanima i kućanstvima na temelju osiguranja</t>
  </si>
  <si>
    <t>Subvencije poljoprivrednicima i obrtnicima</t>
  </si>
  <si>
    <t>PRIHODI POSLOVANJA I PRIHODI OD PRODAJE NEFINANCIJSKE IMOVINE</t>
  </si>
  <si>
    <t>PRIHODI OD PRODAJE NEFINANCIJSKE IMOVINE</t>
  </si>
  <si>
    <t>GOSPODARENJE S POSEBNIM KATEGORIJAMA OTPADA</t>
  </si>
  <si>
    <t>Prihodi od prodaje postrojenja i opreme</t>
  </si>
  <si>
    <t>Doprinosi za obvezno zdravstveno osiguranje</t>
  </si>
  <si>
    <t>OPERATIVNI PROGRAM "KONKURENTNOST I KOHEZIJA 2014. - 2020." - TEHNIČKA POMOĆ</t>
  </si>
  <si>
    <t>Prijevozna sredstva</t>
  </si>
  <si>
    <t>PROVEDBA PROGRAMA ENERGETSKI UČINKOVITE JAVNE RASVJETE</t>
  </si>
  <si>
    <t>SPRJEČAVANJE NASTAJANJA OTPADA</t>
  </si>
  <si>
    <t>K2051</t>
  </si>
  <si>
    <t>POTICANJE ODVOJENOG PRIKUPLJANJA OTPADA I RECIKLIRANJE</t>
  </si>
  <si>
    <t>A1001</t>
  </si>
  <si>
    <t>SANACIJA ODLAGALIŠTA OTPADA</t>
  </si>
  <si>
    <t xml:space="preserve">POTICANJE ENERGETSKE UČINKOVITOSTI I KORIŠTENJA OBNOVLJIVIH IZVORA ENERGIJE U INDUSTRIJSKIM I ENERGETSKIM SUSTAVIMA </t>
  </si>
  <si>
    <t>RAZVOJ I ODRŽAVANJE INFORMACIJSKOG SUSTAVA ZAŠTITE OKOLIŠA</t>
  </si>
  <si>
    <t>Povrat zajmova danih općinskim proračunima</t>
  </si>
  <si>
    <t>Ostale naknade troškova zaposlenima</t>
  </si>
  <si>
    <t>Doprinosi za mirovinsko osiguranje</t>
  </si>
  <si>
    <t>C. RAČUN FINANCIRANJA</t>
  </si>
  <si>
    <t>Prihodi od kamata na dane zajmove</t>
  </si>
  <si>
    <t>Premije osiguranja</t>
  </si>
  <si>
    <t>Tekuće pomoći iz državnog proračuna temeljem prijenosa EU sredstava</t>
  </si>
  <si>
    <t>Kapitalne pomoći iz državnog proračuna temeljem prijenosa EU sredstava</t>
  </si>
  <si>
    <t>POTICANJE ČISTIJE PROIZVODNJE, IZBJEGAVANJE I SMANJIV. NASTAJANJA OTPADA I EMISIJA ŠTETNIH PLINOVA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</si>
  <si>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</si>
  <si>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</si>
  <si>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</si>
  <si>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Prihodi od pozitivnih tečajnih razlika i razlika zbog primjene valutne klauzule</t>
  </si>
  <si>
    <t>Izdaci za dane zajmove i depozite</t>
  </si>
  <si>
    <t>Kapitalne pomoći kreditnim i ostalim financijskum institucijama te trgovačkim društvima izvan javnog sektora</t>
  </si>
  <si>
    <t>Subvencije trgovačkim društvima, poljoprivrednicima i obrtnicima izvan javnog sektora</t>
  </si>
  <si>
    <t>Pomoći dane u inozemstvo i unutar općg proračuna</t>
  </si>
  <si>
    <t>Primici (povrati) glavnice zajmova danih trgovačkim društvima i obrtnicima izvan javnog sektora</t>
  </si>
  <si>
    <t>Povrat zajmova danih tuzemnim obrtnicima</t>
  </si>
  <si>
    <t>Povrat zajmova danih drugim razinama vlasti</t>
  </si>
  <si>
    <t>Povrat zajmova danih ostalim izvanproračunskim korisnicima državnog proračuna</t>
  </si>
  <si>
    <t>Naknade za rad predstavničkih i izvršnih tijela, povjerenstva i slično</t>
  </si>
  <si>
    <t>Prihodi od kamata na dane zajmove trgovačkim društvima i obrtnicima izvan javnog sektora</t>
  </si>
  <si>
    <t>IZVORNI PLAN 2016.</t>
  </si>
  <si>
    <t>IZVRŠENJE                  2015.</t>
  </si>
  <si>
    <t>IZVRŠENJE                  2016.</t>
  </si>
  <si>
    <t>Subvencije kreditnim i ostalim financijskim institucijama u javnom sektoru</t>
  </si>
  <si>
    <t>Primici od povrata depozita i jamčevnih pologa</t>
  </si>
  <si>
    <t>Primici od povrata depozita od kreditnih i ostalih financijskih institucija - tuzemni</t>
  </si>
  <si>
    <t>Izdaci za depozite i jamčevne pologe</t>
  </si>
  <si>
    <t>Izdaci za depozite u kreditnim i ostalim financijskim institucijama -tuzemni</t>
  </si>
  <si>
    <t>Istrumenti, uređaji i strojevi</t>
  </si>
  <si>
    <t>BROJČANA OZNAKA I NAZIV</t>
  </si>
  <si>
    <t>5=4/2*100</t>
  </si>
  <si>
    <t>6=4/3*100</t>
  </si>
  <si>
    <t>INDEKS</t>
  </si>
  <si>
    <t>4=3/2*100</t>
  </si>
  <si>
    <t>IZVRŠENJE 2016.</t>
  </si>
  <si>
    <t>RASHODI  POSLOVANJA</t>
  </si>
  <si>
    <t>RAZLIKA - VIŠAK / MANJAK</t>
  </si>
  <si>
    <t>PRIJENOS DEPOZITA IZ PRETHODNE GODINE</t>
  </si>
  <si>
    <t>PRIJENOS DEPOZITA U SLJEDEĆE RAZDOBLJE</t>
  </si>
  <si>
    <t>VIŠAK / MANJAK + NETO FINANCIRANJE</t>
  </si>
  <si>
    <t xml:space="preserve">   </t>
  </si>
  <si>
    <t xml:space="preserve">UKUPNI PRIHODI </t>
  </si>
  <si>
    <t xml:space="preserve">UKUPNI RASHODI </t>
  </si>
  <si>
    <t>FONDA ZA ZAŠTITU OKOLIŠA I ENERGETSKU UČINKOVITOST</t>
  </si>
  <si>
    <t xml:space="preserve">IZVRŠENJE FINANCIJSKOG PLANA                                                   </t>
  </si>
  <si>
    <t>ZA 2016.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</si>
</sst>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4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9.85"/>
      <name val="Times New Roman"/>
      <family val="1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i/>
      <sz val="9.85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9.85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</font>
    <font>
      <b/>
      <sz val="10"/>
      <color theme="1"/>
      <name val="Times New Roman"/>
      <family val="1"/>
      <charset val="238"/>
    </font>
    <font>
      <i/>
      <sz val="9.85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1"/>
      <color indexed="8"/>
      <name val="Times New Roman"/>
      <family val="1"/>
    </font>
    <font>
      <sz val="10"/>
      <color theme="0"/>
      <name val="Times New Roman"/>
      <family val="1"/>
      <charset val="238"/>
    </font>
    <font>
      <sz val="10"/>
      <color theme="0"/>
      <name val="Times New Roman"/>
      <family val="1"/>
    </font>
    <font>
      <sz val="9.85"/>
      <color theme="0"/>
      <name val="Times New Roman"/>
      <family val="1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11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1" fillId="0" borderId="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3" fontId="2" fillId="0" borderId="0" xfId="0" quotePrefix="1" applyNumberFormat="1" applyFont="1" applyFill="1" applyBorder="1" applyAlignment="1" applyProtection="1">
      <alignment horizontal="left"/>
    </xf>
    <xf numFmtId="0" fontId="10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/>
    <xf numFmtId="0" fontId="2" fillId="0" borderId="1" xfId="0" quotePrefix="1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3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30" fillId="0" borderId="0" xfId="0" applyFont="1" applyBorder="1" applyAlignment="1">
      <alignment horizontal="left" vertical="center"/>
    </xf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4" fillId="0" borderId="0" xfId="0" quotePrefix="1" applyFont="1" applyBorder="1" applyAlignment="1">
      <alignment horizontal="left" vertical="center" wrapText="1"/>
    </xf>
    <xf numFmtId="3" fontId="2" fillId="0" borderId="0" xfId="0" quotePrefix="1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>
      <alignment wrapText="1"/>
    </xf>
    <xf numFmtId="0" fontId="25" fillId="0" borderId="0" xfId="0" applyNumberFormat="1" applyFont="1" applyFill="1" applyBorder="1" applyAlignment="1">
      <alignment wrapText="1"/>
    </xf>
    <xf numFmtId="3" fontId="25" fillId="0" borderId="0" xfId="0" quotePrefix="1" applyNumberFormat="1" applyFont="1" applyFill="1" applyBorder="1" applyAlignment="1" applyProtection="1">
      <alignment horizontal="left"/>
    </xf>
    <xf numFmtId="0" fontId="23" fillId="2" borderId="0" xfId="0" applyNumberFormat="1" applyFont="1" applyFill="1" applyBorder="1" applyAlignment="1" applyProtection="1"/>
    <xf numFmtId="0" fontId="29" fillId="0" borderId="0" xfId="0" applyFont="1" applyFill="1" applyBorder="1" applyAlignment="1">
      <alignment horizontal="left" vertical="center"/>
    </xf>
    <xf numFmtId="0" fontId="29" fillId="0" borderId="0" xfId="0" quotePrefix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left" vertical="center"/>
    </xf>
    <xf numFmtId="3" fontId="26" fillId="0" borderId="0" xfId="0" applyNumberFormat="1" applyFont="1" applyFill="1" applyBorder="1" applyAlignment="1" applyProtection="1">
      <alignment vertical="center"/>
    </xf>
    <xf numFmtId="4" fontId="28" fillId="0" borderId="3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 vertical="top"/>
    </xf>
    <xf numFmtId="0" fontId="30" fillId="0" borderId="0" xfId="0" quotePrefix="1" applyFont="1" applyBorder="1" applyAlignment="1">
      <alignment horizontal="left" vertical="top"/>
    </xf>
    <xf numFmtId="4" fontId="13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vertical="top" wrapText="1"/>
    </xf>
    <xf numFmtId="3" fontId="19" fillId="0" borderId="3" xfId="0" applyNumberFormat="1" applyFont="1" applyFill="1" applyBorder="1" applyAlignment="1" applyProtection="1">
      <alignment horizontal="right"/>
    </xf>
    <xf numFmtId="4" fontId="19" fillId="0" borderId="3" xfId="0" applyNumberFormat="1" applyFont="1" applyFill="1" applyBorder="1" applyAlignment="1" applyProtection="1">
      <alignment horizontal="right"/>
    </xf>
    <xf numFmtId="3" fontId="19" fillId="0" borderId="3" xfId="0" applyNumberFormat="1" applyFont="1" applyFill="1" applyBorder="1" applyAlignment="1" applyProtection="1">
      <alignment horizontal="right" wrapText="1"/>
    </xf>
    <xf numFmtId="4" fontId="7" fillId="0" borderId="3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39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wrapText="1"/>
    </xf>
    <xf numFmtId="3" fontId="16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>
      <alignment wrapText="1"/>
    </xf>
    <xf numFmtId="4" fontId="15" fillId="0" borderId="0" xfId="0" applyNumberFormat="1" applyFont="1" applyFill="1" applyBorder="1" applyAlignment="1" applyProtection="1">
      <alignment horizontal="right" wrapText="1"/>
    </xf>
    <xf numFmtId="4" fontId="16" fillId="0" borderId="0" xfId="0" applyNumberFormat="1" applyFont="1" applyFill="1" applyBorder="1" applyAlignment="1" applyProtection="1">
      <alignment horizontal="right" wrapText="1"/>
    </xf>
    <xf numFmtId="3" fontId="23" fillId="0" borderId="0" xfId="0" applyNumberFormat="1" applyFont="1" applyFill="1" applyBorder="1" applyAlignment="1" applyProtection="1">
      <alignment wrapText="1"/>
    </xf>
    <xf numFmtId="3" fontId="25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>
      <alignment horizontal="left"/>
    </xf>
    <xf numFmtId="0" fontId="16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Border="1" applyAlignment="1">
      <alignment horizontal="left" vertical="top"/>
    </xf>
    <xf numFmtId="0" fontId="25" fillId="0" borderId="0" xfId="0" applyNumberFormat="1" applyFont="1" applyFill="1" applyBorder="1" applyAlignment="1" applyProtection="1">
      <alignment horizontal="left" vertical="top"/>
    </xf>
    <xf numFmtId="0" fontId="30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0" fontId="29" fillId="0" borderId="0" xfId="0" quotePrefix="1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>
      <alignment horizontal="left" vertical="top"/>
    </xf>
    <xf numFmtId="0" fontId="25" fillId="0" borderId="0" xfId="0" quotePrefix="1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vertical="top"/>
    </xf>
    <xf numFmtId="4" fontId="2" fillId="0" borderId="0" xfId="0" applyNumberFormat="1" applyFont="1" applyFill="1" applyBorder="1" applyAlignment="1" applyProtection="1">
      <alignment horizontal="right"/>
    </xf>
    <xf numFmtId="3" fontId="28" fillId="0" borderId="0" xfId="0" applyNumberFormat="1" applyFont="1" applyFill="1" applyBorder="1" applyAlignment="1" applyProtection="1"/>
    <xf numFmtId="0" fontId="30" fillId="0" borderId="0" xfId="0" applyFont="1" applyBorder="1" applyAlignment="1">
      <alignment horizontal="left"/>
    </xf>
    <xf numFmtId="4" fontId="15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/>
    <xf numFmtId="0" fontId="30" fillId="0" borderId="0" xfId="0" applyFont="1" applyBorder="1" applyAlignment="1"/>
    <xf numFmtId="0" fontId="30" fillId="0" borderId="0" xfId="0" quotePrefix="1" applyFont="1" applyBorder="1" applyAlignment="1">
      <alignment horizontal="left"/>
    </xf>
    <xf numFmtId="0" fontId="30" fillId="0" borderId="0" xfId="0" applyFont="1" applyFill="1" applyBorder="1" applyAlignment="1"/>
    <xf numFmtId="0" fontId="30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/>
    </xf>
    <xf numFmtId="0" fontId="17" fillId="0" borderId="0" xfId="0" applyFont="1" applyBorder="1" applyAlignment="1"/>
    <xf numFmtId="4" fontId="16" fillId="0" borderId="0" xfId="0" applyNumberFormat="1" applyFont="1" applyFill="1" applyBorder="1" applyAlignment="1" applyProtection="1">
      <alignment horizontal="right"/>
    </xf>
    <xf numFmtId="3" fontId="28" fillId="0" borderId="0" xfId="0" applyNumberFormat="1" applyFont="1" applyFill="1" applyBorder="1" applyAlignment="1" applyProtection="1">
      <alignment horizontal="left"/>
    </xf>
    <xf numFmtId="4" fontId="28" fillId="0" borderId="0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left"/>
    </xf>
    <xf numFmtId="3" fontId="24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4" fontId="24" fillId="0" borderId="0" xfId="0" applyNumberFormat="1" applyFont="1" applyFill="1" applyBorder="1" applyAlignment="1" applyProtection="1">
      <alignment horizontal="right"/>
    </xf>
    <xf numFmtId="0" fontId="27" fillId="0" borderId="0" xfId="0" quotePrefix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4" fontId="25" fillId="0" borderId="0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quotePrefix="1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left" wrapText="1"/>
    </xf>
    <xf numFmtId="3" fontId="23" fillId="0" borderId="0" xfId="0" quotePrefix="1" applyNumberFormat="1" applyFont="1" applyFill="1" applyBorder="1" applyAlignment="1" applyProtection="1">
      <alignment horizontal="left"/>
    </xf>
    <xf numFmtId="3" fontId="28" fillId="0" borderId="0" xfId="0" quotePrefix="1" applyNumberFormat="1" applyFont="1" applyFill="1" applyBorder="1" applyAlignment="1" applyProtection="1">
      <alignment horizontal="left"/>
    </xf>
    <xf numFmtId="3" fontId="2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3" fontId="30" fillId="0" borderId="0" xfId="0" applyNumberFormat="1" applyFont="1" applyFill="1" applyBorder="1" applyAlignment="1"/>
    <xf numFmtId="4" fontId="30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</xf>
    <xf numFmtId="3" fontId="29" fillId="0" borderId="0" xfId="0" applyNumberFormat="1" applyFont="1" applyFill="1" applyBorder="1" applyAlignment="1"/>
    <xf numFmtId="4" fontId="29" fillId="0" borderId="0" xfId="0" applyNumberFormat="1" applyFont="1" applyFill="1" applyBorder="1" applyAlignment="1">
      <alignment horizontal="right"/>
    </xf>
    <xf numFmtId="0" fontId="28" fillId="0" borderId="0" xfId="0" quotePrefix="1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30" fillId="0" borderId="0" xfId="0" applyFont="1" applyFill="1" applyBorder="1" applyAlignment="1">
      <alignment horizontal="left" wrapText="1"/>
    </xf>
    <xf numFmtId="0" fontId="35" fillId="0" borderId="0" xfId="0" applyNumberFormat="1" applyFont="1" applyFill="1" applyBorder="1" applyAlignment="1" applyProtection="1"/>
    <xf numFmtId="3" fontId="35" fillId="0" borderId="0" xfId="0" applyNumberFormat="1" applyFont="1" applyFill="1" applyBorder="1" applyAlignment="1" applyProtection="1">
      <alignment horizontal="right"/>
    </xf>
    <xf numFmtId="4" fontId="35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Border="1" applyAlignment="1" applyProtection="1"/>
    <xf numFmtId="0" fontId="30" fillId="0" borderId="0" xfId="0" applyFont="1" applyFill="1" applyAlignment="1"/>
    <xf numFmtId="0" fontId="30" fillId="0" borderId="0" xfId="0" applyFont="1" applyFill="1" applyAlignment="1">
      <alignment wrapText="1"/>
    </xf>
    <xf numFmtId="2" fontId="24" fillId="0" borderId="0" xfId="0" applyNumberFormat="1" applyFont="1" applyFill="1" applyBorder="1" applyAlignment="1" applyProtection="1">
      <alignment horizontal="right"/>
    </xf>
    <xf numFmtId="0" fontId="44" fillId="0" borderId="0" xfId="0" applyFont="1" applyFill="1" applyAlignment="1"/>
    <xf numFmtId="0" fontId="43" fillId="0" borderId="0" xfId="0" applyNumberFormat="1" applyFont="1" applyFill="1" applyBorder="1" applyAlignment="1" applyProtection="1"/>
    <xf numFmtId="0" fontId="27" fillId="0" borderId="0" xfId="0" applyFont="1" applyFill="1" applyAlignment="1"/>
    <xf numFmtId="0" fontId="31" fillId="0" borderId="0" xfId="0" applyFont="1" applyFill="1" applyAlignment="1"/>
    <xf numFmtId="0" fontId="32" fillId="0" borderId="0" xfId="0" applyFont="1" applyFill="1" applyAlignment="1"/>
    <xf numFmtId="0" fontId="31" fillId="0" borderId="0" xfId="0" quotePrefix="1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32" fillId="0" borderId="0" xfId="0" quotePrefix="1" applyFont="1" applyFill="1" applyAlignment="1">
      <alignment horizontal="left"/>
    </xf>
    <xf numFmtId="3" fontId="42" fillId="0" borderId="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 vertical="top"/>
    </xf>
    <xf numFmtId="0" fontId="45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4" fontId="25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>
      <alignment horizontal="left" wrapText="1"/>
    </xf>
    <xf numFmtId="4" fontId="2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top"/>
    </xf>
    <xf numFmtId="2" fontId="24" fillId="0" borderId="0" xfId="0" applyNumberFormat="1" applyFont="1" applyFill="1" applyBorder="1" applyAlignment="1" applyProtection="1">
      <alignment horizontal="right" vertical="center"/>
    </xf>
    <xf numFmtId="164" fontId="20" fillId="0" borderId="0" xfId="0" applyNumberFormat="1" applyFont="1" applyFill="1" applyAlignment="1">
      <alignment vertical="center" wrapText="1"/>
    </xf>
    <xf numFmtId="0" fontId="30" fillId="0" borderId="0" xfId="0" applyFont="1" applyBorder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Border="1" applyAlignment="1" applyProtection="1"/>
    <xf numFmtId="3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horizontal="right"/>
    </xf>
    <xf numFmtId="3" fontId="35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/>
    <xf numFmtId="0" fontId="27" fillId="0" borderId="0" xfId="0" applyFont="1" applyFill="1" applyBorder="1" applyAlignment="1">
      <alignment horizontal="left" vertical="top" wrapText="1"/>
    </xf>
    <xf numFmtId="0" fontId="24" fillId="0" borderId="0" xfId="0" applyNumberFormat="1" applyFont="1" applyFill="1" applyBorder="1" applyAlignment="1" applyProtection="1">
      <alignment vertical="top" wrapText="1"/>
    </xf>
    <xf numFmtId="3" fontId="24" fillId="0" borderId="0" xfId="0" applyNumberFormat="1" applyFont="1" applyFill="1" applyBorder="1" applyAlignment="1" applyProtection="1">
      <alignment vertical="top"/>
    </xf>
    <xf numFmtId="4" fontId="16" fillId="0" borderId="0" xfId="0" applyNumberFormat="1" applyFont="1" applyFill="1" applyBorder="1" applyAlignment="1" applyProtection="1">
      <alignment horizontal="right" vertical="top"/>
    </xf>
    <xf numFmtId="3" fontId="25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 vertical="top"/>
    </xf>
    <xf numFmtId="0" fontId="30" fillId="0" borderId="0" xfId="0" quotePrefix="1" applyFont="1" applyFill="1" applyBorder="1" applyAlignment="1">
      <alignment horizontal="left" vertical="top"/>
    </xf>
    <xf numFmtId="0" fontId="29" fillId="0" borderId="0" xfId="0" quotePrefix="1" applyFont="1" applyFill="1" applyBorder="1" applyAlignment="1">
      <alignment horizontal="left" vertical="top"/>
    </xf>
    <xf numFmtId="0" fontId="24" fillId="0" borderId="0" xfId="0" quotePrefix="1" applyNumberFormat="1" applyFont="1" applyFill="1" applyBorder="1" applyAlignment="1" applyProtection="1">
      <alignment horizontal="left" vertical="top"/>
    </xf>
    <xf numFmtId="0" fontId="35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3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left" vertical="top"/>
    </xf>
    <xf numFmtId="0" fontId="25" fillId="0" borderId="0" xfId="0" applyNumberFormat="1" applyFont="1" applyFill="1" applyBorder="1" applyAlignment="1" applyProtection="1">
      <alignment vertical="top"/>
    </xf>
    <xf numFmtId="0" fontId="29" fillId="0" borderId="0" xfId="0" applyFont="1" applyFill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quotePrefix="1" applyFont="1" applyFill="1" applyAlignment="1">
      <alignment horizontal="left" vertical="top"/>
    </xf>
    <xf numFmtId="0" fontId="29" fillId="0" borderId="0" xfId="0" quotePrefix="1" applyFont="1" applyFill="1" applyAlignment="1">
      <alignment horizontal="left" vertical="top"/>
    </xf>
    <xf numFmtId="0" fontId="29" fillId="0" borderId="4" xfId="0" applyFont="1" applyFill="1" applyBorder="1" applyAlignment="1">
      <alignment vertical="top"/>
    </xf>
    <xf numFmtId="0" fontId="29" fillId="0" borderId="4" xfId="0" quotePrefix="1" applyFont="1" applyFill="1" applyBorder="1" applyAlignment="1">
      <alignment horizontal="left" vertical="top"/>
    </xf>
    <xf numFmtId="0" fontId="38" fillId="0" borderId="0" xfId="0" quotePrefix="1" applyNumberFormat="1" applyFont="1" applyFill="1" applyBorder="1" applyAlignment="1" applyProtection="1">
      <alignment horizontal="left" vertical="top"/>
    </xf>
    <xf numFmtId="0" fontId="30" fillId="0" borderId="0" xfId="0" quotePrefix="1" applyFont="1" applyFill="1" applyAlignment="1">
      <alignment horizontal="left" vertical="top"/>
    </xf>
    <xf numFmtId="0" fontId="29" fillId="0" borderId="0" xfId="0" applyFont="1" applyFill="1" applyAlignment="1">
      <alignment horizontal="left" vertical="top"/>
    </xf>
    <xf numFmtId="0" fontId="43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8" fillId="0" borderId="1" xfId="0" quotePrefix="1" applyFont="1" applyBorder="1" applyAlignment="1">
      <alignment horizontal="left" vertical="center"/>
    </xf>
    <xf numFmtId="0" fontId="2" fillId="0" borderId="0" xfId="0" quotePrefix="1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vertical="top" wrapText="1"/>
    </xf>
    <xf numFmtId="0" fontId="36" fillId="0" borderId="0" xfId="0" quotePrefix="1" applyNumberFormat="1" applyFont="1" applyFill="1" applyBorder="1" applyAlignment="1" applyProtection="1">
      <alignment horizontal="left"/>
    </xf>
    <xf numFmtId="0" fontId="29" fillId="0" borderId="0" xfId="0" applyFont="1" applyBorder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wrapText="1"/>
    </xf>
    <xf numFmtId="3" fontId="16" fillId="0" borderId="0" xfId="0" applyNumberFormat="1" applyFont="1" applyFill="1" applyBorder="1" applyAlignment="1" applyProtection="1">
      <alignment horizontal="left" vertical="top"/>
    </xf>
    <xf numFmtId="0" fontId="46" fillId="0" borderId="0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48" fillId="0" borderId="0" xfId="0" quotePrefix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3" fontId="49" fillId="0" borderId="0" xfId="0" applyNumberFormat="1" applyFont="1" applyFill="1" applyBorder="1" applyAlignment="1" applyProtection="1">
      <alignment wrapText="1"/>
    </xf>
    <xf numFmtId="3" fontId="49" fillId="0" borderId="0" xfId="0" applyNumberFormat="1" applyFont="1" applyFill="1" applyBorder="1" applyAlignment="1" applyProtection="1"/>
    <xf numFmtId="3" fontId="49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Border="1" applyAlignment="1" applyProtection="1">
      <alignment horizontal="right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right"/>
    </xf>
    <xf numFmtId="4" fontId="50" fillId="0" borderId="0" xfId="0" applyNumberFormat="1" applyFont="1" applyFill="1" applyBorder="1" applyAlignment="1" applyProtection="1">
      <alignment horizontal="right" vertical="center"/>
    </xf>
    <xf numFmtId="4" fontId="49" fillId="0" borderId="0" xfId="0" applyNumberFormat="1" applyFont="1" applyFill="1" applyBorder="1" applyAlignment="1" applyProtection="1">
      <alignment horizontal="right"/>
    </xf>
    <xf numFmtId="4" fontId="49" fillId="0" borderId="0" xfId="0" applyNumberFormat="1" applyFont="1" applyFill="1" applyBorder="1" applyAlignment="1" applyProtection="1"/>
    <xf numFmtId="3" fontId="49" fillId="0" borderId="0" xfId="0" applyNumberFormat="1" applyFont="1" applyFill="1" applyBorder="1" applyAlignment="1" applyProtection="1">
      <alignment vertical="center"/>
    </xf>
    <xf numFmtId="4" fontId="49" fillId="0" borderId="0" xfId="0" applyNumberFormat="1" applyFont="1" applyFill="1" applyBorder="1" applyAlignment="1" applyProtection="1">
      <alignment horizontal="right" vertical="center"/>
    </xf>
    <xf numFmtId="2" fontId="49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/>
    <xf numFmtId="4" fontId="51" fillId="0" borderId="0" xfId="0" applyNumberFormat="1" applyFont="1" applyFill="1" applyBorder="1" applyAlignment="1">
      <alignment horizontal="right"/>
    </xf>
    <xf numFmtId="3" fontId="49" fillId="0" borderId="0" xfId="0" applyNumberFormat="1" applyFont="1" applyFill="1" applyBorder="1" applyAlignment="1" applyProtection="1">
      <alignment horizontal="right"/>
    </xf>
    <xf numFmtId="0" fontId="8" fillId="0" borderId="2" xfId="0" applyFont="1" applyBorder="1" applyAlignment="1">
      <alignment horizontal="left" vertical="center"/>
    </xf>
    <xf numFmtId="3" fontId="53" fillId="0" borderId="3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3" fontId="53" fillId="0" borderId="1" xfId="0" applyNumberFormat="1" applyFont="1" applyFill="1" applyBorder="1" applyAlignment="1">
      <alignment horizontal="center" vertical="center" wrapText="1"/>
    </xf>
    <xf numFmtId="3" fontId="53" fillId="0" borderId="6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wrapText="1"/>
    </xf>
    <xf numFmtId="4" fontId="53" fillId="0" borderId="1" xfId="0" applyNumberFormat="1" applyFont="1" applyFill="1" applyBorder="1" applyAlignment="1">
      <alignment horizontal="center" vertical="center" wrapText="1"/>
    </xf>
    <xf numFmtId="0" fontId="36" fillId="0" borderId="0" xfId="0" quotePrefix="1" applyNumberFormat="1" applyFont="1" applyFill="1" applyBorder="1" applyAlignment="1" applyProtection="1">
      <alignment horizontal="left" vertical="top"/>
    </xf>
    <xf numFmtId="164" fontId="20" fillId="0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0" fillId="0" borderId="1" xfId="0" applyNumberFormat="1" applyFill="1" applyBorder="1" applyAlignment="1" applyProtection="1">
      <alignment wrapText="1"/>
    </xf>
    <xf numFmtId="0" fontId="0" fillId="0" borderId="6" xfId="0" applyNumberFormat="1" applyFill="1" applyBorder="1" applyAlignment="1" applyProtection="1">
      <alignment wrapText="1"/>
    </xf>
    <xf numFmtId="0" fontId="8" fillId="0" borderId="1" xfId="0" applyFont="1" applyBorder="1" applyAlignment="1">
      <alignment horizontal="left"/>
    </xf>
    <xf numFmtId="0" fontId="0" fillId="0" borderId="1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left" wrapText="1"/>
    </xf>
    <xf numFmtId="0" fontId="0" fillId="0" borderId="6" xfId="0" applyNumberFormat="1" applyFill="1" applyBorder="1" applyAlignment="1" applyProtection="1">
      <alignment horizontal="left" wrapText="1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2" fillId="0" borderId="3" xfId="0" applyNumberFormat="1" applyFont="1" applyFill="1" applyBorder="1" applyAlignment="1" applyProtection="1">
      <alignment horizontal="center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1" fillId="0" borderId="5" xfId="0" quotePrefix="1" applyNumberFormat="1" applyFont="1" applyFill="1" applyBorder="1" applyAlignment="1" applyProtection="1">
      <alignment horizontal="center" vertical="center"/>
    </xf>
    <xf numFmtId="0" fontId="41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</cellXfs>
  <cellStyles count="2">
    <cellStyle name="Normalno" xfId="0" builtinId="0"/>
    <cellStyle name="Obično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opLeftCell="A3" zoomScaleNormal="100" workbookViewId="0">
      <selection activeCell="N6" sqref="N6"/>
    </sheetView>
  </sheetViews>
  <sheetFormatPr defaultColWidth="11.42578125" defaultRowHeight="12.75" x14ac:dyDescent="0.2"/>
  <cols>
    <col min="1" max="1" width="4.5703125" style="3" customWidth="1"/>
    <col min="2" max="2" width="4.28515625" style="3" customWidth="1"/>
    <col min="3" max="3" width="5.5703125" style="3" customWidth="1"/>
    <col min="4" max="4" width="5.28515625" style="17" customWidth="1"/>
    <col min="5" max="5" width="35.85546875" customWidth="1"/>
    <col min="6" max="6" width="14.28515625" customWidth="1"/>
    <col min="7" max="8" width="14" style="212" customWidth="1"/>
    <col min="9" max="9" width="8" style="212" customWidth="1"/>
    <col min="10" max="10" width="8" customWidth="1"/>
    <col min="11" max="11" width="11" customWidth="1"/>
    <col min="12" max="12" width="12" bestFit="1" customWidth="1"/>
    <col min="13" max="13" width="13.140625" bestFit="1" customWidth="1"/>
    <col min="14" max="14" width="12" bestFit="1" customWidth="1"/>
  </cols>
  <sheetData>
    <row r="1" spans="1:14" ht="12.75" hidden="1" customHeight="1" x14ac:dyDescent="0.2">
      <c r="A1" s="298" t="s">
        <v>3</v>
      </c>
      <c r="B1" s="299"/>
      <c r="C1" s="299"/>
      <c r="D1" s="299"/>
      <c r="E1" s="299"/>
      <c r="F1" s="243"/>
    </row>
    <row r="2" spans="1:14" ht="27.75" hidden="1" customHeight="1" x14ac:dyDescent="0.2">
      <c r="A2" s="299"/>
      <c r="B2" s="299"/>
      <c r="C2" s="299"/>
      <c r="D2" s="299"/>
      <c r="E2" s="299"/>
      <c r="F2" s="243"/>
    </row>
    <row r="3" spans="1:14" ht="27.75" customHeight="1" x14ac:dyDescent="0.2">
      <c r="A3" s="289" t="s">
        <v>271</v>
      </c>
      <c r="B3" s="289"/>
      <c r="C3" s="289"/>
      <c r="D3" s="289"/>
      <c r="E3" s="289"/>
      <c r="F3" s="289"/>
      <c r="G3" s="289"/>
      <c r="H3" s="289"/>
      <c r="I3" s="289"/>
      <c r="J3" s="289"/>
      <c r="K3" s="208"/>
    </row>
    <row r="4" spans="1:14" ht="24" customHeight="1" x14ac:dyDescent="0.2">
      <c r="A4" s="289" t="s">
        <v>270</v>
      </c>
      <c r="B4" s="289"/>
      <c r="C4" s="289"/>
      <c r="D4" s="289"/>
      <c r="E4" s="289"/>
      <c r="F4" s="289"/>
      <c r="G4" s="289"/>
      <c r="H4" s="289"/>
      <c r="I4" s="289"/>
      <c r="J4" s="289"/>
      <c r="K4" s="208"/>
    </row>
    <row r="5" spans="1:14" ht="24" customHeight="1" x14ac:dyDescent="0.2">
      <c r="A5" s="289" t="s">
        <v>272</v>
      </c>
      <c r="B5" s="289"/>
      <c r="C5" s="289"/>
      <c r="D5" s="289"/>
      <c r="E5" s="289"/>
      <c r="F5" s="289"/>
      <c r="G5" s="289"/>
      <c r="H5" s="289"/>
      <c r="I5" s="289"/>
      <c r="J5" s="289"/>
      <c r="K5" s="208"/>
    </row>
    <row r="6" spans="1:14" s="27" customFormat="1" ht="26.25" customHeight="1" x14ac:dyDescent="0.25">
      <c r="A6" s="301" t="s">
        <v>70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4" s="3" customFormat="1" ht="18.75" customHeight="1" x14ac:dyDescent="0.2">
      <c r="A7" s="301" t="s">
        <v>5</v>
      </c>
      <c r="B7" s="301"/>
      <c r="C7" s="301"/>
      <c r="D7" s="301"/>
      <c r="E7" s="301"/>
      <c r="F7" s="301"/>
      <c r="G7" s="301"/>
      <c r="H7" s="301"/>
      <c r="I7" s="301"/>
      <c r="J7" s="301"/>
      <c r="K7" s="214"/>
    </row>
    <row r="8" spans="1:14" s="3" customFormat="1" ht="12.75" customHeight="1" x14ac:dyDescent="0.35">
      <c r="A8" s="26"/>
      <c r="B8" s="25"/>
      <c r="C8" s="25"/>
      <c r="D8" s="25"/>
      <c r="E8" s="25"/>
      <c r="F8" s="25"/>
      <c r="G8" s="4"/>
      <c r="H8" s="4"/>
      <c r="I8" s="4"/>
    </row>
    <row r="9" spans="1:14" s="3" customFormat="1" ht="27.6" customHeight="1" x14ac:dyDescent="0.2">
      <c r="A9" s="300" t="s">
        <v>256</v>
      </c>
      <c r="B9" s="300"/>
      <c r="C9" s="300"/>
      <c r="D9" s="300"/>
      <c r="E9" s="300"/>
      <c r="F9" s="65" t="s">
        <v>248</v>
      </c>
      <c r="G9" s="65" t="s">
        <v>247</v>
      </c>
      <c r="H9" s="65" t="s">
        <v>249</v>
      </c>
      <c r="I9" s="65" t="s">
        <v>259</v>
      </c>
      <c r="J9" s="65" t="s">
        <v>259</v>
      </c>
      <c r="L9" s="4"/>
      <c r="M9" s="4"/>
      <c r="N9" s="4"/>
    </row>
    <row r="10" spans="1:14" s="3" customFormat="1" ht="12.6" customHeight="1" x14ac:dyDescent="0.2">
      <c r="A10" s="302">
        <v>1</v>
      </c>
      <c r="B10" s="302"/>
      <c r="C10" s="302"/>
      <c r="D10" s="302"/>
      <c r="E10" s="302"/>
      <c r="F10" s="279">
        <v>2</v>
      </c>
      <c r="G10" s="279">
        <v>3</v>
      </c>
      <c r="H10" s="279">
        <v>4</v>
      </c>
      <c r="I10" s="279" t="s">
        <v>257</v>
      </c>
      <c r="J10" s="279" t="s">
        <v>258</v>
      </c>
      <c r="L10" s="4"/>
      <c r="M10" s="4"/>
      <c r="N10" s="4"/>
    </row>
    <row r="11" spans="1:14" s="3" customFormat="1" ht="22.5" customHeight="1" x14ac:dyDescent="0.25">
      <c r="A11" s="281">
        <v>6</v>
      </c>
      <c r="B11" s="293" t="s">
        <v>31</v>
      </c>
      <c r="C11" s="294"/>
      <c r="D11" s="294"/>
      <c r="E11" s="295"/>
      <c r="F11" s="76">
        <f>prihodi!D5</f>
        <v>1678875741.5999999</v>
      </c>
      <c r="G11" s="76">
        <v>1178524578</v>
      </c>
      <c r="H11" s="76">
        <f>prihodi!F5</f>
        <v>1260381207.1400001</v>
      </c>
      <c r="I11" s="77">
        <f t="shared" ref="I11:I16" si="0">H11/F11*100</f>
        <v>75.072929813068441</v>
      </c>
      <c r="J11" s="77">
        <f>H11/G11*100</f>
        <v>106.94568706228544</v>
      </c>
      <c r="L11" s="74"/>
      <c r="M11" s="74"/>
      <c r="N11" s="74"/>
    </row>
    <row r="12" spans="1:14" s="3" customFormat="1" ht="31.15" customHeight="1" x14ac:dyDescent="0.25">
      <c r="A12" s="282">
        <v>7</v>
      </c>
      <c r="B12" s="290" t="s">
        <v>210</v>
      </c>
      <c r="C12" s="291"/>
      <c r="D12" s="291"/>
      <c r="E12" s="292"/>
      <c r="F12" s="76">
        <f>prihodi!D36</f>
        <v>367569.44</v>
      </c>
      <c r="G12" s="78">
        <v>0</v>
      </c>
      <c r="H12" s="78">
        <f>prihodi!F36</f>
        <v>135153.20000000001</v>
      </c>
      <c r="I12" s="77">
        <f t="shared" si="0"/>
        <v>36.769433280416351</v>
      </c>
      <c r="J12" s="79" t="s">
        <v>179</v>
      </c>
    </row>
    <row r="13" spans="1:14" s="3" customFormat="1" ht="22.5" customHeight="1" x14ac:dyDescent="0.25">
      <c r="A13" s="281"/>
      <c r="B13" s="293" t="s">
        <v>268</v>
      </c>
      <c r="C13" s="294"/>
      <c r="D13" s="294"/>
      <c r="E13" s="295"/>
      <c r="F13" s="76">
        <f>F11+F12</f>
        <v>1679243311.04</v>
      </c>
      <c r="G13" s="76">
        <f t="shared" ref="G13:H13" si="1">G11+G12</f>
        <v>1178524578</v>
      </c>
      <c r="H13" s="76">
        <f t="shared" si="1"/>
        <v>1260516360.3400002</v>
      </c>
      <c r="I13" s="77">
        <f t="shared" si="0"/>
        <v>75.064545563640138</v>
      </c>
      <c r="J13" s="77">
        <f>H13/G13*100</f>
        <v>106.95715506240381</v>
      </c>
    </row>
    <row r="14" spans="1:14" s="3" customFormat="1" ht="22.5" customHeight="1" x14ac:dyDescent="0.25">
      <c r="A14" s="281">
        <v>3</v>
      </c>
      <c r="B14" s="293" t="s">
        <v>262</v>
      </c>
      <c r="C14" s="294"/>
      <c r="D14" s="294"/>
      <c r="E14" s="295"/>
      <c r="F14" s="76">
        <f>'rashodi-opći dio'!D4</f>
        <v>1597125699.6699998</v>
      </c>
      <c r="G14" s="78">
        <v>1888726700</v>
      </c>
      <c r="H14" s="78">
        <f>'rashodi-opći dio'!F4</f>
        <v>1829637219.2399998</v>
      </c>
      <c r="I14" s="77">
        <f t="shared" si="0"/>
        <v>114.55812273373608</v>
      </c>
      <c r="J14" s="77">
        <f t="shared" ref="J14:J17" si="2">H14/G14*100</f>
        <v>96.871464740769525</v>
      </c>
      <c r="M14" s="200"/>
    </row>
    <row r="15" spans="1:14" s="3" customFormat="1" ht="31.15" customHeight="1" x14ac:dyDescent="0.25">
      <c r="A15" s="282">
        <v>4</v>
      </c>
      <c r="B15" s="290" t="s">
        <v>59</v>
      </c>
      <c r="C15" s="291"/>
      <c r="D15" s="291"/>
      <c r="E15" s="292"/>
      <c r="F15" s="76">
        <f>'rashodi-opći dio'!D76</f>
        <v>82032081.730000019</v>
      </c>
      <c r="G15" s="78">
        <v>47125000</v>
      </c>
      <c r="H15" s="78">
        <f>'rashodi-opći dio'!F76</f>
        <v>44168468.700000003</v>
      </c>
      <c r="I15" s="77">
        <f t="shared" si="0"/>
        <v>53.842920682393355</v>
      </c>
      <c r="J15" s="77">
        <f t="shared" si="2"/>
        <v>93.726193527851464</v>
      </c>
      <c r="M15" s="200"/>
    </row>
    <row r="16" spans="1:14" s="3" customFormat="1" ht="22.5" customHeight="1" x14ac:dyDescent="0.25">
      <c r="A16" s="281"/>
      <c r="B16" s="293" t="s">
        <v>269</v>
      </c>
      <c r="C16" s="294"/>
      <c r="D16" s="294"/>
      <c r="E16" s="295"/>
      <c r="F16" s="76">
        <f>F14+F15</f>
        <v>1679157781.3999999</v>
      </c>
      <c r="G16" s="76">
        <f t="shared" ref="G16:H16" si="3">G14+G15</f>
        <v>1935851700</v>
      </c>
      <c r="H16" s="76">
        <f t="shared" si="3"/>
        <v>1873805687.9399998</v>
      </c>
      <c r="I16" s="77">
        <f t="shared" si="0"/>
        <v>111.59199621954001</v>
      </c>
      <c r="J16" s="77">
        <f t="shared" ref="J16" si="4">H16/G16*100</f>
        <v>96.794898490416386</v>
      </c>
      <c r="M16" s="200"/>
    </row>
    <row r="17" spans="1:10" s="3" customFormat="1" ht="22.5" customHeight="1" x14ac:dyDescent="0.25">
      <c r="A17" s="278"/>
      <c r="B17" s="293" t="s">
        <v>263</v>
      </c>
      <c r="C17" s="294"/>
      <c r="D17" s="294"/>
      <c r="E17" s="295"/>
      <c r="F17" s="76">
        <f>F11+F12-F14-F15</f>
        <v>85529.640000104904</v>
      </c>
      <c r="G17" s="78">
        <v>-757327122</v>
      </c>
      <c r="H17" s="78">
        <f>H11+H12-H14-H15</f>
        <v>-613289327.59999967</v>
      </c>
      <c r="I17" s="79" t="s">
        <v>179</v>
      </c>
      <c r="J17" s="77">
        <f t="shared" si="2"/>
        <v>80.980769047381301</v>
      </c>
    </row>
    <row r="18" spans="1:10" s="3" customFormat="1" ht="12.75" customHeight="1" x14ac:dyDescent="0.2">
      <c r="A18" s="11"/>
      <c r="B18" s="34"/>
      <c r="C18" s="34"/>
      <c r="D18" s="34"/>
      <c r="E18" s="34"/>
      <c r="F18" s="34"/>
      <c r="G18" s="4"/>
      <c r="H18" s="4"/>
      <c r="I18" s="4"/>
    </row>
    <row r="19" spans="1:10" s="23" customFormat="1" ht="22.15" customHeight="1" x14ac:dyDescent="0.3">
      <c r="A19" s="303" t="s">
        <v>227</v>
      </c>
      <c r="B19" s="303"/>
      <c r="C19" s="303"/>
      <c r="D19" s="303"/>
      <c r="E19" s="303"/>
      <c r="F19" s="303"/>
      <c r="G19" s="303"/>
      <c r="H19" s="303"/>
      <c r="I19" s="303"/>
      <c r="J19" s="303"/>
    </row>
    <row r="20" spans="1:10" s="23" customFormat="1" ht="12.75" customHeight="1" x14ac:dyDescent="0.3">
      <c r="A20" s="36"/>
      <c r="B20" s="37"/>
      <c r="C20" s="37"/>
      <c r="D20" s="37"/>
      <c r="E20" s="37"/>
      <c r="F20" s="37"/>
      <c r="G20" s="213"/>
      <c r="H20" s="213"/>
      <c r="I20" s="213"/>
    </row>
    <row r="21" spans="1:10" s="23" customFormat="1" ht="27.6" customHeight="1" x14ac:dyDescent="0.3">
      <c r="A21" s="300" t="s">
        <v>256</v>
      </c>
      <c r="B21" s="300"/>
      <c r="C21" s="300"/>
      <c r="D21" s="300"/>
      <c r="E21" s="300"/>
      <c r="F21" s="65" t="s">
        <v>248</v>
      </c>
      <c r="G21" s="65" t="s">
        <v>247</v>
      </c>
      <c r="H21" s="65" t="s">
        <v>249</v>
      </c>
      <c r="I21" s="65" t="s">
        <v>259</v>
      </c>
      <c r="J21" s="65" t="s">
        <v>259</v>
      </c>
    </row>
    <row r="22" spans="1:10" s="23" customFormat="1" ht="12.6" customHeight="1" x14ac:dyDescent="0.3">
      <c r="A22" s="302">
        <v>1</v>
      </c>
      <c r="B22" s="302"/>
      <c r="C22" s="302"/>
      <c r="D22" s="302"/>
      <c r="E22" s="302"/>
      <c r="F22" s="279">
        <v>2</v>
      </c>
      <c r="G22" s="279">
        <v>3</v>
      </c>
      <c r="H22" s="279">
        <v>4</v>
      </c>
      <c r="I22" s="279" t="s">
        <v>257</v>
      </c>
      <c r="J22" s="279" t="s">
        <v>258</v>
      </c>
    </row>
    <row r="23" spans="1:10" s="23" customFormat="1" ht="31.15" customHeight="1" x14ac:dyDescent="0.3">
      <c r="A23" s="282">
        <v>8</v>
      </c>
      <c r="B23" s="290" t="s">
        <v>29</v>
      </c>
      <c r="C23" s="291"/>
      <c r="D23" s="291"/>
      <c r="E23" s="292"/>
      <c r="F23" s="76">
        <f>'račun financiranja'!D5</f>
        <v>52245392.269999996</v>
      </c>
      <c r="G23" s="76">
        <v>511480000</v>
      </c>
      <c r="H23" s="76">
        <f>'račun financiranja'!F5</f>
        <v>328491741.27000004</v>
      </c>
      <c r="I23" s="77">
        <f>H23/F23*100</f>
        <v>628.74777467911633</v>
      </c>
      <c r="J23" s="79">
        <f>H23/G23*100</f>
        <v>64.223770483694381</v>
      </c>
    </row>
    <row r="24" spans="1:10" s="23" customFormat="1" ht="31.15" customHeight="1" x14ac:dyDescent="0.3">
      <c r="A24" s="282">
        <v>5</v>
      </c>
      <c r="B24" s="290" t="s">
        <v>30</v>
      </c>
      <c r="C24" s="291"/>
      <c r="D24" s="291"/>
      <c r="E24" s="292"/>
      <c r="F24" s="76">
        <f>'račun financiranja'!D18</f>
        <v>7534417.4100000001</v>
      </c>
      <c r="G24" s="78">
        <v>2122400</v>
      </c>
      <c r="H24" s="78">
        <f>'račun financiranja'!F18</f>
        <v>2338463.1199999996</v>
      </c>
      <c r="I24" s="77">
        <f>H24/F24*100</f>
        <v>31.037079481371599</v>
      </c>
      <c r="J24" s="79">
        <f t="shared" ref="J24:J25" si="5">H24/G24*100</f>
        <v>110.18013192612135</v>
      </c>
    </row>
    <row r="25" spans="1:10" s="23" customFormat="1" ht="22.15" customHeight="1" x14ac:dyDescent="0.3">
      <c r="A25" s="278" t="s">
        <v>267</v>
      </c>
      <c r="B25" s="290" t="s">
        <v>264</v>
      </c>
      <c r="C25" s="296"/>
      <c r="D25" s="296"/>
      <c r="E25" s="297"/>
      <c r="F25" s="76">
        <v>203173017.65000001</v>
      </c>
      <c r="G25" s="78">
        <v>247969522.15000001</v>
      </c>
      <c r="H25" s="78">
        <v>247969522.15000001</v>
      </c>
      <c r="I25" s="77">
        <f>H25/F25*100</f>
        <v>122.04845161928419</v>
      </c>
      <c r="J25" s="79">
        <f t="shared" si="5"/>
        <v>100</v>
      </c>
    </row>
    <row r="26" spans="1:10" s="23" customFormat="1" ht="34.5" customHeight="1" x14ac:dyDescent="0.3">
      <c r="A26" s="278"/>
      <c r="B26" s="290" t="s">
        <v>265</v>
      </c>
      <c r="C26" s="296"/>
      <c r="D26" s="296"/>
      <c r="E26" s="297"/>
      <c r="F26" s="76">
        <f>-(F23-F24+F25+F17)</f>
        <v>-247969522.1500001</v>
      </c>
      <c r="G26" s="76">
        <f t="shared" ref="G26:H26" si="6">-(G23-G24+G25+G17)</f>
        <v>-0.14999997615814209</v>
      </c>
      <c r="H26" s="76">
        <f t="shared" si="6"/>
        <v>39166527.299999595</v>
      </c>
      <c r="I26" s="77">
        <f>H26/F26*100</f>
        <v>-15.794895663148164</v>
      </c>
      <c r="J26" s="79" t="s">
        <v>179</v>
      </c>
    </row>
    <row r="27" spans="1:10" s="23" customFormat="1" ht="22.5" customHeight="1" x14ac:dyDescent="0.3">
      <c r="A27" s="278"/>
      <c r="B27" s="293" t="s">
        <v>61</v>
      </c>
      <c r="C27" s="294"/>
      <c r="D27" s="294"/>
      <c r="E27" s="295"/>
      <c r="F27" s="78">
        <f>F23-F24+F25+F26</f>
        <v>-85529.640000104904</v>
      </c>
      <c r="G27" s="78">
        <f t="shared" ref="G27:H27" si="7">G23-G24+G25+G26</f>
        <v>757327122</v>
      </c>
      <c r="H27" s="78">
        <f t="shared" si="7"/>
        <v>613289327.59999967</v>
      </c>
      <c r="I27" s="79" t="s">
        <v>179</v>
      </c>
      <c r="J27" s="79">
        <f>H27/G27*100</f>
        <v>80.980769047381301</v>
      </c>
    </row>
    <row r="28" spans="1:10" s="23" customFormat="1" ht="18.75" x14ac:dyDescent="0.3">
      <c r="A28" s="245"/>
      <c r="B28" s="280"/>
      <c r="C28" s="280"/>
      <c r="D28" s="280"/>
      <c r="E28" s="280"/>
      <c r="F28" s="244"/>
      <c r="G28" s="213"/>
      <c r="H28" s="213"/>
      <c r="I28" s="71"/>
    </row>
    <row r="29" spans="1:10" s="23" customFormat="1" ht="18.75" x14ac:dyDescent="0.3">
      <c r="A29" s="278"/>
      <c r="B29" s="290" t="s">
        <v>266</v>
      </c>
      <c r="C29" s="291"/>
      <c r="D29" s="291"/>
      <c r="E29" s="292"/>
      <c r="F29" s="215">
        <f>F17+F27</f>
        <v>0</v>
      </c>
      <c r="G29" s="215">
        <f t="shared" ref="G29:H29" si="8">G17+G27</f>
        <v>0</v>
      </c>
      <c r="H29" s="215">
        <f t="shared" si="8"/>
        <v>0</v>
      </c>
      <c r="I29" s="79" t="s">
        <v>179</v>
      </c>
      <c r="J29" s="79" t="s">
        <v>179</v>
      </c>
    </row>
    <row r="30" spans="1:10" s="23" customFormat="1" ht="18" customHeight="1" x14ac:dyDescent="0.35">
      <c r="A30" s="24"/>
      <c r="B30" s="25"/>
      <c r="C30" s="25"/>
      <c r="D30" s="25"/>
      <c r="E30" s="25"/>
      <c r="F30" s="25"/>
      <c r="G30" s="213"/>
      <c r="H30" s="213"/>
      <c r="I30" s="213"/>
    </row>
    <row r="31" spans="1:10" s="3" customFormat="1" x14ac:dyDescent="0.2">
      <c r="D31" s="16"/>
      <c r="G31" s="4"/>
      <c r="H31" s="4"/>
      <c r="I31" s="4"/>
    </row>
    <row r="32" spans="1:10" s="3" customFormat="1" x14ac:dyDescent="0.2">
      <c r="D32" s="16"/>
      <c r="G32" s="4"/>
      <c r="H32" s="4"/>
      <c r="I32" s="4"/>
    </row>
    <row r="33" spans="4:9" s="3" customFormat="1" x14ac:dyDescent="0.2">
      <c r="D33" s="16"/>
      <c r="G33" s="4"/>
      <c r="H33" s="4"/>
      <c r="I33" s="4"/>
    </row>
    <row r="34" spans="4:9" s="3" customFormat="1" x14ac:dyDescent="0.2">
      <c r="D34" s="16"/>
      <c r="G34" s="4"/>
      <c r="H34" s="4"/>
      <c r="I34" s="4"/>
    </row>
    <row r="35" spans="4:9" s="3" customFormat="1" x14ac:dyDescent="0.2">
      <c r="D35" s="16"/>
      <c r="G35" s="4"/>
      <c r="H35" s="4"/>
      <c r="I35" s="4"/>
    </row>
    <row r="36" spans="4:9" s="3" customFormat="1" x14ac:dyDescent="0.2">
      <c r="D36" s="16"/>
      <c r="G36" s="4"/>
      <c r="H36" s="4"/>
      <c r="I36" s="4"/>
    </row>
    <row r="37" spans="4:9" s="3" customFormat="1" x14ac:dyDescent="0.2">
      <c r="D37" s="16"/>
      <c r="G37" s="4"/>
      <c r="H37" s="4"/>
      <c r="I37" s="4"/>
    </row>
    <row r="38" spans="4:9" s="3" customFormat="1" x14ac:dyDescent="0.2">
      <c r="D38" s="16"/>
      <c r="G38" s="4"/>
      <c r="H38" s="4"/>
      <c r="I38" s="4"/>
    </row>
    <row r="39" spans="4:9" s="3" customFormat="1" x14ac:dyDescent="0.2">
      <c r="D39" s="16"/>
      <c r="G39" s="4"/>
      <c r="H39" s="4"/>
      <c r="I39" s="4"/>
    </row>
    <row r="40" spans="4:9" s="3" customFormat="1" x14ac:dyDescent="0.2">
      <c r="D40" s="16"/>
      <c r="G40" s="4"/>
      <c r="H40" s="4"/>
      <c r="I40" s="4"/>
    </row>
    <row r="41" spans="4:9" s="3" customFormat="1" x14ac:dyDescent="0.2">
      <c r="D41" s="16"/>
      <c r="G41" s="4"/>
      <c r="H41" s="4"/>
      <c r="I41" s="4"/>
    </row>
    <row r="42" spans="4:9" s="3" customFormat="1" x14ac:dyDescent="0.2">
      <c r="D42" s="16"/>
      <c r="G42" s="4"/>
      <c r="H42" s="4"/>
      <c r="I42" s="4"/>
    </row>
    <row r="43" spans="4:9" s="3" customFormat="1" x14ac:dyDescent="0.2">
      <c r="D43" s="16"/>
      <c r="G43" s="4"/>
      <c r="H43" s="4"/>
      <c r="I43" s="4"/>
    </row>
    <row r="44" spans="4:9" s="3" customFormat="1" x14ac:dyDescent="0.2">
      <c r="D44" s="16"/>
      <c r="G44" s="4"/>
      <c r="H44" s="4"/>
      <c r="I44" s="4"/>
    </row>
    <row r="45" spans="4:9" s="3" customFormat="1" x14ac:dyDescent="0.2">
      <c r="D45" s="16"/>
      <c r="G45" s="4"/>
      <c r="H45" s="4"/>
      <c r="I45" s="4"/>
    </row>
    <row r="46" spans="4:9" s="3" customFormat="1" x14ac:dyDescent="0.2">
      <c r="D46" s="16"/>
      <c r="G46" s="4"/>
      <c r="H46" s="4"/>
      <c r="I46" s="4"/>
    </row>
    <row r="47" spans="4:9" s="3" customFormat="1" x14ac:dyDescent="0.2">
      <c r="D47" s="16"/>
      <c r="G47" s="4"/>
      <c r="H47" s="4"/>
      <c r="I47" s="4"/>
    </row>
    <row r="48" spans="4:9" s="3" customFormat="1" x14ac:dyDescent="0.2">
      <c r="D48" s="16"/>
      <c r="G48" s="4"/>
      <c r="H48" s="4"/>
      <c r="I48" s="4"/>
    </row>
    <row r="49" spans="4:9" s="3" customFormat="1" x14ac:dyDescent="0.2">
      <c r="D49" s="16"/>
      <c r="G49" s="4"/>
      <c r="H49" s="4"/>
      <c r="I49" s="4"/>
    </row>
    <row r="50" spans="4:9" s="3" customFormat="1" x14ac:dyDescent="0.2">
      <c r="D50" s="16"/>
      <c r="G50" s="4"/>
      <c r="H50" s="4"/>
      <c r="I50" s="4"/>
    </row>
    <row r="51" spans="4:9" s="3" customFormat="1" x14ac:dyDescent="0.2">
      <c r="D51" s="16"/>
      <c r="G51" s="4"/>
      <c r="H51" s="4"/>
      <c r="I51" s="4"/>
    </row>
    <row r="52" spans="4:9" s="3" customFormat="1" x14ac:dyDescent="0.2">
      <c r="D52" s="16"/>
      <c r="G52" s="4"/>
      <c r="H52" s="4"/>
      <c r="I52" s="4"/>
    </row>
    <row r="53" spans="4:9" s="3" customFormat="1" x14ac:dyDescent="0.2">
      <c r="D53" s="16"/>
      <c r="G53" s="4"/>
      <c r="H53" s="4"/>
      <c r="I53" s="4"/>
    </row>
    <row r="54" spans="4:9" s="3" customFormat="1" x14ac:dyDescent="0.2">
      <c r="D54" s="16"/>
      <c r="G54" s="4"/>
      <c r="H54" s="4"/>
      <c r="I54" s="4"/>
    </row>
    <row r="55" spans="4:9" s="3" customFormat="1" x14ac:dyDescent="0.2">
      <c r="D55" s="16"/>
      <c r="G55" s="4"/>
      <c r="H55" s="4"/>
      <c r="I55" s="4"/>
    </row>
    <row r="56" spans="4:9" s="3" customFormat="1" x14ac:dyDescent="0.2">
      <c r="D56" s="16"/>
      <c r="G56" s="4"/>
      <c r="H56" s="4"/>
      <c r="I56" s="4"/>
    </row>
    <row r="57" spans="4:9" s="3" customFormat="1" x14ac:dyDescent="0.2">
      <c r="D57" s="16"/>
      <c r="G57" s="4"/>
      <c r="H57" s="4"/>
      <c r="I57" s="4"/>
    </row>
    <row r="58" spans="4:9" s="3" customFormat="1" x14ac:dyDescent="0.2">
      <c r="D58" s="16"/>
      <c r="G58" s="4"/>
      <c r="H58" s="4"/>
      <c r="I58" s="4"/>
    </row>
    <row r="59" spans="4:9" s="3" customFormat="1" x14ac:dyDescent="0.2">
      <c r="D59" s="16"/>
      <c r="G59" s="4"/>
      <c r="H59" s="4"/>
      <c r="I59" s="4"/>
    </row>
    <row r="60" spans="4:9" s="3" customFormat="1" x14ac:dyDescent="0.2">
      <c r="D60" s="16"/>
      <c r="G60" s="4"/>
      <c r="H60" s="4"/>
      <c r="I60" s="4"/>
    </row>
    <row r="61" spans="4:9" s="3" customFormat="1" x14ac:dyDescent="0.2">
      <c r="D61" s="16"/>
      <c r="G61" s="4"/>
      <c r="H61" s="4"/>
      <c r="I61" s="4"/>
    </row>
    <row r="62" spans="4:9" s="3" customFormat="1" x14ac:dyDescent="0.2">
      <c r="D62" s="16"/>
      <c r="G62" s="4"/>
      <c r="H62" s="4"/>
      <c r="I62" s="4"/>
    </row>
    <row r="63" spans="4:9" s="3" customFormat="1" x14ac:dyDescent="0.2">
      <c r="D63" s="16"/>
      <c r="G63" s="4"/>
      <c r="H63" s="4"/>
      <c r="I63" s="4"/>
    </row>
    <row r="64" spans="4:9" s="3" customFormat="1" x14ac:dyDescent="0.2">
      <c r="D64" s="16"/>
      <c r="G64" s="4"/>
      <c r="H64" s="4"/>
      <c r="I64" s="4"/>
    </row>
    <row r="65" spans="4:9" s="3" customFormat="1" x14ac:dyDescent="0.2">
      <c r="D65" s="16"/>
      <c r="G65" s="4"/>
      <c r="H65" s="4"/>
      <c r="I65" s="4"/>
    </row>
    <row r="66" spans="4:9" s="3" customFormat="1" x14ac:dyDescent="0.2">
      <c r="D66" s="16"/>
      <c r="G66" s="4"/>
      <c r="H66" s="4"/>
      <c r="I66" s="4"/>
    </row>
    <row r="67" spans="4:9" s="3" customFormat="1" x14ac:dyDescent="0.2">
      <c r="D67" s="16"/>
      <c r="G67" s="4"/>
      <c r="H67" s="4"/>
      <c r="I67" s="4"/>
    </row>
    <row r="68" spans="4:9" s="3" customFormat="1" x14ac:dyDescent="0.2">
      <c r="D68" s="16"/>
      <c r="G68" s="4"/>
      <c r="H68" s="4"/>
      <c r="I68" s="4"/>
    </row>
    <row r="69" spans="4:9" s="3" customFormat="1" x14ac:dyDescent="0.2">
      <c r="D69" s="16"/>
      <c r="G69" s="4"/>
      <c r="H69" s="4"/>
      <c r="I69" s="4"/>
    </row>
    <row r="70" spans="4:9" s="3" customFormat="1" x14ac:dyDescent="0.2">
      <c r="D70" s="16"/>
      <c r="G70" s="4"/>
      <c r="H70" s="4"/>
      <c r="I70" s="4"/>
    </row>
    <row r="71" spans="4:9" s="3" customFormat="1" x14ac:dyDescent="0.2">
      <c r="D71" s="16"/>
      <c r="G71" s="4"/>
      <c r="H71" s="4"/>
      <c r="I71" s="4"/>
    </row>
    <row r="72" spans="4:9" s="3" customFormat="1" x14ac:dyDescent="0.2">
      <c r="D72" s="16"/>
      <c r="G72" s="4"/>
      <c r="H72" s="4"/>
      <c r="I72" s="4"/>
    </row>
    <row r="73" spans="4:9" s="3" customFormat="1" x14ac:dyDescent="0.2">
      <c r="D73" s="16"/>
      <c r="G73" s="4"/>
      <c r="H73" s="4"/>
      <c r="I73" s="4"/>
    </row>
    <row r="74" spans="4:9" s="3" customFormat="1" x14ac:dyDescent="0.2">
      <c r="D74" s="16"/>
      <c r="G74" s="4"/>
      <c r="H74" s="4"/>
      <c r="I74" s="4"/>
    </row>
    <row r="75" spans="4:9" s="3" customFormat="1" x14ac:dyDescent="0.2">
      <c r="D75" s="16"/>
      <c r="G75" s="4"/>
      <c r="H75" s="4"/>
      <c r="I75" s="4"/>
    </row>
    <row r="76" spans="4:9" s="3" customFormat="1" x14ac:dyDescent="0.2">
      <c r="D76" s="16"/>
      <c r="G76" s="4"/>
      <c r="H76" s="4"/>
      <c r="I76" s="4"/>
    </row>
    <row r="77" spans="4:9" s="3" customFormat="1" x14ac:dyDescent="0.2">
      <c r="D77" s="16"/>
      <c r="G77" s="4"/>
      <c r="H77" s="4"/>
      <c r="I77" s="4"/>
    </row>
    <row r="78" spans="4:9" s="3" customFormat="1" x14ac:dyDescent="0.2">
      <c r="D78" s="16"/>
      <c r="G78" s="4"/>
      <c r="H78" s="4"/>
      <c r="I78" s="4"/>
    </row>
    <row r="79" spans="4:9" s="3" customFormat="1" x14ac:dyDescent="0.2">
      <c r="D79" s="16"/>
      <c r="G79" s="4"/>
      <c r="H79" s="4"/>
      <c r="I79" s="4"/>
    </row>
    <row r="80" spans="4:9" s="3" customFormat="1" x14ac:dyDescent="0.2">
      <c r="D80" s="16"/>
      <c r="G80" s="4"/>
      <c r="H80" s="4"/>
      <c r="I80" s="4"/>
    </row>
    <row r="81" spans="4:9" s="3" customFormat="1" x14ac:dyDescent="0.2">
      <c r="D81" s="16"/>
      <c r="G81" s="4"/>
      <c r="H81" s="4"/>
      <c r="I81" s="4"/>
    </row>
    <row r="82" spans="4:9" s="3" customFormat="1" x14ac:dyDescent="0.2">
      <c r="D82" s="16"/>
      <c r="G82" s="4"/>
      <c r="H82" s="4"/>
      <c r="I82" s="4"/>
    </row>
    <row r="83" spans="4:9" s="3" customFormat="1" x14ac:dyDescent="0.2">
      <c r="D83" s="16"/>
      <c r="G83" s="4"/>
      <c r="H83" s="4"/>
      <c r="I83" s="4"/>
    </row>
    <row r="84" spans="4:9" s="3" customFormat="1" x14ac:dyDescent="0.2">
      <c r="D84" s="16"/>
      <c r="G84" s="4"/>
      <c r="H84" s="4"/>
      <c r="I84" s="4"/>
    </row>
    <row r="85" spans="4:9" s="3" customFormat="1" x14ac:dyDescent="0.2">
      <c r="D85" s="16"/>
      <c r="G85" s="4"/>
      <c r="H85" s="4"/>
      <c r="I85" s="4"/>
    </row>
    <row r="86" spans="4:9" s="3" customFormat="1" x14ac:dyDescent="0.2">
      <c r="D86" s="16"/>
      <c r="G86" s="4"/>
      <c r="H86" s="4"/>
      <c r="I86" s="4"/>
    </row>
    <row r="87" spans="4:9" s="3" customFormat="1" x14ac:dyDescent="0.2">
      <c r="D87" s="16"/>
      <c r="G87" s="4"/>
      <c r="H87" s="4"/>
      <c r="I87" s="4"/>
    </row>
    <row r="88" spans="4:9" s="3" customFormat="1" x14ac:dyDescent="0.2">
      <c r="D88" s="16"/>
      <c r="G88" s="4"/>
      <c r="H88" s="4"/>
      <c r="I88" s="4"/>
    </row>
    <row r="89" spans="4:9" s="3" customFormat="1" x14ac:dyDescent="0.2">
      <c r="D89" s="16"/>
      <c r="G89" s="4"/>
      <c r="H89" s="4"/>
      <c r="I89" s="4"/>
    </row>
    <row r="90" spans="4:9" s="3" customFormat="1" x14ac:dyDescent="0.2">
      <c r="D90" s="16"/>
      <c r="G90" s="4"/>
      <c r="H90" s="4"/>
      <c r="I90" s="4"/>
    </row>
    <row r="91" spans="4:9" s="3" customFormat="1" x14ac:dyDescent="0.2">
      <c r="D91" s="16"/>
      <c r="G91" s="4"/>
      <c r="H91" s="4"/>
      <c r="I91" s="4"/>
    </row>
    <row r="92" spans="4:9" s="3" customFormat="1" x14ac:dyDescent="0.2">
      <c r="D92" s="16"/>
      <c r="G92" s="4"/>
      <c r="H92" s="4"/>
      <c r="I92" s="4"/>
    </row>
    <row r="93" spans="4:9" s="3" customFormat="1" x14ac:dyDescent="0.2">
      <c r="D93" s="16"/>
      <c r="G93" s="4"/>
      <c r="H93" s="4"/>
      <c r="I93" s="4"/>
    </row>
    <row r="94" spans="4:9" s="3" customFormat="1" x14ac:dyDescent="0.2">
      <c r="D94" s="16"/>
      <c r="G94" s="4"/>
      <c r="H94" s="4"/>
      <c r="I94" s="4"/>
    </row>
    <row r="95" spans="4:9" s="3" customFormat="1" x14ac:dyDescent="0.2">
      <c r="D95" s="16"/>
      <c r="G95" s="4"/>
      <c r="H95" s="4"/>
      <c r="I95" s="4"/>
    </row>
    <row r="96" spans="4:9" s="3" customFormat="1" x14ac:dyDescent="0.2">
      <c r="D96" s="16"/>
      <c r="G96" s="4"/>
      <c r="H96" s="4"/>
      <c r="I96" s="4"/>
    </row>
    <row r="97" spans="4:9" s="3" customFormat="1" x14ac:dyDescent="0.2">
      <c r="D97" s="16"/>
      <c r="G97" s="4"/>
      <c r="H97" s="4"/>
      <c r="I97" s="4"/>
    </row>
    <row r="98" spans="4:9" s="3" customFormat="1" x14ac:dyDescent="0.2">
      <c r="D98" s="16"/>
      <c r="G98" s="4"/>
      <c r="H98" s="4"/>
      <c r="I98" s="4"/>
    </row>
    <row r="99" spans="4:9" s="3" customFormat="1" x14ac:dyDescent="0.2">
      <c r="D99" s="16"/>
      <c r="G99" s="4"/>
      <c r="H99" s="4"/>
      <c r="I99" s="4"/>
    </row>
    <row r="100" spans="4:9" s="3" customFormat="1" x14ac:dyDescent="0.2">
      <c r="D100" s="16"/>
      <c r="G100" s="4"/>
      <c r="H100" s="4"/>
      <c r="I100" s="4"/>
    </row>
    <row r="101" spans="4:9" s="3" customFormat="1" x14ac:dyDescent="0.2">
      <c r="D101" s="16"/>
      <c r="G101" s="4"/>
      <c r="H101" s="4"/>
      <c r="I101" s="4"/>
    </row>
    <row r="102" spans="4:9" s="3" customFormat="1" x14ac:dyDescent="0.2">
      <c r="D102" s="16"/>
      <c r="G102" s="4"/>
      <c r="H102" s="4"/>
      <c r="I102" s="4"/>
    </row>
    <row r="103" spans="4:9" s="3" customFormat="1" x14ac:dyDescent="0.2">
      <c r="D103" s="16"/>
      <c r="G103" s="4"/>
      <c r="H103" s="4"/>
      <c r="I103" s="4"/>
    </row>
    <row r="104" spans="4:9" s="3" customFormat="1" x14ac:dyDescent="0.2">
      <c r="D104" s="16"/>
      <c r="G104" s="4"/>
      <c r="H104" s="4"/>
      <c r="I104" s="4"/>
    </row>
    <row r="105" spans="4:9" s="3" customFormat="1" x14ac:dyDescent="0.2">
      <c r="D105" s="16"/>
      <c r="G105" s="4"/>
      <c r="H105" s="4"/>
      <c r="I105" s="4"/>
    </row>
    <row r="106" spans="4:9" s="3" customFormat="1" x14ac:dyDescent="0.2">
      <c r="D106" s="16"/>
      <c r="G106" s="4"/>
      <c r="H106" s="4"/>
      <c r="I106" s="4"/>
    </row>
    <row r="107" spans="4:9" s="3" customFormat="1" x14ac:dyDescent="0.2">
      <c r="D107" s="16"/>
      <c r="G107" s="4"/>
      <c r="H107" s="4"/>
      <c r="I107" s="4"/>
    </row>
    <row r="108" spans="4:9" s="3" customFormat="1" x14ac:dyDescent="0.2">
      <c r="D108" s="16"/>
      <c r="G108" s="4"/>
      <c r="H108" s="4"/>
      <c r="I108" s="4"/>
    </row>
    <row r="109" spans="4:9" s="3" customFormat="1" x14ac:dyDescent="0.2">
      <c r="D109" s="16"/>
      <c r="G109" s="4"/>
      <c r="H109" s="4"/>
      <c r="I109" s="4"/>
    </row>
    <row r="110" spans="4:9" s="3" customFormat="1" x14ac:dyDescent="0.2">
      <c r="D110" s="16"/>
      <c r="G110" s="4"/>
      <c r="H110" s="4"/>
      <c r="I110" s="4"/>
    </row>
    <row r="111" spans="4:9" s="3" customFormat="1" x14ac:dyDescent="0.2">
      <c r="D111" s="16"/>
      <c r="G111" s="4"/>
      <c r="H111" s="4"/>
      <c r="I111" s="4"/>
    </row>
    <row r="112" spans="4:9" s="3" customFormat="1" x14ac:dyDescent="0.2">
      <c r="D112" s="16"/>
      <c r="G112" s="4"/>
      <c r="H112" s="4"/>
      <c r="I112" s="4"/>
    </row>
    <row r="113" spans="4:9" s="3" customFormat="1" x14ac:dyDescent="0.2">
      <c r="D113" s="16"/>
      <c r="G113" s="4"/>
      <c r="H113" s="4"/>
      <c r="I113" s="4"/>
    </row>
    <row r="114" spans="4:9" s="3" customFormat="1" x14ac:dyDescent="0.2">
      <c r="D114" s="16"/>
      <c r="G114" s="4"/>
      <c r="H114" s="4"/>
      <c r="I114" s="4"/>
    </row>
    <row r="115" spans="4:9" s="3" customFormat="1" x14ac:dyDescent="0.2">
      <c r="D115" s="16"/>
      <c r="G115" s="4"/>
      <c r="H115" s="4"/>
      <c r="I115" s="4"/>
    </row>
    <row r="116" spans="4:9" s="3" customFormat="1" x14ac:dyDescent="0.2">
      <c r="D116" s="16"/>
      <c r="G116" s="4"/>
      <c r="H116" s="4"/>
      <c r="I116" s="4"/>
    </row>
    <row r="117" spans="4:9" s="3" customFormat="1" x14ac:dyDescent="0.2">
      <c r="D117" s="16"/>
      <c r="G117" s="4"/>
      <c r="H117" s="4"/>
      <c r="I117" s="4"/>
    </row>
    <row r="118" spans="4:9" s="3" customFormat="1" x14ac:dyDescent="0.2">
      <c r="D118" s="16"/>
      <c r="G118" s="4"/>
      <c r="H118" s="4"/>
      <c r="I118" s="4"/>
    </row>
    <row r="119" spans="4:9" s="3" customFormat="1" x14ac:dyDescent="0.2">
      <c r="D119" s="16"/>
      <c r="G119" s="4"/>
      <c r="H119" s="4"/>
      <c r="I119" s="4"/>
    </row>
    <row r="120" spans="4:9" s="3" customFormat="1" x14ac:dyDescent="0.2">
      <c r="D120" s="16"/>
      <c r="G120" s="4"/>
      <c r="H120" s="4"/>
      <c r="I120" s="4"/>
    </row>
    <row r="121" spans="4:9" s="3" customFormat="1" x14ac:dyDescent="0.2">
      <c r="D121" s="16"/>
      <c r="G121" s="4"/>
      <c r="H121" s="4"/>
      <c r="I121" s="4"/>
    </row>
    <row r="122" spans="4:9" s="3" customFormat="1" x14ac:dyDescent="0.2">
      <c r="D122" s="16"/>
      <c r="G122" s="4"/>
      <c r="H122" s="4"/>
      <c r="I122" s="4"/>
    </row>
    <row r="123" spans="4:9" s="3" customFormat="1" x14ac:dyDescent="0.2">
      <c r="D123" s="16"/>
      <c r="G123" s="4"/>
      <c r="H123" s="4"/>
      <c r="I123" s="4"/>
    </row>
    <row r="124" spans="4:9" s="3" customFormat="1" x14ac:dyDescent="0.2">
      <c r="D124" s="16"/>
      <c r="G124" s="4"/>
      <c r="H124" s="4"/>
      <c r="I124" s="4"/>
    </row>
    <row r="125" spans="4:9" s="3" customFormat="1" x14ac:dyDescent="0.2">
      <c r="D125" s="16"/>
      <c r="G125" s="4"/>
      <c r="H125" s="4"/>
      <c r="I125" s="4"/>
    </row>
    <row r="126" spans="4:9" s="3" customFormat="1" x14ac:dyDescent="0.2">
      <c r="D126" s="16"/>
      <c r="G126" s="4"/>
      <c r="H126" s="4"/>
      <c r="I126" s="4"/>
    </row>
    <row r="127" spans="4:9" s="3" customFormat="1" x14ac:dyDescent="0.2">
      <c r="D127" s="16"/>
      <c r="G127" s="4"/>
      <c r="H127" s="4"/>
      <c r="I127" s="4"/>
    </row>
    <row r="128" spans="4:9" s="3" customFormat="1" x14ac:dyDescent="0.2">
      <c r="D128" s="16"/>
      <c r="G128" s="4"/>
      <c r="H128" s="4"/>
      <c r="I128" s="4"/>
    </row>
    <row r="129" spans="4:9" s="3" customFormat="1" x14ac:dyDescent="0.2">
      <c r="D129" s="16"/>
      <c r="G129" s="4"/>
      <c r="H129" s="4"/>
      <c r="I129" s="4"/>
    </row>
    <row r="130" spans="4:9" s="3" customFormat="1" x14ac:dyDescent="0.2">
      <c r="D130" s="16"/>
      <c r="G130" s="4"/>
      <c r="H130" s="4"/>
      <c r="I130" s="4"/>
    </row>
    <row r="131" spans="4:9" s="3" customFormat="1" x14ac:dyDescent="0.2">
      <c r="D131" s="16"/>
      <c r="G131" s="4"/>
      <c r="H131" s="4"/>
      <c r="I131" s="4"/>
    </row>
    <row r="132" spans="4:9" s="3" customFormat="1" x14ac:dyDescent="0.2">
      <c r="D132" s="16"/>
      <c r="G132" s="4"/>
      <c r="H132" s="4"/>
      <c r="I132" s="4"/>
    </row>
    <row r="133" spans="4:9" s="3" customFormat="1" x14ac:dyDescent="0.2">
      <c r="D133" s="16"/>
      <c r="G133" s="4"/>
      <c r="H133" s="4"/>
      <c r="I133" s="4"/>
    </row>
    <row r="134" spans="4:9" s="3" customFormat="1" x14ac:dyDescent="0.2">
      <c r="D134" s="16"/>
      <c r="G134" s="4"/>
      <c r="H134" s="4"/>
      <c r="I134" s="4"/>
    </row>
    <row r="135" spans="4:9" s="3" customFormat="1" x14ac:dyDescent="0.2">
      <c r="D135" s="16"/>
      <c r="G135" s="4"/>
      <c r="H135" s="4"/>
      <c r="I135" s="4"/>
    </row>
    <row r="136" spans="4:9" s="3" customFormat="1" x14ac:dyDescent="0.2">
      <c r="D136" s="16"/>
      <c r="G136" s="4"/>
      <c r="H136" s="4"/>
      <c r="I136" s="4"/>
    </row>
    <row r="137" spans="4:9" s="3" customFormat="1" x14ac:dyDescent="0.2">
      <c r="D137" s="16"/>
      <c r="G137" s="4"/>
      <c r="H137" s="4"/>
      <c r="I137" s="4"/>
    </row>
    <row r="138" spans="4:9" s="3" customFormat="1" x14ac:dyDescent="0.2">
      <c r="D138" s="16"/>
      <c r="G138" s="4"/>
      <c r="H138" s="4"/>
      <c r="I138" s="4"/>
    </row>
    <row r="139" spans="4:9" s="3" customFormat="1" x14ac:dyDescent="0.2">
      <c r="D139" s="16"/>
      <c r="G139" s="4"/>
      <c r="H139" s="4"/>
      <c r="I139" s="4"/>
    </row>
    <row r="140" spans="4:9" s="3" customFormat="1" x14ac:dyDescent="0.2">
      <c r="D140" s="16"/>
      <c r="G140" s="4"/>
      <c r="H140" s="4"/>
      <c r="I140" s="4"/>
    </row>
    <row r="141" spans="4:9" s="3" customFormat="1" x14ac:dyDescent="0.2">
      <c r="D141" s="16"/>
      <c r="G141" s="4"/>
      <c r="H141" s="4"/>
      <c r="I141" s="4"/>
    </row>
    <row r="142" spans="4:9" s="3" customFormat="1" x14ac:dyDescent="0.2">
      <c r="D142" s="16"/>
      <c r="G142" s="4"/>
      <c r="H142" s="4"/>
      <c r="I142" s="4"/>
    </row>
    <row r="143" spans="4:9" s="3" customFormat="1" x14ac:dyDescent="0.2">
      <c r="D143" s="16"/>
      <c r="G143" s="4"/>
      <c r="H143" s="4"/>
      <c r="I143" s="4"/>
    </row>
    <row r="144" spans="4:9" s="3" customFormat="1" x14ac:dyDescent="0.2">
      <c r="D144" s="16"/>
      <c r="G144" s="4"/>
      <c r="H144" s="4"/>
      <c r="I144" s="4"/>
    </row>
    <row r="145" spans="4:9" s="3" customFormat="1" x14ac:dyDescent="0.2">
      <c r="D145" s="16"/>
      <c r="G145" s="4"/>
      <c r="H145" s="4"/>
      <c r="I145" s="4"/>
    </row>
    <row r="146" spans="4:9" s="3" customFormat="1" x14ac:dyDescent="0.2">
      <c r="D146" s="16"/>
      <c r="G146" s="4"/>
      <c r="H146" s="4"/>
      <c r="I146" s="4"/>
    </row>
    <row r="147" spans="4:9" s="3" customFormat="1" x14ac:dyDescent="0.2">
      <c r="D147" s="16"/>
      <c r="G147" s="4"/>
      <c r="H147" s="4"/>
      <c r="I147" s="4"/>
    </row>
    <row r="148" spans="4:9" s="3" customFormat="1" x14ac:dyDescent="0.2">
      <c r="D148" s="16"/>
      <c r="G148" s="4"/>
      <c r="H148" s="4"/>
      <c r="I148" s="4"/>
    </row>
    <row r="149" spans="4:9" s="3" customFormat="1" x14ac:dyDescent="0.2">
      <c r="D149" s="16"/>
      <c r="G149" s="4"/>
      <c r="H149" s="4"/>
      <c r="I149" s="4"/>
    </row>
    <row r="150" spans="4:9" s="3" customFormat="1" x14ac:dyDescent="0.2">
      <c r="D150" s="16"/>
      <c r="G150" s="4"/>
      <c r="H150" s="4"/>
      <c r="I150" s="4"/>
    </row>
    <row r="151" spans="4:9" s="3" customFormat="1" x14ac:dyDescent="0.2">
      <c r="D151" s="16"/>
      <c r="G151" s="4"/>
      <c r="H151" s="4"/>
      <c r="I151" s="4"/>
    </row>
    <row r="152" spans="4:9" s="3" customFormat="1" x14ac:dyDescent="0.2">
      <c r="D152" s="16"/>
      <c r="G152" s="4"/>
      <c r="H152" s="4"/>
      <c r="I152" s="4"/>
    </row>
    <row r="153" spans="4:9" s="3" customFormat="1" x14ac:dyDescent="0.2">
      <c r="D153" s="16"/>
      <c r="G153" s="4"/>
      <c r="H153" s="4"/>
      <c r="I153" s="4"/>
    </row>
    <row r="154" spans="4:9" s="3" customFormat="1" x14ac:dyDescent="0.2">
      <c r="D154" s="16"/>
      <c r="G154" s="4"/>
      <c r="H154" s="4"/>
      <c r="I154" s="4"/>
    </row>
    <row r="155" spans="4:9" s="3" customFormat="1" x14ac:dyDescent="0.2">
      <c r="D155" s="16"/>
      <c r="G155" s="4"/>
      <c r="H155" s="4"/>
      <c r="I155" s="4"/>
    </row>
    <row r="156" spans="4:9" s="3" customFormat="1" x14ac:dyDescent="0.2">
      <c r="D156" s="16"/>
      <c r="G156" s="4"/>
      <c r="H156" s="4"/>
      <c r="I156" s="4"/>
    </row>
    <row r="157" spans="4:9" s="3" customFormat="1" x14ac:dyDescent="0.2">
      <c r="D157" s="16"/>
      <c r="G157" s="4"/>
      <c r="H157" s="4"/>
      <c r="I157" s="4"/>
    </row>
    <row r="158" spans="4:9" s="3" customFormat="1" x14ac:dyDescent="0.2">
      <c r="D158" s="16"/>
      <c r="G158" s="4"/>
      <c r="H158" s="4"/>
      <c r="I158" s="4"/>
    </row>
    <row r="159" spans="4:9" s="3" customFormat="1" x14ac:dyDescent="0.2">
      <c r="D159" s="16"/>
      <c r="G159" s="4"/>
      <c r="H159" s="4"/>
      <c r="I159" s="4"/>
    </row>
    <row r="160" spans="4:9" s="3" customFormat="1" x14ac:dyDescent="0.2">
      <c r="D160" s="16"/>
      <c r="G160" s="4"/>
      <c r="H160" s="4"/>
      <c r="I160" s="4"/>
    </row>
    <row r="161" spans="4:9" s="3" customFormat="1" x14ac:dyDescent="0.2">
      <c r="D161" s="16"/>
      <c r="G161" s="4"/>
      <c r="H161" s="4"/>
      <c r="I161" s="4"/>
    </row>
    <row r="162" spans="4:9" s="3" customFormat="1" x14ac:dyDescent="0.2">
      <c r="D162" s="16"/>
      <c r="G162" s="4"/>
      <c r="H162" s="4"/>
      <c r="I162" s="4"/>
    </row>
    <row r="163" spans="4:9" s="3" customFormat="1" x14ac:dyDescent="0.2">
      <c r="D163" s="16"/>
      <c r="G163" s="4"/>
      <c r="H163" s="4"/>
      <c r="I163" s="4"/>
    </row>
    <row r="164" spans="4:9" s="3" customFormat="1" x14ac:dyDescent="0.2">
      <c r="D164" s="16"/>
      <c r="G164" s="4"/>
      <c r="H164" s="4"/>
      <c r="I164" s="4"/>
    </row>
    <row r="165" spans="4:9" s="3" customFormat="1" x14ac:dyDescent="0.2">
      <c r="D165" s="16"/>
      <c r="G165" s="4"/>
      <c r="H165" s="4"/>
      <c r="I165" s="4"/>
    </row>
    <row r="166" spans="4:9" s="3" customFormat="1" x14ac:dyDescent="0.2">
      <c r="D166" s="16"/>
      <c r="G166" s="4"/>
      <c r="H166" s="4"/>
      <c r="I166" s="4"/>
    </row>
    <row r="167" spans="4:9" s="3" customFormat="1" x14ac:dyDescent="0.2">
      <c r="D167" s="16"/>
      <c r="G167" s="4"/>
      <c r="H167" s="4"/>
      <c r="I167" s="4"/>
    </row>
    <row r="168" spans="4:9" s="3" customFormat="1" x14ac:dyDescent="0.2">
      <c r="D168" s="16"/>
      <c r="G168" s="4"/>
      <c r="H168" s="4"/>
      <c r="I168" s="4"/>
    </row>
    <row r="169" spans="4:9" s="3" customFormat="1" x14ac:dyDescent="0.2">
      <c r="D169" s="16"/>
      <c r="G169" s="4"/>
      <c r="H169" s="4"/>
      <c r="I169" s="4"/>
    </row>
    <row r="170" spans="4:9" s="3" customFormat="1" x14ac:dyDescent="0.2">
      <c r="D170" s="16"/>
      <c r="G170" s="4"/>
      <c r="H170" s="4"/>
      <c r="I170" s="4"/>
    </row>
    <row r="171" spans="4:9" s="3" customFormat="1" x14ac:dyDescent="0.2">
      <c r="D171" s="16"/>
      <c r="G171" s="4"/>
      <c r="H171" s="4"/>
      <c r="I171" s="4"/>
    </row>
    <row r="172" spans="4:9" s="3" customFormat="1" x14ac:dyDescent="0.2">
      <c r="D172" s="16"/>
      <c r="G172" s="4"/>
      <c r="H172" s="4"/>
      <c r="I172" s="4"/>
    </row>
    <row r="173" spans="4:9" s="3" customFormat="1" x14ac:dyDescent="0.2">
      <c r="D173" s="16"/>
      <c r="G173" s="4"/>
      <c r="H173" s="4"/>
      <c r="I173" s="4"/>
    </row>
    <row r="174" spans="4:9" s="3" customFormat="1" x14ac:dyDescent="0.2">
      <c r="D174" s="16"/>
      <c r="G174" s="4"/>
      <c r="H174" s="4"/>
      <c r="I174" s="4"/>
    </row>
    <row r="175" spans="4:9" s="3" customFormat="1" x14ac:dyDescent="0.2">
      <c r="D175" s="16"/>
      <c r="G175" s="4"/>
      <c r="H175" s="4"/>
      <c r="I175" s="4"/>
    </row>
    <row r="176" spans="4:9" s="3" customFormat="1" x14ac:dyDescent="0.2">
      <c r="D176" s="16"/>
      <c r="G176" s="4"/>
      <c r="H176" s="4"/>
      <c r="I176" s="4"/>
    </row>
    <row r="177" spans="4:9" s="3" customFormat="1" x14ac:dyDescent="0.2">
      <c r="D177" s="16"/>
      <c r="G177" s="4"/>
      <c r="H177" s="4"/>
      <c r="I177" s="4"/>
    </row>
    <row r="178" spans="4:9" s="3" customFormat="1" x14ac:dyDescent="0.2">
      <c r="D178" s="16"/>
      <c r="G178" s="4"/>
      <c r="H178" s="4"/>
      <c r="I178" s="4"/>
    </row>
    <row r="179" spans="4:9" s="3" customFormat="1" x14ac:dyDescent="0.2">
      <c r="D179" s="16"/>
      <c r="G179" s="4"/>
      <c r="H179" s="4"/>
      <c r="I179" s="4"/>
    </row>
    <row r="180" spans="4:9" s="3" customFormat="1" x14ac:dyDescent="0.2">
      <c r="D180" s="16"/>
      <c r="G180" s="4"/>
      <c r="H180" s="4"/>
      <c r="I180" s="4"/>
    </row>
    <row r="181" spans="4:9" s="3" customFormat="1" x14ac:dyDescent="0.2">
      <c r="D181" s="16"/>
      <c r="G181" s="4"/>
      <c r="H181" s="4"/>
      <c r="I181" s="4"/>
    </row>
    <row r="182" spans="4:9" s="3" customFormat="1" x14ac:dyDescent="0.2">
      <c r="D182" s="16"/>
      <c r="G182" s="4"/>
      <c r="H182" s="4"/>
      <c r="I182" s="4"/>
    </row>
    <row r="183" spans="4:9" s="3" customFormat="1" x14ac:dyDescent="0.2">
      <c r="D183" s="16"/>
      <c r="G183" s="4"/>
      <c r="H183" s="4"/>
      <c r="I183" s="4"/>
    </row>
    <row r="184" spans="4:9" s="3" customFormat="1" x14ac:dyDescent="0.2">
      <c r="D184" s="16"/>
      <c r="G184" s="4"/>
      <c r="H184" s="4"/>
      <c r="I184" s="4"/>
    </row>
    <row r="185" spans="4:9" s="3" customFormat="1" x14ac:dyDescent="0.2">
      <c r="D185" s="16"/>
      <c r="G185" s="4"/>
      <c r="H185" s="4"/>
      <c r="I185" s="4"/>
    </row>
    <row r="186" spans="4:9" s="3" customFormat="1" x14ac:dyDescent="0.2">
      <c r="D186" s="16"/>
      <c r="G186" s="4"/>
      <c r="H186" s="4"/>
      <c r="I186" s="4"/>
    </row>
    <row r="187" spans="4:9" s="3" customFormat="1" x14ac:dyDescent="0.2">
      <c r="D187" s="16"/>
      <c r="G187" s="4"/>
      <c r="H187" s="4"/>
      <c r="I187" s="4"/>
    </row>
    <row r="188" spans="4:9" s="3" customFormat="1" x14ac:dyDescent="0.2">
      <c r="D188" s="16"/>
      <c r="G188" s="4"/>
      <c r="H188" s="4"/>
      <c r="I188" s="4"/>
    </row>
    <row r="189" spans="4:9" s="3" customFormat="1" x14ac:dyDescent="0.2">
      <c r="D189" s="16"/>
      <c r="G189" s="4"/>
      <c r="H189" s="4"/>
      <c r="I189" s="4"/>
    </row>
    <row r="190" spans="4:9" s="3" customFormat="1" x14ac:dyDescent="0.2">
      <c r="D190" s="16"/>
      <c r="G190" s="4"/>
      <c r="H190" s="4"/>
      <c r="I190" s="4"/>
    </row>
    <row r="191" spans="4:9" s="3" customFormat="1" x14ac:dyDescent="0.2">
      <c r="D191" s="16"/>
      <c r="G191" s="4"/>
      <c r="H191" s="4"/>
      <c r="I191" s="4"/>
    </row>
    <row r="192" spans="4:9" s="3" customFormat="1" x14ac:dyDescent="0.2">
      <c r="D192" s="16"/>
      <c r="G192" s="4"/>
      <c r="H192" s="4"/>
      <c r="I192" s="4"/>
    </row>
    <row r="193" spans="4:9" s="3" customFormat="1" x14ac:dyDescent="0.2">
      <c r="D193" s="16"/>
      <c r="G193" s="4"/>
      <c r="H193" s="4"/>
      <c r="I193" s="4"/>
    </row>
    <row r="194" spans="4:9" s="3" customFormat="1" x14ac:dyDescent="0.2">
      <c r="D194" s="16"/>
      <c r="G194" s="4"/>
      <c r="H194" s="4"/>
      <c r="I194" s="4"/>
    </row>
    <row r="195" spans="4:9" s="3" customFormat="1" x14ac:dyDescent="0.2">
      <c r="D195" s="16"/>
      <c r="G195" s="4"/>
      <c r="H195" s="4"/>
      <c r="I195" s="4"/>
    </row>
    <row r="196" spans="4:9" s="3" customFormat="1" x14ac:dyDescent="0.2">
      <c r="D196" s="16"/>
      <c r="G196" s="4"/>
      <c r="H196" s="4"/>
      <c r="I196" s="4"/>
    </row>
    <row r="197" spans="4:9" s="3" customFormat="1" x14ac:dyDescent="0.2">
      <c r="D197" s="16"/>
      <c r="G197" s="4"/>
      <c r="H197" s="4"/>
      <c r="I197" s="4"/>
    </row>
    <row r="198" spans="4:9" s="3" customFormat="1" x14ac:dyDescent="0.2">
      <c r="D198" s="16"/>
      <c r="G198" s="4"/>
      <c r="H198" s="4"/>
      <c r="I198" s="4"/>
    </row>
    <row r="199" spans="4:9" s="3" customFormat="1" x14ac:dyDescent="0.2">
      <c r="D199" s="16"/>
      <c r="G199" s="4"/>
      <c r="H199" s="4"/>
      <c r="I199" s="4"/>
    </row>
    <row r="200" spans="4:9" s="3" customFormat="1" x14ac:dyDescent="0.2">
      <c r="D200" s="16"/>
      <c r="G200" s="4"/>
      <c r="H200" s="4"/>
      <c r="I200" s="4"/>
    </row>
    <row r="201" spans="4:9" s="3" customFormat="1" x14ac:dyDescent="0.2">
      <c r="D201" s="16"/>
      <c r="G201" s="4"/>
      <c r="H201" s="4"/>
      <c r="I201" s="4"/>
    </row>
    <row r="202" spans="4:9" s="3" customFormat="1" x14ac:dyDescent="0.2">
      <c r="D202" s="16"/>
      <c r="G202" s="4"/>
      <c r="H202" s="4"/>
      <c r="I202" s="4"/>
    </row>
    <row r="203" spans="4:9" s="3" customFormat="1" x14ac:dyDescent="0.2">
      <c r="D203" s="16"/>
      <c r="G203" s="4"/>
      <c r="H203" s="4"/>
      <c r="I203" s="4"/>
    </row>
    <row r="204" spans="4:9" s="3" customFormat="1" x14ac:dyDescent="0.2">
      <c r="D204" s="16"/>
      <c r="G204" s="4"/>
      <c r="H204" s="4"/>
      <c r="I204" s="4"/>
    </row>
    <row r="205" spans="4:9" s="3" customFormat="1" x14ac:dyDescent="0.2">
      <c r="D205" s="16"/>
      <c r="G205" s="4"/>
      <c r="H205" s="4"/>
      <c r="I205" s="4"/>
    </row>
    <row r="206" spans="4:9" s="3" customFormat="1" x14ac:dyDescent="0.2">
      <c r="D206" s="16"/>
      <c r="G206" s="4"/>
      <c r="H206" s="4"/>
      <c r="I206" s="4"/>
    </row>
    <row r="207" spans="4:9" s="3" customFormat="1" x14ac:dyDescent="0.2">
      <c r="D207" s="16"/>
      <c r="G207" s="4"/>
      <c r="H207" s="4"/>
      <c r="I207" s="4"/>
    </row>
    <row r="208" spans="4:9" s="3" customFormat="1" x14ac:dyDescent="0.2">
      <c r="D208" s="16"/>
      <c r="G208" s="4"/>
      <c r="H208" s="4"/>
      <c r="I208" s="4"/>
    </row>
    <row r="209" spans="4:9" s="3" customFormat="1" x14ac:dyDescent="0.2">
      <c r="D209" s="16"/>
      <c r="G209" s="4"/>
      <c r="H209" s="4"/>
      <c r="I209" s="4"/>
    </row>
    <row r="210" spans="4:9" s="3" customFormat="1" x14ac:dyDescent="0.2">
      <c r="D210" s="16"/>
      <c r="G210" s="4"/>
      <c r="H210" s="4"/>
      <c r="I210" s="4"/>
    </row>
    <row r="211" spans="4:9" s="3" customFormat="1" x14ac:dyDescent="0.2">
      <c r="D211" s="16"/>
      <c r="G211" s="4"/>
      <c r="H211" s="4"/>
      <c r="I211" s="4"/>
    </row>
    <row r="212" spans="4:9" s="3" customFormat="1" x14ac:dyDescent="0.2">
      <c r="D212" s="16"/>
      <c r="G212" s="4"/>
      <c r="H212" s="4"/>
      <c r="I212" s="4"/>
    </row>
    <row r="213" spans="4:9" s="3" customFormat="1" x14ac:dyDescent="0.2">
      <c r="D213" s="16"/>
      <c r="G213" s="4"/>
      <c r="H213" s="4"/>
      <c r="I213" s="4"/>
    </row>
    <row r="214" spans="4:9" s="3" customFormat="1" x14ac:dyDescent="0.2">
      <c r="D214" s="16"/>
      <c r="G214" s="4"/>
      <c r="H214" s="4"/>
      <c r="I214" s="4"/>
    </row>
    <row r="215" spans="4:9" s="3" customFormat="1" x14ac:dyDescent="0.2">
      <c r="D215" s="16"/>
      <c r="G215" s="4"/>
      <c r="H215" s="4"/>
      <c r="I215" s="4"/>
    </row>
    <row r="216" spans="4:9" s="3" customFormat="1" x14ac:dyDescent="0.2">
      <c r="D216" s="16"/>
      <c r="G216" s="4"/>
      <c r="H216" s="4"/>
      <c r="I216" s="4"/>
    </row>
    <row r="217" spans="4:9" s="3" customFormat="1" x14ac:dyDescent="0.2">
      <c r="D217" s="16"/>
      <c r="G217" s="4"/>
      <c r="H217" s="4"/>
      <c r="I217" s="4"/>
    </row>
    <row r="218" spans="4:9" s="3" customFormat="1" x14ac:dyDescent="0.2">
      <c r="D218" s="16"/>
      <c r="G218" s="4"/>
      <c r="H218" s="4"/>
      <c r="I218" s="4"/>
    </row>
    <row r="219" spans="4:9" s="3" customFormat="1" x14ac:dyDescent="0.2">
      <c r="D219" s="16"/>
      <c r="G219" s="4"/>
      <c r="H219" s="4"/>
      <c r="I219" s="4"/>
    </row>
    <row r="220" spans="4:9" s="3" customFormat="1" x14ac:dyDescent="0.2">
      <c r="D220" s="16"/>
      <c r="G220" s="4"/>
      <c r="H220" s="4"/>
      <c r="I220" s="4"/>
    </row>
    <row r="221" spans="4:9" s="3" customFormat="1" x14ac:dyDescent="0.2">
      <c r="D221" s="16"/>
      <c r="G221" s="4"/>
      <c r="H221" s="4"/>
      <c r="I221" s="4"/>
    </row>
    <row r="222" spans="4:9" s="3" customFormat="1" x14ac:dyDescent="0.2">
      <c r="D222" s="16"/>
      <c r="G222" s="4"/>
      <c r="H222" s="4"/>
      <c r="I222" s="4"/>
    </row>
    <row r="223" spans="4:9" s="3" customFormat="1" x14ac:dyDescent="0.2">
      <c r="D223" s="16"/>
      <c r="G223" s="4"/>
      <c r="H223" s="4"/>
      <c r="I223" s="4"/>
    </row>
    <row r="224" spans="4:9" s="3" customFormat="1" x14ac:dyDescent="0.2">
      <c r="D224" s="16"/>
      <c r="G224" s="4"/>
      <c r="H224" s="4"/>
      <c r="I224" s="4"/>
    </row>
    <row r="225" spans="4:9" s="3" customFormat="1" x14ac:dyDescent="0.2">
      <c r="D225" s="16"/>
      <c r="G225" s="4"/>
      <c r="H225" s="4"/>
      <c r="I225" s="4"/>
    </row>
    <row r="226" spans="4:9" s="3" customFormat="1" x14ac:dyDescent="0.2">
      <c r="D226" s="16"/>
      <c r="G226" s="4"/>
      <c r="H226" s="4"/>
      <c r="I226" s="4"/>
    </row>
    <row r="227" spans="4:9" s="3" customFormat="1" x14ac:dyDescent="0.2">
      <c r="D227" s="16"/>
      <c r="G227" s="4"/>
      <c r="H227" s="4"/>
      <c r="I227" s="4"/>
    </row>
    <row r="228" spans="4:9" s="3" customFormat="1" x14ac:dyDescent="0.2">
      <c r="D228" s="16"/>
      <c r="G228" s="4"/>
      <c r="H228" s="4"/>
      <c r="I228" s="4"/>
    </row>
    <row r="229" spans="4:9" s="3" customFormat="1" x14ac:dyDescent="0.2">
      <c r="D229" s="16"/>
      <c r="G229" s="4"/>
      <c r="H229" s="4"/>
      <c r="I229" s="4"/>
    </row>
    <row r="230" spans="4:9" s="3" customFormat="1" x14ac:dyDescent="0.2">
      <c r="D230" s="16"/>
      <c r="G230" s="4"/>
      <c r="H230" s="4"/>
      <c r="I230" s="4"/>
    </row>
    <row r="231" spans="4:9" s="3" customFormat="1" x14ac:dyDescent="0.2">
      <c r="D231" s="16"/>
      <c r="G231" s="4"/>
      <c r="H231" s="4"/>
      <c r="I231" s="4"/>
    </row>
    <row r="232" spans="4:9" s="3" customFormat="1" x14ac:dyDescent="0.2">
      <c r="D232" s="16"/>
      <c r="G232" s="4"/>
      <c r="H232" s="4"/>
      <c r="I232" s="4"/>
    </row>
    <row r="233" spans="4:9" s="3" customFormat="1" x14ac:dyDescent="0.2">
      <c r="D233" s="16"/>
      <c r="G233" s="4"/>
      <c r="H233" s="4"/>
      <c r="I233" s="4"/>
    </row>
    <row r="234" spans="4:9" s="3" customFormat="1" x14ac:dyDescent="0.2">
      <c r="D234" s="16"/>
      <c r="G234" s="4"/>
      <c r="H234" s="4"/>
      <c r="I234" s="4"/>
    </row>
    <row r="235" spans="4:9" s="3" customFormat="1" x14ac:dyDescent="0.2">
      <c r="D235" s="16"/>
      <c r="G235" s="4"/>
      <c r="H235" s="4"/>
      <c r="I235" s="4"/>
    </row>
    <row r="236" spans="4:9" s="3" customFormat="1" x14ac:dyDescent="0.2">
      <c r="D236" s="16"/>
      <c r="G236" s="4"/>
      <c r="H236" s="4"/>
      <c r="I236" s="4"/>
    </row>
    <row r="237" spans="4:9" s="3" customFormat="1" x14ac:dyDescent="0.2">
      <c r="D237" s="16"/>
      <c r="G237" s="4"/>
      <c r="H237" s="4"/>
      <c r="I237" s="4"/>
    </row>
    <row r="238" spans="4:9" s="3" customFormat="1" x14ac:dyDescent="0.2">
      <c r="D238" s="16"/>
      <c r="G238" s="4"/>
      <c r="H238" s="4"/>
      <c r="I238" s="4"/>
    </row>
    <row r="239" spans="4:9" s="3" customFormat="1" x14ac:dyDescent="0.2">
      <c r="D239" s="16"/>
      <c r="G239" s="4"/>
      <c r="H239" s="4"/>
      <c r="I239" s="4"/>
    </row>
    <row r="240" spans="4:9" s="3" customFormat="1" x14ac:dyDescent="0.2">
      <c r="D240" s="16"/>
      <c r="G240" s="4"/>
      <c r="H240" s="4"/>
      <c r="I240" s="4"/>
    </row>
    <row r="241" spans="4:9" s="3" customFormat="1" x14ac:dyDescent="0.2">
      <c r="D241" s="16"/>
      <c r="G241" s="4"/>
      <c r="H241" s="4"/>
      <c r="I241" s="4"/>
    </row>
    <row r="242" spans="4:9" s="3" customFormat="1" x14ac:dyDescent="0.2">
      <c r="D242" s="16"/>
      <c r="G242" s="4"/>
      <c r="H242" s="4"/>
      <c r="I242" s="4"/>
    </row>
    <row r="243" spans="4:9" s="3" customFormat="1" x14ac:dyDescent="0.2">
      <c r="D243" s="16"/>
      <c r="G243" s="4"/>
      <c r="H243" s="4"/>
      <c r="I243" s="4"/>
    </row>
    <row r="244" spans="4:9" s="3" customFormat="1" x14ac:dyDescent="0.2">
      <c r="D244" s="16"/>
      <c r="G244" s="4"/>
      <c r="H244" s="4"/>
      <c r="I244" s="4"/>
    </row>
    <row r="245" spans="4:9" s="3" customFormat="1" x14ac:dyDescent="0.2">
      <c r="D245" s="16"/>
      <c r="G245" s="4"/>
      <c r="H245" s="4"/>
      <c r="I245" s="4"/>
    </row>
    <row r="246" spans="4:9" s="3" customFormat="1" x14ac:dyDescent="0.2">
      <c r="D246" s="16"/>
      <c r="G246" s="4"/>
      <c r="H246" s="4"/>
      <c r="I246" s="4"/>
    </row>
    <row r="247" spans="4:9" s="3" customFormat="1" x14ac:dyDescent="0.2">
      <c r="D247" s="16"/>
      <c r="G247" s="4"/>
      <c r="H247" s="4"/>
      <c r="I247" s="4"/>
    </row>
    <row r="248" spans="4:9" s="3" customFormat="1" x14ac:dyDescent="0.2">
      <c r="D248" s="16"/>
      <c r="G248" s="4"/>
      <c r="H248" s="4"/>
      <c r="I248" s="4"/>
    </row>
    <row r="249" spans="4:9" s="3" customFormat="1" x14ac:dyDescent="0.2">
      <c r="D249" s="16"/>
      <c r="G249" s="4"/>
      <c r="H249" s="4"/>
      <c r="I249" s="4"/>
    </row>
    <row r="250" spans="4:9" s="3" customFormat="1" x14ac:dyDescent="0.2">
      <c r="D250" s="16"/>
      <c r="G250" s="4"/>
      <c r="H250" s="4"/>
      <c r="I250" s="4"/>
    </row>
    <row r="251" spans="4:9" s="3" customFormat="1" x14ac:dyDescent="0.2">
      <c r="D251" s="16"/>
      <c r="G251" s="4"/>
      <c r="H251" s="4"/>
      <c r="I251" s="4"/>
    </row>
    <row r="252" spans="4:9" s="3" customFormat="1" x14ac:dyDescent="0.2">
      <c r="D252" s="16"/>
      <c r="G252" s="4"/>
      <c r="H252" s="4"/>
      <c r="I252" s="4"/>
    </row>
    <row r="253" spans="4:9" s="3" customFormat="1" x14ac:dyDescent="0.2">
      <c r="D253" s="16"/>
      <c r="G253" s="4"/>
      <c r="H253" s="4"/>
      <c r="I253" s="4"/>
    </row>
    <row r="254" spans="4:9" s="3" customFormat="1" x14ac:dyDescent="0.2">
      <c r="D254" s="16"/>
      <c r="G254" s="4"/>
      <c r="H254" s="4"/>
      <c r="I254" s="4"/>
    </row>
  </sheetData>
  <mergeCells count="24">
    <mergeCell ref="B25:E25"/>
    <mergeCell ref="B26:E26"/>
    <mergeCell ref="B27:E27"/>
    <mergeCell ref="B29:E29"/>
    <mergeCell ref="A1:E2"/>
    <mergeCell ref="A9:E9"/>
    <mergeCell ref="A6:K6"/>
    <mergeCell ref="A3:J3"/>
    <mergeCell ref="A7:J7"/>
    <mergeCell ref="A10:E10"/>
    <mergeCell ref="B11:E11"/>
    <mergeCell ref="B12:E12"/>
    <mergeCell ref="A21:E21"/>
    <mergeCell ref="A19:J19"/>
    <mergeCell ref="A22:E22"/>
    <mergeCell ref="B23:E23"/>
    <mergeCell ref="A4:J4"/>
    <mergeCell ref="A5:J5"/>
    <mergeCell ref="B24:E24"/>
    <mergeCell ref="B13:E13"/>
    <mergeCell ref="B14:E14"/>
    <mergeCell ref="B15:E15"/>
    <mergeCell ref="B17:E17"/>
    <mergeCell ref="B16:E16"/>
  </mergeCells>
  <phoneticPr fontId="0" type="noConversion"/>
  <printOptions horizontalCentered="1"/>
  <pageMargins left="0.19685039370078741" right="0.19685039370078741" top="0.62992125984251968" bottom="0.39370078740157483" header="0.51181102362204722" footer="0.31496062992125984"/>
  <pageSetup paperSize="9" scale="85" firstPageNumber="550" orientation="portrait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zoomScaleNormal="100" workbookViewId="0">
      <selection activeCell="B7" sqref="B7"/>
    </sheetView>
  </sheetViews>
  <sheetFormatPr defaultColWidth="11.42578125" defaultRowHeight="12.75" x14ac:dyDescent="0.2"/>
  <cols>
    <col min="1" max="1" width="5.140625" style="89" customWidth="1"/>
    <col min="2" max="2" width="5.5703125" style="258" customWidth="1"/>
    <col min="3" max="3" width="50.5703125" customWidth="1"/>
    <col min="4" max="5" width="13.140625" customWidth="1"/>
    <col min="6" max="6" width="13.28515625" customWidth="1"/>
    <col min="7" max="8" width="8" customWidth="1"/>
  </cols>
  <sheetData>
    <row r="1" spans="1:8" s="3" customFormat="1" ht="30" customHeight="1" x14ac:dyDescent="0.2">
      <c r="A1" s="301" t="s">
        <v>5</v>
      </c>
      <c r="B1" s="301"/>
      <c r="C1" s="301"/>
      <c r="D1" s="301"/>
      <c r="E1" s="301"/>
      <c r="F1" s="301"/>
      <c r="G1" s="301"/>
      <c r="H1" s="301"/>
    </row>
    <row r="2" spans="1:8" s="3" customFormat="1" ht="25.5" customHeight="1" x14ac:dyDescent="0.2">
      <c r="A2" s="305" t="s">
        <v>209</v>
      </c>
      <c r="B2" s="305"/>
      <c r="C2" s="305"/>
      <c r="D2" s="305"/>
      <c r="E2" s="305"/>
      <c r="F2" s="305"/>
      <c r="G2" s="305"/>
      <c r="H2" s="305"/>
    </row>
    <row r="3" spans="1:8" s="3" customFormat="1" ht="27.6" customHeight="1" x14ac:dyDescent="0.2">
      <c r="A3" s="307" t="s">
        <v>256</v>
      </c>
      <c r="B3" s="307"/>
      <c r="C3" s="307"/>
      <c r="D3" s="263" t="s">
        <v>248</v>
      </c>
      <c r="E3" s="263" t="s">
        <v>247</v>
      </c>
      <c r="F3" s="263" t="s">
        <v>249</v>
      </c>
      <c r="G3" s="263" t="s">
        <v>259</v>
      </c>
      <c r="H3" s="264" t="s">
        <v>259</v>
      </c>
    </row>
    <row r="4" spans="1:8" s="3" customFormat="1" ht="12.6" customHeight="1" x14ac:dyDescent="0.2">
      <c r="A4" s="306">
        <v>1</v>
      </c>
      <c r="B4" s="306"/>
      <c r="C4" s="306"/>
      <c r="D4" s="284">
        <v>2</v>
      </c>
      <c r="E4" s="284">
        <v>3</v>
      </c>
      <c r="F4" s="284">
        <v>4</v>
      </c>
      <c r="G4" s="284" t="s">
        <v>257</v>
      </c>
      <c r="H4" s="285" t="s">
        <v>258</v>
      </c>
    </row>
    <row r="5" spans="1:8" s="3" customFormat="1" ht="25.15" customHeight="1" x14ac:dyDescent="0.2">
      <c r="A5" s="28">
        <v>6</v>
      </c>
      <c r="B5" s="80"/>
      <c r="C5" s="11" t="s">
        <v>31</v>
      </c>
      <c r="D5" s="95">
        <f>D6+D16+D24+D29+D33</f>
        <v>1678875741.5999999</v>
      </c>
      <c r="E5" s="95">
        <f>E6+E16+E24+E29+E33</f>
        <v>1178524578</v>
      </c>
      <c r="F5" s="95">
        <f>F6+F16+F24+F29+F33</f>
        <v>1260381207.1400001</v>
      </c>
      <c r="G5" s="96">
        <f t="shared" ref="G5:G21" si="0">F5/D5*100</f>
        <v>75.072929813068441</v>
      </c>
      <c r="H5" s="96">
        <f>F5/E5*100</f>
        <v>106.94568706228544</v>
      </c>
    </row>
    <row r="6" spans="1:8" s="32" customFormat="1" ht="15" customHeight="1" x14ac:dyDescent="0.2">
      <c r="A6" s="51">
        <v>63</v>
      </c>
      <c r="B6" s="49"/>
      <c r="C6" s="51" t="s">
        <v>184</v>
      </c>
      <c r="D6" s="97">
        <f t="shared" ref="D6" si="1">D7+D10+D13</f>
        <v>87000512.770000011</v>
      </c>
      <c r="E6" s="97">
        <f t="shared" ref="E6:F6" si="2">E7+E10+E13</f>
        <v>86358000</v>
      </c>
      <c r="F6" s="97">
        <f t="shared" si="2"/>
        <v>78272452.480000004</v>
      </c>
      <c r="G6" s="96">
        <f t="shared" si="0"/>
        <v>89.967805921932836</v>
      </c>
      <c r="H6" s="96">
        <f t="shared" ref="H6:H35" si="3">F6/E6*100</f>
        <v>90.637176034646473</v>
      </c>
    </row>
    <row r="7" spans="1:8" s="32" customFormat="1" ht="13.15" customHeight="1" x14ac:dyDescent="0.2">
      <c r="A7" s="66">
        <v>632</v>
      </c>
      <c r="B7" s="254"/>
      <c r="C7" s="51" t="s">
        <v>173</v>
      </c>
      <c r="D7" s="97">
        <f>D8+D9</f>
        <v>3671318.8200000003</v>
      </c>
      <c r="E7" s="97">
        <f>E8+E9</f>
        <v>1905000</v>
      </c>
      <c r="F7" s="97">
        <f>F8+F9</f>
        <v>2635636.8899999997</v>
      </c>
      <c r="G7" s="96">
        <f t="shared" si="0"/>
        <v>71.789921257778417</v>
      </c>
      <c r="H7" s="96">
        <f t="shared" si="3"/>
        <v>138.35364251968502</v>
      </c>
    </row>
    <row r="8" spans="1:8" s="32" customFormat="1" ht="12" customHeight="1" x14ac:dyDescent="0.2">
      <c r="A8" s="51"/>
      <c r="B8" s="49">
        <v>6321</v>
      </c>
      <c r="C8" s="49" t="s">
        <v>174</v>
      </c>
      <c r="D8" s="98">
        <v>806852.43</v>
      </c>
      <c r="E8" s="259">
        <v>235000</v>
      </c>
      <c r="F8" s="98">
        <v>232979.34</v>
      </c>
      <c r="G8" s="99">
        <f t="shared" si="0"/>
        <v>28.875086860679094</v>
      </c>
      <c r="H8" s="262">
        <f t="shared" si="3"/>
        <v>99.140144680851066</v>
      </c>
    </row>
    <row r="9" spans="1:8" s="32" customFormat="1" ht="12" customHeight="1" x14ac:dyDescent="0.2">
      <c r="A9" s="51"/>
      <c r="B9" s="49">
        <v>6322</v>
      </c>
      <c r="C9" s="49" t="s">
        <v>192</v>
      </c>
      <c r="D9" s="98">
        <v>2864466.39</v>
      </c>
      <c r="E9" s="259">
        <v>1670000</v>
      </c>
      <c r="F9" s="98">
        <v>2402657.5499999998</v>
      </c>
      <c r="G9" s="99">
        <f t="shared" si="0"/>
        <v>83.878015060250007</v>
      </c>
      <c r="H9" s="262">
        <f t="shared" si="3"/>
        <v>143.87170958083831</v>
      </c>
    </row>
    <row r="10" spans="1:8" s="32" customFormat="1" ht="14.25" customHeight="1" x14ac:dyDescent="0.2">
      <c r="A10" s="51">
        <v>633</v>
      </c>
      <c r="B10" s="49"/>
      <c r="C10" s="51" t="s">
        <v>185</v>
      </c>
      <c r="D10" s="97">
        <f t="shared" ref="D10" si="4">D11+D12</f>
        <v>18606472.810000002</v>
      </c>
      <c r="E10" s="97">
        <f t="shared" ref="E10" si="5">E11+E12</f>
        <v>21978000</v>
      </c>
      <c r="F10" s="97">
        <f t="shared" ref="F10" si="6">F11+F12</f>
        <v>21956139.109999999</v>
      </c>
      <c r="G10" s="100">
        <f t="shared" si="0"/>
        <v>118.0026936550797</v>
      </c>
      <c r="H10" s="100">
        <f t="shared" si="3"/>
        <v>99.90053285103285</v>
      </c>
    </row>
    <row r="11" spans="1:8" s="50" customFormat="1" ht="14.25" customHeight="1" x14ac:dyDescent="0.2">
      <c r="A11" s="51"/>
      <c r="B11" s="49">
        <v>6331</v>
      </c>
      <c r="C11" s="49" t="s">
        <v>186</v>
      </c>
      <c r="D11" s="98">
        <v>1262092.19</v>
      </c>
      <c r="E11" s="259">
        <v>8773000</v>
      </c>
      <c r="F11" s="98">
        <v>8848453.7699999996</v>
      </c>
      <c r="G11" s="99">
        <f t="shared" si="0"/>
        <v>701.09409123274895</v>
      </c>
      <c r="H11" s="262">
        <f t="shared" si="3"/>
        <v>100.86006804969794</v>
      </c>
    </row>
    <row r="12" spans="1:8" s="50" customFormat="1" ht="13.5" customHeight="1" x14ac:dyDescent="0.2">
      <c r="A12" s="51"/>
      <c r="B12" s="49">
        <v>6332</v>
      </c>
      <c r="C12" s="49" t="s">
        <v>202</v>
      </c>
      <c r="D12" s="98">
        <v>17344380.620000001</v>
      </c>
      <c r="E12" s="259">
        <v>13205000</v>
      </c>
      <c r="F12" s="98">
        <v>13107685.34</v>
      </c>
      <c r="G12" s="99">
        <f t="shared" si="0"/>
        <v>75.573095558600585</v>
      </c>
      <c r="H12" s="262">
        <f t="shared" si="3"/>
        <v>99.263046876183253</v>
      </c>
    </row>
    <row r="13" spans="1:8" s="32" customFormat="1" ht="12.75" customHeight="1" x14ac:dyDescent="0.2">
      <c r="A13" s="75">
        <v>638</v>
      </c>
      <c r="B13" s="49"/>
      <c r="C13" s="51" t="s">
        <v>187</v>
      </c>
      <c r="D13" s="97">
        <f t="shared" ref="D13" si="7">D14+D15</f>
        <v>64722721.140000001</v>
      </c>
      <c r="E13" s="97">
        <f t="shared" ref="E13" si="8">E14+E15</f>
        <v>62475000</v>
      </c>
      <c r="F13" s="97">
        <f t="shared" ref="F13" si="9">F14+F15</f>
        <v>53680676.480000004</v>
      </c>
      <c r="G13" s="100">
        <f t="shared" si="0"/>
        <v>82.939461651936355</v>
      </c>
      <c r="H13" s="100">
        <f t="shared" si="3"/>
        <v>85.923451748699492</v>
      </c>
    </row>
    <row r="14" spans="1:8" s="50" customFormat="1" ht="24.75" customHeight="1" x14ac:dyDescent="0.2">
      <c r="A14" s="51"/>
      <c r="B14" s="106">
        <v>6381</v>
      </c>
      <c r="C14" s="49" t="s">
        <v>230</v>
      </c>
      <c r="D14" s="98">
        <v>5518572.0599999996</v>
      </c>
      <c r="E14" s="259">
        <v>14190000</v>
      </c>
      <c r="F14" s="98">
        <v>8834805.0299999993</v>
      </c>
      <c r="G14" s="99">
        <f t="shared" si="0"/>
        <v>160.09222918437348</v>
      </c>
      <c r="H14" s="262">
        <f t="shared" si="3"/>
        <v>62.260782452431286</v>
      </c>
    </row>
    <row r="15" spans="1:8" s="50" customFormat="1" ht="24.75" customHeight="1" x14ac:dyDescent="0.2">
      <c r="A15" s="51"/>
      <c r="B15" s="106">
        <v>6382</v>
      </c>
      <c r="C15" s="49" t="s">
        <v>231</v>
      </c>
      <c r="D15" s="98">
        <v>59204149.079999998</v>
      </c>
      <c r="E15" s="259">
        <v>48285000</v>
      </c>
      <c r="F15" s="98">
        <v>44845871.450000003</v>
      </c>
      <c r="G15" s="99">
        <f t="shared" si="0"/>
        <v>75.747852383456646</v>
      </c>
      <c r="H15" s="262">
        <f t="shared" si="3"/>
        <v>92.877439059749406</v>
      </c>
    </row>
    <row r="16" spans="1:8" s="3" customFormat="1" ht="13.5" customHeight="1" x14ac:dyDescent="0.2">
      <c r="A16" s="28">
        <v>64</v>
      </c>
      <c r="B16" s="81"/>
      <c r="C16" s="28" t="s">
        <v>32</v>
      </c>
      <c r="D16" s="97">
        <f>D17+D22</f>
        <v>11939193.800000001</v>
      </c>
      <c r="E16" s="97">
        <f>E17+E22</f>
        <v>8975578</v>
      </c>
      <c r="F16" s="97">
        <f>F17+F22</f>
        <v>8968661.4100000001</v>
      </c>
      <c r="G16" s="100">
        <f t="shared" si="0"/>
        <v>75.119489307561111</v>
      </c>
      <c r="H16" s="100">
        <f t="shared" si="3"/>
        <v>99.922939893118865</v>
      </c>
    </row>
    <row r="17" spans="1:13" s="3" customFormat="1" ht="13.5" customHeight="1" x14ac:dyDescent="0.2">
      <c r="A17" s="51">
        <v>641</v>
      </c>
      <c r="B17" s="81"/>
      <c r="C17" s="28" t="s">
        <v>33</v>
      </c>
      <c r="D17" s="97">
        <f>SUM(D18:D21)</f>
        <v>11939193.800000001</v>
      </c>
      <c r="E17" s="97">
        <f>SUM(E18:E21)</f>
        <v>8970578</v>
      </c>
      <c r="F17" s="97">
        <f>SUM(F18:F21)</f>
        <v>8964584.6999999993</v>
      </c>
      <c r="G17" s="100">
        <f t="shared" si="0"/>
        <v>75.085343702185298</v>
      </c>
      <c r="H17" s="100">
        <f t="shared" si="3"/>
        <v>99.933189366393108</v>
      </c>
    </row>
    <row r="18" spans="1:13" s="41" customFormat="1" ht="13.5" customHeight="1" x14ac:dyDescent="0.2">
      <c r="A18" s="250"/>
      <c r="B18" s="82">
        <v>6413</v>
      </c>
      <c r="C18" s="47" t="s">
        <v>34</v>
      </c>
      <c r="D18" s="101">
        <v>4653370.46</v>
      </c>
      <c r="E18" s="259">
        <v>1500000</v>
      </c>
      <c r="F18" s="101">
        <v>1359022.34</v>
      </c>
      <c r="G18" s="99">
        <f t="shared" si="0"/>
        <v>29.205118132803896</v>
      </c>
      <c r="H18" s="262">
        <f t="shared" si="3"/>
        <v>90.601489333333348</v>
      </c>
    </row>
    <row r="19" spans="1:13" s="41" customFormat="1" ht="13.5" customHeight="1" x14ac:dyDescent="0.2">
      <c r="A19" s="250"/>
      <c r="B19" s="82">
        <v>6414</v>
      </c>
      <c r="C19" s="47" t="s">
        <v>35</v>
      </c>
      <c r="D19" s="101">
        <v>6838589.9500000002</v>
      </c>
      <c r="E19" s="259">
        <v>6965578</v>
      </c>
      <c r="F19" s="101">
        <v>6583056.6600000001</v>
      </c>
      <c r="G19" s="99">
        <f t="shared" si="0"/>
        <v>96.263362888134566</v>
      </c>
      <c r="H19" s="262">
        <f t="shared" si="3"/>
        <v>94.508404901933488</v>
      </c>
    </row>
    <row r="20" spans="1:13" s="44" customFormat="1" ht="25.5" x14ac:dyDescent="0.2">
      <c r="A20" s="86"/>
      <c r="B20" s="107">
        <v>6415</v>
      </c>
      <c r="C20" s="48" t="s">
        <v>236</v>
      </c>
      <c r="D20" s="102">
        <v>343650.08</v>
      </c>
      <c r="E20" s="259">
        <v>5000</v>
      </c>
      <c r="F20" s="102">
        <v>154863.04999999999</v>
      </c>
      <c r="G20" s="99">
        <f t="shared" si="0"/>
        <v>45.064168179445787</v>
      </c>
      <c r="H20" s="262" t="s">
        <v>179</v>
      </c>
    </row>
    <row r="21" spans="1:13" s="44" customFormat="1" x14ac:dyDescent="0.2">
      <c r="A21" s="86"/>
      <c r="B21" s="84">
        <v>6419</v>
      </c>
      <c r="C21" s="48" t="s">
        <v>180</v>
      </c>
      <c r="D21" s="102">
        <v>103583.31</v>
      </c>
      <c r="E21" s="259">
        <v>500000</v>
      </c>
      <c r="F21" s="102">
        <v>867642.65</v>
      </c>
      <c r="G21" s="99">
        <f t="shared" si="0"/>
        <v>837.62784757505835</v>
      </c>
      <c r="H21" s="262">
        <f t="shared" si="3"/>
        <v>173.52853000000002</v>
      </c>
    </row>
    <row r="22" spans="1:13" s="44" customFormat="1" x14ac:dyDescent="0.2">
      <c r="A22" s="86">
        <v>643</v>
      </c>
      <c r="B22" s="84"/>
      <c r="C22" s="45" t="s">
        <v>228</v>
      </c>
      <c r="D22" s="103">
        <f>D23</f>
        <v>0</v>
      </c>
      <c r="E22" s="103">
        <f>E23</f>
        <v>5000</v>
      </c>
      <c r="F22" s="103">
        <f>F23</f>
        <v>4076.71</v>
      </c>
      <c r="G22" s="100" t="s">
        <v>179</v>
      </c>
      <c r="H22" s="100">
        <f t="shared" si="3"/>
        <v>81.534199999999998</v>
      </c>
    </row>
    <row r="23" spans="1:13" s="44" customFormat="1" ht="25.5" x14ac:dyDescent="0.2">
      <c r="A23" s="86"/>
      <c r="B23" s="107">
        <v>6436</v>
      </c>
      <c r="C23" s="48" t="s">
        <v>246</v>
      </c>
      <c r="D23" s="102">
        <v>0</v>
      </c>
      <c r="E23" s="259">
        <v>5000</v>
      </c>
      <c r="F23" s="102">
        <v>4076.71</v>
      </c>
      <c r="G23" s="99" t="s">
        <v>179</v>
      </c>
      <c r="H23" s="262">
        <f t="shared" si="3"/>
        <v>81.534199999999998</v>
      </c>
    </row>
    <row r="24" spans="1:13" s="3" customFormat="1" ht="25.5" customHeight="1" x14ac:dyDescent="0.2">
      <c r="A24" s="283">
        <v>65</v>
      </c>
      <c r="B24" s="81"/>
      <c r="C24" s="28" t="s">
        <v>130</v>
      </c>
      <c r="D24" s="97">
        <f t="shared" ref="D24" si="10">D25+D27</f>
        <v>1574850293.51</v>
      </c>
      <c r="E24" s="97">
        <f t="shared" ref="E24:F24" si="11">E25+E27</f>
        <v>1078990000</v>
      </c>
      <c r="F24" s="97">
        <f t="shared" si="11"/>
        <v>1168313564.05</v>
      </c>
      <c r="G24" s="100">
        <f t="shared" ref="G24:G30" si="12">F24/D24*100</f>
        <v>74.185690466239947</v>
      </c>
      <c r="H24" s="100">
        <f t="shared" si="3"/>
        <v>108.27844225155006</v>
      </c>
    </row>
    <row r="25" spans="1:13" s="3" customFormat="1" ht="13.5" customHeight="1" x14ac:dyDescent="0.2">
      <c r="A25" s="51">
        <v>651</v>
      </c>
      <c r="B25" s="81"/>
      <c r="C25" s="28" t="s">
        <v>131</v>
      </c>
      <c r="D25" s="103">
        <f t="shared" ref="D25:F25" si="13">D26</f>
        <v>983642445.01999998</v>
      </c>
      <c r="E25" s="103">
        <f t="shared" si="13"/>
        <v>940990000</v>
      </c>
      <c r="F25" s="103">
        <f t="shared" si="13"/>
        <v>1022086949.71</v>
      </c>
      <c r="G25" s="100">
        <f t="shared" si="12"/>
        <v>103.90838204315374</v>
      </c>
      <c r="H25" s="100">
        <f t="shared" si="3"/>
        <v>108.61825839913284</v>
      </c>
      <c r="J25" s="4"/>
    </row>
    <row r="26" spans="1:13" s="58" customFormat="1" ht="13.5" customHeight="1" x14ac:dyDescent="0.2">
      <c r="A26" s="251"/>
      <c r="B26" s="82">
        <v>6514</v>
      </c>
      <c r="C26" s="104" t="s">
        <v>132</v>
      </c>
      <c r="D26" s="104">
        <v>983642445.01999998</v>
      </c>
      <c r="E26" s="260">
        <v>940990000</v>
      </c>
      <c r="F26" s="104">
        <v>1022086949.71</v>
      </c>
      <c r="G26" s="99">
        <f t="shared" si="12"/>
        <v>103.90838204315374</v>
      </c>
      <c r="H26" s="262">
        <f t="shared" si="3"/>
        <v>108.61825839913284</v>
      </c>
      <c r="I26" s="41"/>
      <c r="J26" s="41"/>
      <c r="K26" s="41"/>
      <c r="L26" s="41"/>
      <c r="M26" s="41"/>
    </row>
    <row r="27" spans="1:13" s="3" customFormat="1" ht="13.5" customHeight="1" x14ac:dyDescent="0.2">
      <c r="A27" s="51">
        <v>652</v>
      </c>
      <c r="B27" s="81"/>
      <c r="C27" s="29" t="s">
        <v>80</v>
      </c>
      <c r="D27" s="103">
        <f t="shared" ref="D27:F27" si="14">D28</f>
        <v>591207848.49000001</v>
      </c>
      <c r="E27" s="103">
        <f t="shared" si="14"/>
        <v>138000000</v>
      </c>
      <c r="F27" s="103">
        <f t="shared" si="14"/>
        <v>146226614.34</v>
      </c>
      <c r="G27" s="100">
        <f t="shared" si="12"/>
        <v>24.733537403719591</v>
      </c>
      <c r="H27" s="100">
        <f t="shared" si="3"/>
        <v>105.96131473913044</v>
      </c>
    </row>
    <row r="28" spans="1:13" s="40" customFormat="1" ht="12.75" customHeight="1" x14ac:dyDescent="0.2">
      <c r="A28" s="85"/>
      <c r="B28" s="82">
        <v>6526</v>
      </c>
      <c r="C28" s="47" t="s">
        <v>37</v>
      </c>
      <c r="D28" s="101">
        <v>591207848.49000001</v>
      </c>
      <c r="E28" s="259">
        <v>138000000</v>
      </c>
      <c r="F28" s="101">
        <v>146226614.34</v>
      </c>
      <c r="G28" s="99">
        <f t="shared" si="12"/>
        <v>24.733537403719591</v>
      </c>
      <c r="H28" s="262">
        <f t="shared" si="3"/>
        <v>105.96131473913044</v>
      </c>
    </row>
    <row r="29" spans="1:13" s="43" customFormat="1" ht="25.5" x14ac:dyDescent="0.2">
      <c r="A29" s="86">
        <v>66</v>
      </c>
      <c r="B29" s="83"/>
      <c r="C29" s="45" t="s">
        <v>134</v>
      </c>
      <c r="D29" s="103">
        <f t="shared" ref="D29:F29" si="15">D30</f>
        <v>1409355.27</v>
      </c>
      <c r="E29" s="103">
        <f t="shared" si="15"/>
        <v>1201000</v>
      </c>
      <c r="F29" s="103">
        <f t="shared" si="15"/>
        <v>1306673.6399999999</v>
      </c>
      <c r="G29" s="100">
        <f t="shared" si="12"/>
        <v>92.714283460975736</v>
      </c>
      <c r="H29" s="100">
        <f t="shared" si="3"/>
        <v>108.79880432972521</v>
      </c>
    </row>
    <row r="30" spans="1:13" s="43" customFormat="1" ht="12.75" customHeight="1" x14ac:dyDescent="0.2">
      <c r="A30" s="86">
        <v>661</v>
      </c>
      <c r="B30" s="83"/>
      <c r="C30" s="45" t="s">
        <v>135</v>
      </c>
      <c r="D30" s="103">
        <f t="shared" ref="D30" si="16">D31+D32</f>
        <v>1409355.27</v>
      </c>
      <c r="E30" s="103">
        <f t="shared" ref="E30:F30" si="17">E31+E32</f>
        <v>1201000</v>
      </c>
      <c r="F30" s="103">
        <f t="shared" si="17"/>
        <v>1306673.6399999999</v>
      </c>
      <c r="G30" s="100">
        <f t="shared" si="12"/>
        <v>92.714283460975736</v>
      </c>
      <c r="H30" s="100">
        <f t="shared" si="3"/>
        <v>108.79880432972521</v>
      </c>
    </row>
    <row r="31" spans="1:13" s="43" customFormat="1" ht="12.75" customHeight="1" x14ac:dyDescent="0.2">
      <c r="A31" s="86"/>
      <c r="B31" s="83">
        <v>6614</v>
      </c>
      <c r="C31" s="48" t="s">
        <v>181</v>
      </c>
      <c r="D31" s="102">
        <v>0</v>
      </c>
      <c r="E31" s="259">
        <v>1000</v>
      </c>
      <c r="F31" s="102">
        <v>0</v>
      </c>
      <c r="G31" s="99" t="s">
        <v>179</v>
      </c>
      <c r="H31" s="262">
        <f t="shared" si="3"/>
        <v>0</v>
      </c>
    </row>
    <row r="32" spans="1:13" s="44" customFormat="1" ht="12.75" customHeight="1" x14ac:dyDescent="0.2">
      <c r="A32" s="86"/>
      <c r="B32" s="83">
        <v>6615</v>
      </c>
      <c r="C32" s="48" t="s">
        <v>136</v>
      </c>
      <c r="D32" s="102">
        <v>1409355.27</v>
      </c>
      <c r="E32" s="259">
        <v>1200000</v>
      </c>
      <c r="F32" s="102">
        <v>1306673.6399999999</v>
      </c>
      <c r="G32" s="99">
        <f t="shared" ref="G32:G39" si="18">F32/D32*100</f>
        <v>92.714283460975736</v>
      </c>
      <c r="H32" s="262">
        <f t="shared" si="3"/>
        <v>108.88947</v>
      </c>
    </row>
    <row r="33" spans="1:8" s="40" customFormat="1" ht="12.75" customHeight="1" x14ac:dyDescent="0.2">
      <c r="A33" s="86">
        <v>68</v>
      </c>
      <c r="B33" s="83"/>
      <c r="C33" s="45" t="s">
        <v>157</v>
      </c>
      <c r="D33" s="103">
        <f t="shared" ref="D33:F34" si="19">D34</f>
        <v>3676386.25</v>
      </c>
      <c r="E33" s="103">
        <f t="shared" si="19"/>
        <v>3000000</v>
      </c>
      <c r="F33" s="103">
        <f t="shared" si="19"/>
        <v>3519855.56</v>
      </c>
      <c r="G33" s="100">
        <f t="shared" si="18"/>
        <v>95.742267559617815</v>
      </c>
      <c r="H33" s="100">
        <f t="shared" si="3"/>
        <v>117.32851866666667</v>
      </c>
    </row>
    <row r="34" spans="1:8" s="3" customFormat="1" ht="13.5" customHeight="1" x14ac:dyDescent="0.2">
      <c r="A34" s="86">
        <v>683</v>
      </c>
      <c r="B34" s="83"/>
      <c r="C34" s="45" t="s">
        <v>158</v>
      </c>
      <c r="D34" s="103">
        <f t="shared" si="19"/>
        <v>3676386.25</v>
      </c>
      <c r="E34" s="103">
        <f t="shared" si="19"/>
        <v>3000000</v>
      </c>
      <c r="F34" s="103">
        <f t="shared" si="19"/>
        <v>3519855.56</v>
      </c>
      <c r="G34" s="100">
        <f t="shared" si="18"/>
        <v>95.742267559617815</v>
      </c>
      <c r="H34" s="100">
        <f t="shared" si="3"/>
        <v>117.32851866666667</v>
      </c>
    </row>
    <row r="35" spans="1:8" s="3" customFormat="1" ht="13.5" customHeight="1" x14ac:dyDescent="0.2">
      <c r="A35" s="86"/>
      <c r="B35" s="83">
        <v>6831</v>
      </c>
      <c r="C35" s="48" t="s">
        <v>158</v>
      </c>
      <c r="D35" s="102">
        <v>3676386.25</v>
      </c>
      <c r="E35" s="259">
        <v>3000000</v>
      </c>
      <c r="F35" s="102">
        <v>3519855.56</v>
      </c>
      <c r="G35" s="99">
        <f t="shared" si="18"/>
        <v>95.742267559617815</v>
      </c>
      <c r="H35" s="262">
        <f t="shared" si="3"/>
        <v>117.32851866666667</v>
      </c>
    </row>
    <row r="36" spans="1:8" s="3" customFormat="1" ht="20.45" customHeight="1" x14ac:dyDescent="0.2">
      <c r="A36" s="108">
        <v>7</v>
      </c>
      <c r="B36" s="88"/>
      <c r="C36" s="55" t="s">
        <v>210</v>
      </c>
      <c r="D36" s="72">
        <f t="shared" ref="D36:F42" si="20">D37</f>
        <v>367569.44</v>
      </c>
      <c r="E36" s="72">
        <f t="shared" si="20"/>
        <v>0</v>
      </c>
      <c r="F36" s="72">
        <f t="shared" si="20"/>
        <v>135153.20000000001</v>
      </c>
      <c r="G36" s="100">
        <f t="shared" si="18"/>
        <v>36.769433280416351</v>
      </c>
      <c r="H36" s="100" t="s">
        <v>179</v>
      </c>
    </row>
    <row r="37" spans="1:8" s="3" customFormat="1" ht="13.5" customHeight="1" x14ac:dyDescent="0.2">
      <c r="A37" s="38">
        <v>72</v>
      </c>
      <c r="B37" s="88"/>
      <c r="C37" s="55" t="s">
        <v>117</v>
      </c>
      <c r="D37" s="72">
        <f>D38+D42</f>
        <v>367569.44</v>
      </c>
      <c r="E37" s="72">
        <f>E38+E42</f>
        <v>0</v>
      </c>
      <c r="F37" s="72">
        <f>F38+F42</f>
        <v>135153.20000000001</v>
      </c>
      <c r="G37" s="100">
        <f t="shared" si="18"/>
        <v>36.769433280416351</v>
      </c>
      <c r="H37" s="100" t="s">
        <v>179</v>
      </c>
    </row>
    <row r="38" spans="1:8" s="3" customFormat="1" ht="13.5" customHeight="1" x14ac:dyDescent="0.2">
      <c r="A38" s="38">
        <v>722</v>
      </c>
      <c r="B38" s="88"/>
      <c r="C38" s="55" t="s">
        <v>212</v>
      </c>
      <c r="D38" s="72">
        <f>D39+D40+D41</f>
        <v>130569.44</v>
      </c>
      <c r="E38" s="72">
        <f t="shared" ref="E38:F38" si="21">E39+E40+E41</f>
        <v>0</v>
      </c>
      <c r="F38" s="72">
        <f t="shared" si="21"/>
        <v>135153.20000000001</v>
      </c>
      <c r="G38" s="100">
        <f t="shared" si="18"/>
        <v>103.51059175868411</v>
      </c>
      <c r="H38" s="100" t="s">
        <v>179</v>
      </c>
    </row>
    <row r="39" spans="1:8" s="3" customFormat="1" ht="13.5" customHeight="1" x14ac:dyDescent="0.2">
      <c r="A39" s="38"/>
      <c r="B39" s="39">
        <v>7221</v>
      </c>
      <c r="C39" s="56" t="s">
        <v>23</v>
      </c>
      <c r="D39" s="105">
        <v>10881.25</v>
      </c>
      <c r="E39" s="261">
        <v>0</v>
      </c>
      <c r="F39" s="105">
        <v>135153.20000000001</v>
      </c>
      <c r="G39" s="99">
        <f t="shared" si="18"/>
        <v>1242.0742102240092</v>
      </c>
      <c r="H39" s="262" t="s">
        <v>179</v>
      </c>
    </row>
    <row r="40" spans="1:8" s="3" customFormat="1" ht="13.5" customHeight="1" x14ac:dyDescent="0.2">
      <c r="A40" s="38"/>
      <c r="B40" s="39">
        <v>7222</v>
      </c>
      <c r="C40" s="56" t="s">
        <v>25</v>
      </c>
      <c r="D40" s="105">
        <v>808.19</v>
      </c>
      <c r="E40" s="261">
        <v>0</v>
      </c>
      <c r="F40" s="105">
        <v>0</v>
      </c>
      <c r="G40" s="99">
        <f>F40/D40*100</f>
        <v>0</v>
      </c>
      <c r="H40" s="262" t="s">
        <v>179</v>
      </c>
    </row>
    <row r="41" spans="1:8" s="3" customFormat="1" ht="13.5" customHeight="1" x14ac:dyDescent="0.2">
      <c r="A41" s="38"/>
      <c r="B41" s="39">
        <v>7225</v>
      </c>
      <c r="C41" s="56" t="s">
        <v>255</v>
      </c>
      <c r="D41" s="105">
        <v>118880</v>
      </c>
      <c r="E41" s="261">
        <v>0</v>
      </c>
      <c r="F41" s="105">
        <v>0</v>
      </c>
      <c r="G41" s="99">
        <f>F41/D41*100</f>
        <v>0</v>
      </c>
      <c r="H41" s="262" t="s">
        <v>179</v>
      </c>
    </row>
    <row r="42" spans="1:8" s="3" customFormat="1" ht="13.5" customHeight="1" x14ac:dyDescent="0.2">
      <c r="A42" s="38">
        <v>723</v>
      </c>
      <c r="B42" s="88"/>
      <c r="C42" s="55" t="s">
        <v>118</v>
      </c>
      <c r="D42" s="72">
        <f t="shared" si="20"/>
        <v>237000</v>
      </c>
      <c r="E42" s="72">
        <f t="shared" si="20"/>
        <v>0</v>
      </c>
      <c r="F42" s="72">
        <f t="shared" si="20"/>
        <v>0</v>
      </c>
      <c r="G42" s="100">
        <f>F42/D42*100</f>
        <v>0</v>
      </c>
      <c r="H42" s="100" t="s">
        <v>179</v>
      </c>
    </row>
    <row r="43" spans="1:8" s="3" customFormat="1" ht="13.5" customHeight="1" x14ac:dyDescent="0.2">
      <c r="A43" s="87"/>
      <c r="B43" s="39">
        <v>7231</v>
      </c>
      <c r="C43" s="56" t="s">
        <v>27</v>
      </c>
      <c r="D43" s="98">
        <v>237000</v>
      </c>
      <c r="E43" s="259">
        <v>0</v>
      </c>
      <c r="F43" s="98">
        <v>0</v>
      </c>
      <c r="G43" s="99">
        <f>F43/D43*100</f>
        <v>0</v>
      </c>
      <c r="H43" s="262" t="s">
        <v>179</v>
      </c>
    </row>
    <row r="44" spans="1:8" s="3" customFormat="1" ht="13.5" customHeight="1" x14ac:dyDescent="0.2">
      <c r="A44" s="28"/>
      <c r="B44" s="81"/>
      <c r="C44" s="30"/>
      <c r="D44" s="30"/>
      <c r="H44" s="99"/>
    </row>
    <row r="45" spans="1:8" s="3" customFormat="1" ht="13.5" customHeight="1" x14ac:dyDescent="0.2">
      <c r="A45" s="28"/>
      <c r="B45" s="81"/>
      <c r="C45" s="30"/>
      <c r="D45" s="30"/>
    </row>
    <row r="46" spans="1:8" s="3" customFormat="1" ht="13.5" customHeight="1" x14ac:dyDescent="0.2">
      <c r="A46" s="28"/>
      <c r="B46" s="81"/>
      <c r="C46" s="30"/>
      <c r="D46" s="30"/>
    </row>
    <row r="47" spans="1:8" s="3" customFormat="1" ht="13.5" customHeight="1" x14ac:dyDescent="0.2">
      <c r="A47" s="28"/>
      <c r="B47" s="81"/>
      <c r="C47" s="30"/>
      <c r="D47" s="30"/>
    </row>
    <row r="48" spans="1:8" s="3" customFormat="1" ht="13.5" customHeight="1" x14ac:dyDescent="0.2">
      <c r="A48" s="28"/>
      <c r="B48" s="81"/>
      <c r="C48" s="30"/>
      <c r="D48" s="30"/>
    </row>
    <row r="49" spans="1:4" s="3" customFormat="1" ht="13.5" customHeight="1" x14ac:dyDescent="0.2">
      <c r="A49" s="28"/>
      <c r="B49" s="81"/>
      <c r="C49" s="30"/>
      <c r="D49" s="30"/>
    </row>
    <row r="50" spans="1:4" s="3" customFormat="1" ht="13.5" customHeight="1" x14ac:dyDescent="0.2">
      <c r="A50" s="28"/>
      <c r="B50" s="81"/>
      <c r="C50" s="30"/>
      <c r="D50" s="30"/>
    </row>
    <row r="51" spans="1:4" s="3" customFormat="1" ht="13.5" customHeight="1" x14ac:dyDescent="0.2">
      <c r="A51" s="28"/>
      <c r="B51" s="81"/>
      <c r="C51" s="30"/>
      <c r="D51" s="30"/>
    </row>
    <row r="52" spans="1:4" s="3" customFormat="1" ht="13.5" customHeight="1" x14ac:dyDescent="0.2">
      <c r="A52" s="28"/>
      <c r="B52" s="81"/>
      <c r="C52" s="30"/>
      <c r="D52" s="30"/>
    </row>
    <row r="53" spans="1:4" s="3" customFormat="1" ht="13.5" customHeight="1" x14ac:dyDescent="0.2">
      <c r="A53" s="28"/>
      <c r="B53" s="81"/>
      <c r="C53" s="30"/>
      <c r="D53" s="30"/>
    </row>
    <row r="54" spans="1:4" s="3" customFormat="1" ht="13.5" customHeight="1" x14ac:dyDescent="0.2">
      <c r="A54" s="28"/>
      <c r="B54" s="81"/>
      <c r="C54" s="30"/>
      <c r="D54" s="30"/>
    </row>
    <row r="55" spans="1:4" s="3" customFormat="1" ht="13.5" customHeight="1" x14ac:dyDescent="0.2">
      <c r="A55" s="28"/>
      <c r="B55" s="81"/>
      <c r="C55" s="30"/>
      <c r="D55" s="30"/>
    </row>
    <row r="56" spans="1:4" s="3" customFormat="1" ht="18" customHeight="1" x14ac:dyDescent="0.2">
      <c r="A56" s="252"/>
      <c r="B56" s="255"/>
      <c r="C56" s="20"/>
      <c r="D56" s="20"/>
    </row>
    <row r="57" spans="1:4" s="3" customFormat="1" x14ac:dyDescent="0.2">
      <c r="A57" s="89"/>
      <c r="B57" s="92"/>
      <c r="C57" s="7"/>
      <c r="D57" s="7"/>
    </row>
    <row r="58" spans="1:4" s="3" customFormat="1" x14ac:dyDescent="0.2">
      <c r="A58" s="89"/>
      <c r="B58" s="92"/>
      <c r="C58" s="8"/>
      <c r="D58" s="8"/>
    </row>
    <row r="59" spans="1:4" s="3" customFormat="1" x14ac:dyDescent="0.2">
      <c r="A59" s="89"/>
      <c r="B59" s="92"/>
      <c r="C59" s="8"/>
      <c r="D59" s="8"/>
    </row>
    <row r="60" spans="1:4" s="3" customFormat="1" x14ac:dyDescent="0.2">
      <c r="A60" s="89"/>
      <c r="B60" s="15"/>
      <c r="C60" s="14"/>
      <c r="D60" s="14"/>
    </row>
    <row r="61" spans="1:4" s="3" customFormat="1" x14ac:dyDescent="0.2">
      <c r="A61" s="89"/>
      <c r="B61" s="15"/>
      <c r="C61" s="7"/>
      <c r="D61" s="7"/>
    </row>
    <row r="62" spans="1:4" s="3" customFormat="1" x14ac:dyDescent="0.2">
      <c r="A62" s="89"/>
      <c r="B62" s="15"/>
      <c r="C62" s="15"/>
      <c r="D62" s="15"/>
    </row>
    <row r="63" spans="1:4" s="3" customFormat="1" hidden="1" x14ac:dyDescent="0.2">
      <c r="A63" s="89"/>
      <c r="B63" s="91"/>
      <c r="C63" s="9"/>
      <c r="D63" s="9"/>
    </row>
    <row r="64" spans="1:4" s="3" customFormat="1" hidden="1" x14ac:dyDescent="0.2">
      <c r="A64" s="89"/>
      <c r="B64" s="91"/>
      <c r="C64" s="9"/>
      <c r="D64" s="9"/>
    </row>
    <row r="65" spans="1:4" s="3" customFormat="1" x14ac:dyDescent="0.2">
      <c r="A65" s="89"/>
      <c r="B65" s="15"/>
      <c r="C65" s="15"/>
      <c r="D65" s="15"/>
    </row>
    <row r="66" spans="1:4" s="3" customFormat="1" hidden="1" x14ac:dyDescent="0.2">
      <c r="A66" s="89"/>
      <c r="B66" s="91"/>
      <c r="C66" s="9"/>
      <c r="D66" s="9"/>
    </row>
    <row r="67" spans="1:4" s="3" customFormat="1" x14ac:dyDescent="0.2">
      <c r="A67" s="89"/>
      <c r="B67" s="91"/>
      <c r="C67" s="7"/>
      <c r="D67" s="7"/>
    </row>
    <row r="68" spans="1:4" s="3" customFormat="1" x14ac:dyDescent="0.2">
      <c r="A68" s="89"/>
      <c r="B68" s="91"/>
      <c r="C68" s="15"/>
      <c r="D68" s="15"/>
    </row>
    <row r="69" spans="1:4" s="3" customFormat="1" hidden="1" x14ac:dyDescent="0.2">
      <c r="A69" s="89"/>
      <c r="B69" s="91"/>
      <c r="C69" s="9"/>
      <c r="D69" s="9"/>
    </row>
    <row r="70" spans="1:4" s="3" customFormat="1" hidden="1" x14ac:dyDescent="0.2">
      <c r="A70" s="89"/>
      <c r="B70" s="91"/>
      <c r="C70" s="9"/>
      <c r="D70" s="9"/>
    </row>
    <row r="71" spans="1:4" s="3" customFormat="1" x14ac:dyDescent="0.2">
      <c r="A71" s="89"/>
      <c r="B71" s="91"/>
      <c r="C71" s="15"/>
      <c r="D71" s="15"/>
    </row>
    <row r="72" spans="1:4" s="3" customFormat="1" hidden="1" x14ac:dyDescent="0.2">
      <c r="A72" s="89"/>
      <c r="B72" s="91"/>
      <c r="C72" s="9"/>
      <c r="D72" s="9"/>
    </row>
    <row r="73" spans="1:4" s="3" customFormat="1" hidden="1" x14ac:dyDescent="0.2">
      <c r="A73" s="89"/>
      <c r="B73" s="91"/>
      <c r="C73" s="9"/>
      <c r="D73" s="9"/>
    </row>
    <row r="74" spans="1:4" s="3" customFormat="1" x14ac:dyDescent="0.2">
      <c r="A74" s="89"/>
      <c r="B74" s="91"/>
      <c r="C74" s="15"/>
      <c r="D74" s="15"/>
    </row>
    <row r="75" spans="1:4" s="3" customFormat="1" hidden="1" x14ac:dyDescent="0.2">
      <c r="A75" s="89"/>
      <c r="B75" s="91"/>
      <c r="C75" s="9"/>
      <c r="D75" s="9"/>
    </row>
    <row r="76" spans="1:4" s="3" customFormat="1" hidden="1" x14ac:dyDescent="0.2">
      <c r="A76" s="89"/>
      <c r="B76" s="91"/>
      <c r="C76" s="9"/>
      <c r="D76" s="9"/>
    </row>
    <row r="77" spans="1:4" s="3" customFormat="1" ht="13.5" hidden="1" customHeight="1" x14ac:dyDescent="0.2">
      <c r="A77" s="89"/>
      <c r="B77" s="91"/>
      <c r="C77" s="9"/>
      <c r="D77" s="9"/>
    </row>
    <row r="78" spans="1:4" s="3" customFormat="1" ht="13.5" customHeight="1" x14ac:dyDescent="0.2">
      <c r="A78" s="89"/>
      <c r="B78" s="91"/>
      <c r="C78" s="8"/>
      <c r="D78" s="8"/>
    </row>
    <row r="79" spans="1:4" s="3" customFormat="1" ht="13.5" customHeight="1" x14ac:dyDescent="0.2">
      <c r="A79" s="89"/>
      <c r="B79" s="91"/>
      <c r="C79" s="7"/>
      <c r="D79" s="7"/>
    </row>
    <row r="80" spans="1:4" s="3" customFormat="1" ht="26.25" customHeight="1" x14ac:dyDescent="0.2">
      <c r="A80" s="89"/>
      <c r="B80" s="15"/>
      <c r="C80" s="53"/>
      <c r="D80" s="53"/>
    </row>
    <row r="81" spans="1:4" s="3" customFormat="1" ht="13.5" hidden="1" customHeight="1" x14ac:dyDescent="0.2">
      <c r="A81" s="89"/>
      <c r="B81" s="91"/>
      <c r="C81" s="9"/>
      <c r="D81" s="9"/>
    </row>
    <row r="82" spans="1:4" s="3" customFormat="1" ht="13.5" customHeight="1" x14ac:dyDescent="0.2">
      <c r="A82" s="89"/>
      <c r="B82" s="91"/>
      <c r="C82" s="8"/>
      <c r="D82" s="8"/>
    </row>
    <row r="83" spans="1:4" s="3" customFormat="1" ht="13.5" customHeight="1" x14ac:dyDescent="0.2">
      <c r="A83" s="89"/>
      <c r="B83" s="91"/>
      <c r="C83" s="8"/>
      <c r="D83" s="8"/>
    </row>
    <row r="84" spans="1:4" s="3" customFormat="1" ht="13.5" customHeight="1" x14ac:dyDescent="0.2">
      <c r="A84" s="89"/>
      <c r="B84" s="92"/>
      <c r="C84" s="15"/>
      <c r="D84" s="15"/>
    </row>
    <row r="85" spans="1:4" s="3" customFormat="1" ht="13.5" hidden="1" customHeight="1" x14ac:dyDescent="0.2">
      <c r="A85" s="89"/>
      <c r="B85" s="13"/>
      <c r="C85" s="13"/>
      <c r="D85" s="13"/>
    </row>
    <row r="86" spans="1:4" s="3" customFormat="1" ht="13.5" customHeight="1" x14ac:dyDescent="0.2">
      <c r="A86" s="89"/>
      <c r="B86" s="15"/>
      <c r="C86" s="14"/>
      <c r="D86" s="14"/>
    </row>
    <row r="87" spans="1:4" s="3" customFormat="1" ht="13.5" hidden="1" customHeight="1" x14ac:dyDescent="0.2">
      <c r="A87" s="89"/>
      <c r="B87" s="91"/>
      <c r="C87" s="9"/>
      <c r="D87" s="9"/>
    </row>
    <row r="88" spans="1:4" s="3" customFormat="1" ht="28.5" customHeight="1" x14ac:dyDescent="0.2">
      <c r="A88" s="89"/>
      <c r="B88" s="91"/>
      <c r="C88" s="31"/>
      <c r="D88" s="31"/>
    </row>
    <row r="89" spans="1:4" s="3" customFormat="1" ht="13.5" customHeight="1" x14ac:dyDescent="0.2">
      <c r="A89" s="89"/>
      <c r="B89" s="91"/>
      <c r="C89" s="15"/>
      <c r="D89" s="15"/>
    </row>
    <row r="90" spans="1:4" s="3" customFormat="1" ht="13.5" hidden="1" customHeight="1" x14ac:dyDescent="0.2">
      <c r="A90" s="89"/>
      <c r="B90" s="91"/>
      <c r="C90" s="9"/>
      <c r="D90" s="9"/>
    </row>
    <row r="91" spans="1:4" s="3" customFormat="1" ht="13.5" customHeight="1" x14ac:dyDescent="0.2">
      <c r="A91" s="89"/>
      <c r="B91" s="91"/>
      <c r="C91" s="14"/>
      <c r="D91" s="14"/>
    </row>
    <row r="92" spans="1:4" s="3" customFormat="1" ht="13.5" hidden="1" customHeight="1" x14ac:dyDescent="0.2">
      <c r="A92" s="89"/>
      <c r="B92" s="91"/>
      <c r="C92" s="9"/>
      <c r="D92" s="9"/>
    </row>
    <row r="93" spans="1:4" s="3" customFormat="1" ht="22.5" customHeight="1" x14ac:dyDescent="0.2">
      <c r="A93" s="89"/>
      <c r="B93" s="91"/>
      <c r="C93" s="53"/>
      <c r="D93" s="53"/>
    </row>
    <row r="94" spans="1:4" s="3" customFormat="1" ht="13.5" hidden="1" customHeight="1" x14ac:dyDescent="0.2">
      <c r="A94" s="89"/>
      <c r="B94" s="13"/>
      <c r="C94" s="13"/>
      <c r="D94" s="13"/>
    </row>
    <row r="95" spans="1:4" s="3" customFormat="1" ht="13.5" customHeight="1" x14ac:dyDescent="0.2">
      <c r="A95" s="89"/>
      <c r="B95" s="13"/>
      <c r="C95" s="7"/>
      <c r="D95" s="7"/>
    </row>
    <row r="96" spans="1:4" s="3" customFormat="1" ht="13.5" customHeight="1" x14ac:dyDescent="0.2">
      <c r="A96" s="89"/>
      <c r="B96" s="13"/>
      <c r="C96" s="18"/>
      <c r="D96" s="18"/>
    </row>
    <row r="97" spans="1:4" s="3" customFormat="1" ht="13.5" customHeight="1" x14ac:dyDescent="0.2">
      <c r="A97" s="89"/>
      <c r="B97" s="15"/>
      <c r="C97" s="15"/>
      <c r="D97" s="15"/>
    </row>
    <row r="98" spans="1:4" s="3" customFormat="1" ht="13.5" hidden="1" customHeight="1" x14ac:dyDescent="0.2">
      <c r="A98" s="89"/>
      <c r="B98" s="91"/>
      <c r="C98" s="9"/>
      <c r="D98" s="9"/>
    </row>
    <row r="99" spans="1:4" s="3" customFormat="1" ht="13.5" customHeight="1" x14ac:dyDescent="0.2">
      <c r="A99" s="89"/>
      <c r="B99" s="91"/>
      <c r="C99" s="8"/>
      <c r="D99" s="8"/>
    </row>
    <row r="100" spans="1:4" s="3" customFormat="1" ht="13.5" customHeight="1" x14ac:dyDescent="0.2">
      <c r="A100" s="89"/>
      <c r="B100" s="91"/>
      <c r="C100" s="7"/>
      <c r="D100" s="7"/>
    </row>
    <row r="101" spans="1:4" s="3" customFormat="1" ht="13.5" customHeight="1" x14ac:dyDescent="0.2">
      <c r="A101" s="89"/>
      <c r="B101" s="15"/>
      <c r="C101" s="15"/>
      <c r="D101" s="15"/>
    </row>
    <row r="102" spans="1:4" s="3" customFormat="1" ht="13.5" hidden="1" customHeight="1" x14ac:dyDescent="0.2">
      <c r="A102" s="89"/>
      <c r="B102" s="13"/>
      <c r="C102" s="9"/>
      <c r="D102" s="9"/>
    </row>
    <row r="103" spans="1:4" s="3" customFormat="1" ht="13.5" customHeight="1" x14ac:dyDescent="0.2">
      <c r="A103" s="89"/>
      <c r="B103" s="13"/>
      <c r="C103" s="7"/>
      <c r="D103" s="7"/>
    </row>
    <row r="104" spans="1:4" s="3" customFormat="1" ht="22.5" customHeight="1" x14ac:dyDescent="0.2">
      <c r="A104" s="89"/>
      <c r="B104" s="15"/>
      <c r="C104" s="53"/>
      <c r="D104" s="53"/>
    </row>
    <row r="105" spans="1:4" s="3" customFormat="1" ht="13.5" hidden="1" customHeight="1" x14ac:dyDescent="0.2">
      <c r="A105" s="89"/>
      <c r="B105" s="91"/>
      <c r="C105" s="9"/>
      <c r="D105" s="9"/>
    </row>
    <row r="106" spans="1:4" s="3" customFormat="1" ht="13.5" customHeight="1" x14ac:dyDescent="0.2">
      <c r="A106" s="89"/>
      <c r="B106" s="15"/>
      <c r="C106" s="15"/>
      <c r="D106" s="15"/>
    </row>
    <row r="107" spans="1:4" s="3" customFormat="1" ht="13.5" hidden="1" customHeight="1" x14ac:dyDescent="0.2">
      <c r="A107" s="89"/>
      <c r="B107" s="91"/>
      <c r="C107" s="9"/>
      <c r="D107" s="9"/>
    </row>
    <row r="108" spans="1:4" s="3" customFormat="1" ht="13.5" hidden="1" customHeight="1" x14ac:dyDescent="0.2">
      <c r="A108" s="89"/>
      <c r="B108" s="91"/>
      <c r="C108" s="9"/>
      <c r="D108" s="9"/>
    </row>
    <row r="109" spans="1:4" s="3" customFormat="1" ht="13.5" customHeight="1" x14ac:dyDescent="0.2">
      <c r="A109" s="89"/>
      <c r="B109" s="92"/>
      <c r="C109" s="7"/>
      <c r="D109" s="7"/>
    </row>
    <row r="110" spans="1:4" s="3" customFormat="1" ht="13.5" customHeight="1" x14ac:dyDescent="0.2">
      <c r="A110" s="89"/>
      <c r="B110" s="91"/>
      <c r="C110" s="7"/>
      <c r="D110" s="7"/>
    </row>
    <row r="111" spans="1:4" s="3" customFormat="1" ht="13.5" customHeight="1" x14ac:dyDescent="0.2">
      <c r="A111" s="89"/>
      <c r="B111" s="91"/>
      <c r="C111" s="8"/>
      <c r="D111" s="8"/>
    </row>
    <row r="112" spans="1:4" s="3" customFormat="1" ht="13.5" customHeight="1" x14ac:dyDescent="0.2">
      <c r="A112" s="89"/>
      <c r="B112" s="15"/>
      <c r="C112" s="14"/>
      <c r="D112" s="14"/>
    </row>
    <row r="113" spans="1:4" s="3" customFormat="1" hidden="1" x14ac:dyDescent="0.2">
      <c r="A113" s="89"/>
      <c r="B113" s="91"/>
      <c r="C113" s="9"/>
      <c r="D113" s="9"/>
    </row>
    <row r="114" spans="1:4" s="3" customFormat="1" x14ac:dyDescent="0.2">
      <c r="A114" s="89"/>
      <c r="B114" s="91"/>
      <c r="C114" s="7"/>
      <c r="D114" s="7"/>
    </row>
    <row r="115" spans="1:4" s="3" customFormat="1" x14ac:dyDescent="0.2">
      <c r="A115" s="89"/>
      <c r="B115" s="91"/>
      <c r="C115" s="8"/>
      <c r="D115" s="8"/>
    </row>
    <row r="116" spans="1:4" s="3" customFormat="1" x14ac:dyDescent="0.2">
      <c r="A116" s="89"/>
      <c r="B116" s="15"/>
      <c r="C116" s="15"/>
      <c r="D116" s="15"/>
    </row>
    <row r="117" spans="1:4" s="3" customFormat="1" hidden="1" x14ac:dyDescent="0.2">
      <c r="A117" s="89"/>
      <c r="B117" s="91"/>
      <c r="C117" s="9"/>
      <c r="D117" s="9"/>
    </row>
    <row r="118" spans="1:4" s="3" customFormat="1" hidden="1" x14ac:dyDescent="0.2">
      <c r="A118" s="89"/>
      <c r="B118" s="91"/>
      <c r="C118" s="9"/>
      <c r="D118" s="9"/>
    </row>
    <row r="119" spans="1:4" s="3" customFormat="1" hidden="1" x14ac:dyDescent="0.2">
      <c r="A119" s="89"/>
      <c r="B119" s="93"/>
      <c r="C119" s="5"/>
      <c r="D119" s="5"/>
    </row>
    <row r="120" spans="1:4" s="3" customFormat="1" hidden="1" x14ac:dyDescent="0.2">
      <c r="A120" s="89"/>
      <c r="B120" s="91"/>
      <c r="C120" s="9"/>
      <c r="D120" s="9"/>
    </row>
    <row r="121" spans="1:4" s="3" customFormat="1" hidden="1" x14ac:dyDescent="0.2">
      <c r="A121" s="89"/>
      <c r="B121" s="91"/>
      <c r="C121" s="9"/>
      <c r="D121" s="9"/>
    </row>
    <row r="122" spans="1:4" s="3" customFormat="1" hidden="1" x14ac:dyDescent="0.2">
      <c r="A122" s="89"/>
      <c r="B122" s="91"/>
      <c r="C122" s="9"/>
      <c r="D122" s="9"/>
    </row>
    <row r="123" spans="1:4" s="3" customFormat="1" x14ac:dyDescent="0.2">
      <c r="A123" s="89"/>
      <c r="B123" s="15"/>
      <c r="C123" s="15"/>
      <c r="D123" s="15"/>
    </row>
    <row r="124" spans="1:4" s="3" customFormat="1" hidden="1" x14ac:dyDescent="0.2">
      <c r="A124" s="89"/>
      <c r="B124" s="91"/>
      <c r="C124" s="9"/>
      <c r="D124" s="9"/>
    </row>
    <row r="125" spans="1:4" s="3" customFormat="1" x14ac:dyDescent="0.2">
      <c r="A125" s="89"/>
      <c r="B125" s="15"/>
      <c r="C125" s="15"/>
      <c r="D125" s="15"/>
    </row>
    <row r="126" spans="1:4" s="3" customFormat="1" hidden="1" x14ac:dyDescent="0.2">
      <c r="A126" s="89"/>
      <c r="B126" s="91"/>
      <c r="C126" s="9"/>
      <c r="D126" s="9"/>
    </row>
    <row r="127" spans="1:4" s="3" customFormat="1" hidden="1" x14ac:dyDescent="0.2">
      <c r="A127" s="89"/>
      <c r="B127" s="91"/>
      <c r="C127" s="9"/>
      <c r="D127" s="9"/>
    </row>
    <row r="128" spans="1:4" s="3" customFormat="1" x14ac:dyDescent="0.2">
      <c r="A128" s="89"/>
      <c r="B128" s="91"/>
      <c r="C128" s="9"/>
      <c r="D128" s="9"/>
    </row>
    <row r="129" spans="1:4" s="3" customFormat="1" x14ac:dyDescent="0.2">
      <c r="A129" s="89"/>
      <c r="B129" s="91"/>
      <c r="C129" s="9"/>
      <c r="D129" s="9"/>
    </row>
    <row r="130" spans="1:4" s="3" customFormat="1" ht="28.5" customHeight="1" x14ac:dyDescent="0.2">
      <c r="A130" s="12"/>
      <c r="B130" s="256"/>
      <c r="C130" s="33"/>
      <c r="D130" s="246"/>
    </row>
    <row r="131" spans="1:4" s="3" customFormat="1" x14ac:dyDescent="0.2">
      <c r="A131" s="89"/>
      <c r="B131" s="91"/>
      <c r="C131" s="8"/>
      <c r="D131" s="8"/>
    </row>
    <row r="132" spans="1:4" s="3" customFormat="1" x14ac:dyDescent="0.2">
      <c r="A132" s="89"/>
      <c r="B132" s="94"/>
      <c r="C132" s="6"/>
      <c r="D132" s="6"/>
    </row>
    <row r="133" spans="1:4" s="3" customFormat="1" hidden="1" x14ac:dyDescent="0.2">
      <c r="A133" s="89"/>
      <c r="B133" s="91"/>
      <c r="C133" s="9"/>
      <c r="D133" s="9"/>
    </row>
    <row r="134" spans="1:4" s="3" customFormat="1" hidden="1" x14ac:dyDescent="0.2">
      <c r="A134" s="89"/>
      <c r="B134" s="93"/>
      <c r="C134" s="5"/>
      <c r="D134" s="5"/>
    </row>
    <row r="135" spans="1:4" s="3" customFormat="1" hidden="1" x14ac:dyDescent="0.2">
      <c r="A135" s="89"/>
      <c r="B135" s="93"/>
      <c r="C135" s="5"/>
      <c r="D135" s="5"/>
    </row>
    <row r="136" spans="1:4" s="3" customFormat="1" hidden="1" x14ac:dyDescent="0.2">
      <c r="A136" s="89"/>
      <c r="B136" s="91"/>
      <c r="C136" s="9"/>
      <c r="D136" s="9"/>
    </row>
    <row r="137" spans="1:4" s="3" customFormat="1" x14ac:dyDescent="0.2">
      <c r="A137" s="89"/>
      <c r="B137" s="15"/>
      <c r="C137" s="15"/>
      <c r="D137" s="15"/>
    </row>
    <row r="138" spans="1:4" s="3" customFormat="1" hidden="1" x14ac:dyDescent="0.2">
      <c r="A138" s="89"/>
      <c r="B138" s="91"/>
      <c r="C138" s="9"/>
      <c r="D138" s="9"/>
    </row>
    <row r="139" spans="1:4" s="3" customFormat="1" hidden="1" x14ac:dyDescent="0.2">
      <c r="A139" s="89"/>
      <c r="B139" s="91"/>
      <c r="C139" s="9"/>
      <c r="D139" s="9"/>
    </row>
    <row r="140" spans="1:4" s="3" customFormat="1" x14ac:dyDescent="0.2">
      <c r="A140" s="89"/>
      <c r="B140" s="15"/>
      <c r="C140" s="15"/>
      <c r="D140" s="15"/>
    </row>
    <row r="141" spans="1:4" s="3" customFormat="1" hidden="1" x14ac:dyDescent="0.2">
      <c r="A141" s="89"/>
      <c r="B141" s="91"/>
      <c r="C141" s="9"/>
      <c r="D141" s="9"/>
    </row>
    <row r="142" spans="1:4" s="3" customFormat="1" hidden="1" x14ac:dyDescent="0.2">
      <c r="A142" s="89"/>
      <c r="B142" s="93"/>
      <c r="C142" s="5"/>
      <c r="D142" s="5"/>
    </row>
    <row r="143" spans="1:4" s="3" customFormat="1" x14ac:dyDescent="0.2">
      <c r="A143" s="89"/>
      <c r="B143" s="15"/>
      <c r="C143" s="6"/>
      <c r="D143" s="6"/>
    </row>
    <row r="144" spans="1:4" s="3" customFormat="1" hidden="1" x14ac:dyDescent="0.2">
      <c r="A144" s="89"/>
      <c r="B144" s="13"/>
      <c r="C144" s="5"/>
      <c r="D144" s="5"/>
    </row>
    <row r="145" spans="1:4" s="3" customFormat="1" x14ac:dyDescent="0.2">
      <c r="A145" s="89"/>
      <c r="B145" s="15"/>
      <c r="C145" s="15"/>
      <c r="D145" s="15"/>
    </row>
    <row r="146" spans="1:4" s="3" customFormat="1" hidden="1" x14ac:dyDescent="0.2">
      <c r="A146" s="89"/>
      <c r="B146" s="91"/>
      <c r="C146" s="9"/>
      <c r="D146" s="9"/>
    </row>
    <row r="147" spans="1:4" s="3" customFormat="1" x14ac:dyDescent="0.2">
      <c r="A147" s="89"/>
      <c r="B147" s="91"/>
      <c r="C147" s="8"/>
      <c r="D147" s="8"/>
    </row>
    <row r="148" spans="1:4" s="3" customFormat="1" x14ac:dyDescent="0.2">
      <c r="A148" s="89"/>
      <c r="B148" s="13"/>
      <c r="C148" s="15"/>
      <c r="D148" s="15"/>
    </row>
    <row r="149" spans="1:4" s="3" customFormat="1" hidden="1" x14ac:dyDescent="0.2">
      <c r="A149" s="89"/>
      <c r="B149" s="13"/>
      <c r="C149" s="5"/>
      <c r="D149" s="5"/>
    </row>
    <row r="150" spans="1:4" s="3" customFormat="1" x14ac:dyDescent="0.2">
      <c r="A150" s="89"/>
      <c r="B150" s="13"/>
      <c r="C150" s="19"/>
      <c r="D150" s="19"/>
    </row>
    <row r="151" spans="1:4" s="3" customFormat="1" x14ac:dyDescent="0.2">
      <c r="A151" s="89"/>
      <c r="B151" s="15"/>
      <c r="C151" s="14"/>
      <c r="D151" s="14"/>
    </row>
    <row r="152" spans="1:4" s="3" customFormat="1" hidden="1" x14ac:dyDescent="0.2">
      <c r="A152" s="89"/>
      <c r="B152" s="91"/>
      <c r="C152" s="9"/>
      <c r="D152" s="9"/>
    </row>
    <row r="153" spans="1:4" s="3" customFormat="1" x14ac:dyDescent="0.2">
      <c r="A153" s="89"/>
      <c r="B153" s="94"/>
      <c r="C153" s="4"/>
      <c r="D153" s="4"/>
    </row>
    <row r="154" spans="1:4" s="3" customFormat="1" ht="11.25" hidden="1" customHeight="1" x14ac:dyDescent="0.2">
      <c r="A154" s="89"/>
      <c r="B154" s="93"/>
      <c r="C154" s="5"/>
      <c r="D154" s="5"/>
    </row>
    <row r="155" spans="1:4" s="3" customFormat="1" ht="24" customHeight="1" x14ac:dyDescent="0.2">
      <c r="A155" s="89"/>
      <c r="B155" s="93"/>
      <c r="C155" s="54"/>
      <c r="D155" s="54"/>
    </row>
    <row r="156" spans="1:4" s="3" customFormat="1" ht="15" customHeight="1" x14ac:dyDescent="0.2">
      <c r="A156" s="89"/>
      <c r="B156" s="93"/>
      <c r="C156" s="54"/>
      <c r="D156" s="54"/>
    </row>
    <row r="157" spans="1:4" s="3" customFormat="1" ht="11.25" customHeight="1" x14ac:dyDescent="0.2">
      <c r="A157" s="89"/>
      <c r="B157" s="94"/>
      <c r="C157" s="6"/>
      <c r="D157" s="6"/>
    </row>
    <row r="158" spans="1:4" s="3" customFormat="1" hidden="1" x14ac:dyDescent="0.2">
      <c r="A158" s="89"/>
      <c r="B158" s="93"/>
      <c r="C158" s="5"/>
      <c r="D158" s="5"/>
    </row>
    <row r="159" spans="1:4" s="3" customFormat="1" ht="13.5" customHeight="1" x14ac:dyDescent="0.2">
      <c r="A159" s="89"/>
      <c r="B159" s="93"/>
      <c r="C159" s="1"/>
      <c r="D159" s="1"/>
    </row>
    <row r="160" spans="1:4" s="3" customFormat="1" ht="12.75" customHeight="1" x14ac:dyDescent="0.2">
      <c r="A160" s="89"/>
      <c r="B160" s="93"/>
      <c r="C160" s="8"/>
      <c r="D160" s="8"/>
    </row>
    <row r="161" spans="1:4" s="3" customFormat="1" ht="12.75" customHeight="1" x14ac:dyDescent="0.2">
      <c r="A161" s="89"/>
      <c r="B161" s="15"/>
      <c r="C161" s="14"/>
      <c r="D161" s="14"/>
    </row>
    <row r="162" spans="1:4" s="3" customFormat="1" hidden="1" x14ac:dyDescent="0.2">
      <c r="A162" s="89"/>
      <c r="B162" s="91"/>
      <c r="C162" s="9"/>
      <c r="D162" s="9"/>
    </row>
    <row r="163" spans="1:4" s="3" customFormat="1" x14ac:dyDescent="0.2">
      <c r="A163" s="89"/>
      <c r="B163" s="91"/>
      <c r="C163" s="19"/>
      <c r="D163" s="19"/>
    </row>
    <row r="164" spans="1:4" s="3" customFormat="1" x14ac:dyDescent="0.2">
      <c r="A164" s="89"/>
      <c r="B164" s="94"/>
      <c r="C164" s="6"/>
      <c r="D164" s="6"/>
    </row>
    <row r="165" spans="1:4" s="3" customFormat="1" hidden="1" x14ac:dyDescent="0.2">
      <c r="A165" s="89"/>
      <c r="B165" s="93"/>
      <c r="C165" s="5"/>
      <c r="D165" s="5"/>
    </row>
    <row r="166" spans="1:4" s="3" customFormat="1" hidden="1" x14ac:dyDescent="0.2">
      <c r="A166" s="89"/>
      <c r="B166" s="91"/>
      <c r="C166" s="9"/>
      <c r="D166" s="9"/>
    </row>
    <row r="167" spans="1:4" s="3" customFormat="1" ht="19.5" customHeight="1" x14ac:dyDescent="0.2">
      <c r="A167" s="253"/>
      <c r="B167" s="257"/>
      <c r="C167" s="7"/>
      <c r="D167" s="7"/>
    </row>
    <row r="168" spans="1:4" s="3" customFormat="1" ht="15" customHeight="1" x14ac:dyDescent="0.2">
      <c r="A168" s="89"/>
      <c r="B168" s="92"/>
      <c r="C168" s="7"/>
      <c r="D168" s="7"/>
    </row>
    <row r="169" spans="1:4" s="3" customFormat="1" x14ac:dyDescent="0.2">
      <c r="A169" s="89"/>
      <c r="B169" s="92"/>
      <c r="C169" s="8"/>
      <c r="D169" s="8"/>
    </row>
    <row r="170" spans="1:4" s="3" customFormat="1" x14ac:dyDescent="0.2">
      <c r="A170" s="89"/>
      <c r="B170" s="91"/>
      <c r="C170" s="7"/>
      <c r="D170" s="7"/>
    </row>
    <row r="171" spans="1:4" s="3" customFormat="1" x14ac:dyDescent="0.2">
      <c r="A171" s="89"/>
      <c r="B171" s="92"/>
      <c r="C171" s="15"/>
      <c r="D171" s="15"/>
    </row>
    <row r="172" spans="1:4" s="3" customFormat="1" x14ac:dyDescent="0.2">
      <c r="A172" s="89"/>
      <c r="B172" s="91"/>
      <c r="C172" s="8"/>
      <c r="D172" s="8"/>
    </row>
    <row r="173" spans="1:4" s="3" customFormat="1" x14ac:dyDescent="0.2">
      <c r="A173" s="89"/>
      <c r="B173" s="91"/>
      <c r="C173" s="8"/>
      <c r="D173" s="8"/>
    </row>
    <row r="174" spans="1:4" s="3" customFormat="1" x14ac:dyDescent="0.2">
      <c r="A174" s="89"/>
      <c r="B174" s="15"/>
      <c r="C174" s="14"/>
      <c r="D174" s="14"/>
    </row>
    <row r="175" spans="1:4" s="3" customFormat="1" ht="22.5" customHeight="1" x14ac:dyDescent="0.2">
      <c r="A175" s="89"/>
      <c r="B175" s="91"/>
      <c r="C175" s="31"/>
      <c r="D175" s="31"/>
    </row>
    <row r="176" spans="1:4" s="3" customFormat="1" x14ac:dyDescent="0.2">
      <c r="A176" s="89"/>
      <c r="B176" s="91"/>
      <c r="C176" s="14"/>
      <c r="D176" s="14"/>
    </row>
    <row r="177" spans="1:4" s="3" customFormat="1" x14ac:dyDescent="0.2">
      <c r="A177" s="89"/>
      <c r="B177" s="13"/>
      <c r="C177" s="7"/>
      <c r="D177" s="7"/>
    </row>
    <row r="178" spans="1:4" s="3" customFormat="1" x14ac:dyDescent="0.2">
      <c r="A178" s="89"/>
      <c r="B178" s="13"/>
      <c r="C178" s="18"/>
      <c r="D178" s="18"/>
    </row>
    <row r="179" spans="1:4" s="3" customFormat="1" x14ac:dyDescent="0.2">
      <c r="A179" s="89"/>
      <c r="B179" s="15"/>
      <c r="C179" s="15"/>
      <c r="D179" s="15"/>
    </row>
    <row r="180" spans="1:4" s="3" customFormat="1" ht="13.5" customHeight="1" x14ac:dyDescent="0.2">
      <c r="A180" s="89"/>
      <c r="B180" s="92"/>
      <c r="C180" s="7"/>
      <c r="D180" s="7"/>
    </row>
    <row r="181" spans="1:4" s="3" customFormat="1" ht="13.5" customHeight="1" x14ac:dyDescent="0.2">
      <c r="A181" s="89"/>
      <c r="B181" s="91"/>
      <c r="C181" s="7"/>
      <c r="D181" s="7"/>
    </row>
    <row r="182" spans="1:4" s="3" customFormat="1" ht="13.5" customHeight="1" x14ac:dyDescent="0.2">
      <c r="A182" s="89"/>
      <c r="B182" s="91"/>
      <c r="C182" s="8"/>
      <c r="D182" s="8"/>
    </row>
    <row r="183" spans="1:4" s="3" customFormat="1" x14ac:dyDescent="0.2">
      <c r="A183" s="89"/>
      <c r="B183" s="15"/>
      <c r="C183" s="15"/>
      <c r="D183" s="15"/>
    </row>
    <row r="184" spans="1:4" s="3" customFormat="1" x14ac:dyDescent="0.2">
      <c r="A184" s="89"/>
      <c r="B184" s="91"/>
      <c r="C184" s="8"/>
      <c r="D184" s="8"/>
    </row>
    <row r="185" spans="1:4" s="3" customFormat="1" x14ac:dyDescent="0.2">
      <c r="A185" s="89"/>
      <c r="B185" s="94"/>
      <c r="C185" s="6"/>
      <c r="D185" s="6"/>
    </row>
    <row r="186" spans="1:4" s="3" customFormat="1" x14ac:dyDescent="0.2">
      <c r="A186" s="89"/>
      <c r="B186" s="13"/>
      <c r="C186" s="19"/>
      <c r="D186" s="19"/>
    </row>
    <row r="187" spans="1:4" s="3" customFormat="1" x14ac:dyDescent="0.2">
      <c r="A187" s="89"/>
      <c r="B187" s="15"/>
      <c r="C187" s="14"/>
      <c r="D187" s="14"/>
    </row>
    <row r="188" spans="1:4" s="3" customFormat="1" x14ac:dyDescent="0.2">
      <c r="A188" s="89"/>
      <c r="B188" s="94"/>
      <c r="C188" s="21"/>
      <c r="D188" s="21"/>
    </row>
    <row r="189" spans="1:4" s="3" customFormat="1" x14ac:dyDescent="0.2">
      <c r="A189" s="89"/>
      <c r="B189" s="93"/>
      <c r="C189" s="1"/>
      <c r="D189" s="1"/>
    </row>
    <row r="190" spans="1:4" s="3" customFormat="1" x14ac:dyDescent="0.2">
      <c r="A190" s="89"/>
      <c r="B190" s="93"/>
      <c r="C190" s="8"/>
      <c r="D190" s="8"/>
    </row>
    <row r="191" spans="1:4" s="3" customFormat="1" x14ac:dyDescent="0.2">
      <c r="A191" s="89"/>
      <c r="B191" s="15"/>
      <c r="C191" s="14"/>
      <c r="D191" s="14"/>
    </row>
    <row r="192" spans="1:4" s="3" customFormat="1" x14ac:dyDescent="0.2">
      <c r="A192" s="89"/>
      <c r="B192" s="15"/>
      <c r="C192" s="14"/>
      <c r="D192" s="14"/>
    </row>
    <row r="193" spans="1:4" s="3" customFormat="1" x14ac:dyDescent="0.2">
      <c r="A193" s="89"/>
      <c r="B193" s="91"/>
      <c r="C193" s="9"/>
      <c r="D193" s="9"/>
    </row>
    <row r="194" spans="1:4" s="23" customFormat="1" ht="18" customHeight="1" x14ac:dyDescent="0.35">
      <c r="A194" s="304"/>
      <c r="B194" s="304"/>
      <c r="C194" s="304"/>
      <c r="D194" s="25"/>
    </row>
    <row r="195" spans="1:4" s="3" customFormat="1" ht="28.5" customHeight="1" x14ac:dyDescent="0.2">
      <c r="A195" s="12"/>
      <c r="B195" s="256"/>
      <c r="C195" s="33"/>
      <c r="D195" s="246"/>
    </row>
    <row r="196" spans="1:4" s="3" customFormat="1" x14ac:dyDescent="0.2">
      <c r="A196" s="89"/>
      <c r="B196" s="90"/>
    </row>
    <row r="197" spans="1:4" s="3" customFormat="1" x14ac:dyDescent="0.2">
      <c r="A197" s="89"/>
      <c r="B197" s="90"/>
      <c r="C197" s="2"/>
      <c r="D197" s="2"/>
    </row>
    <row r="198" spans="1:4" s="3" customFormat="1" x14ac:dyDescent="0.2">
      <c r="A198" s="89"/>
      <c r="B198" s="90"/>
      <c r="C198" s="2"/>
      <c r="D198" s="2"/>
    </row>
    <row r="199" spans="1:4" s="3" customFormat="1" ht="17.25" customHeight="1" x14ac:dyDescent="0.2">
      <c r="A199" s="89"/>
      <c r="B199" s="90"/>
      <c r="C199" s="2"/>
      <c r="D199" s="2"/>
    </row>
    <row r="200" spans="1:4" s="3" customFormat="1" ht="13.5" customHeight="1" x14ac:dyDescent="0.2">
      <c r="A200" s="89"/>
      <c r="B200" s="90"/>
      <c r="C200" s="2"/>
      <c r="D200" s="2"/>
    </row>
    <row r="201" spans="1:4" s="3" customFormat="1" x14ac:dyDescent="0.2">
      <c r="A201" s="89"/>
      <c r="B201" s="90"/>
      <c r="C201" s="2"/>
      <c r="D201" s="2"/>
    </row>
    <row r="202" spans="1:4" s="3" customFormat="1" x14ac:dyDescent="0.2">
      <c r="A202" s="89"/>
      <c r="B202" s="90"/>
    </row>
    <row r="203" spans="1:4" s="3" customFormat="1" x14ac:dyDescent="0.2">
      <c r="A203" s="89"/>
      <c r="B203" s="90"/>
      <c r="C203" s="2"/>
      <c r="D203" s="2"/>
    </row>
    <row r="204" spans="1:4" s="3" customFormat="1" x14ac:dyDescent="0.2">
      <c r="A204" s="89"/>
      <c r="B204" s="90"/>
      <c r="C204" s="22"/>
      <c r="D204" s="22"/>
    </row>
    <row r="205" spans="1:4" s="3" customFormat="1" x14ac:dyDescent="0.2">
      <c r="A205" s="89"/>
      <c r="B205" s="90"/>
      <c r="C205" s="2"/>
      <c r="D205" s="2"/>
    </row>
    <row r="206" spans="1:4" s="3" customFormat="1" ht="22.5" customHeight="1" x14ac:dyDescent="0.2">
      <c r="A206" s="89"/>
      <c r="B206" s="90"/>
      <c r="C206" s="31"/>
      <c r="D206" s="31"/>
    </row>
    <row r="207" spans="1:4" s="3" customFormat="1" ht="22.5" customHeight="1" x14ac:dyDescent="0.2">
      <c r="A207" s="89"/>
      <c r="B207" s="15"/>
      <c r="C207" s="53"/>
      <c r="D207" s="53"/>
    </row>
    <row r="208" spans="1:4" s="3" customFormat="1" x14ac:dyDescent="0.2">
      <c r="A208" s="89"/>
      <c r="B208" s="90"/>
    </row>
    <row r="209" spans="1:2" s="3" customFormat="1" x14ac:dyDescent="0.2">
      <c r="A209" s="89"/>
      <c r="B209" s="90"/>
    </row>
    <row r="210" spans="1:2" s="3" customFormat="1" x14ac:dyDescent="0.2">
      <c r="A210" s="89"/>
      <c r="B210" s="90"/>
    </row>
    <row r="211" spans="1:2" s="3" customFormat="1" x14ac:dyDescent="0.2">
      <c r="A211" s="89"/>
      <c r="B211" s="90"/>
    </row>
    <row r="212" spans="1:2" s="3" customFormat="1" x14ac:dyDescent="0.2">
      <c r="A212" s="89"/>
      <c r="B212" s="90"/>
    </row>
    <row r="213" spans="1:2" s="3" customFormat="1" x14ac:dyDescent="0.2">
      <c r="A213" s="89"/>
      <c r="B213" s="90"/>
    </row>
    <row r="214" spans="1:2" s="3" customFormat="1" x14ac:dyDescent="0.2">
      <c r="A214" s="89"/>
      <c r="B214" s="90"/>
    </row>
    <row r="215" spans="1:2" s="3" customFormat="1" x14ac:dyDescent="0.2">
      <c r="A215" s="89"/>
      <c r="B215" s="90"/>
    </row>
    <row r="216" spans="1:2" s="3" customFormat="1" x14ac:dyDescent="0.2">
      <c r="A216" s="89"/>
      <c r="B216" s="90"/>
    </row>
    <row r="217" spans="1:2" s="3" customFormat="1" x14ac:dyDescent="0.2">
      <c r="A217" s="89"/>
      <c r="B217" s="90"/>
    </row>
    <row r="218" spans="1:2" s="3" customFormat="1" x14ac:dyDescent="0.2">
      <c r="A218" s="89"/>
      <c r="B218" s="90"/>
    </row>
    <row r="219" spans="1:2" s="3" customFormat="1" x14ac:dyDescent="0.2">
      <c r="A219" s="89"/>
      <c r="B219" s="90"/>
    </row>
    <row r="220" spans="1:2" s="3" customFormat="1" x14ac:dyDescent="0.2">
      <c r="A220" s="89"/>
      <c r="B220" s="90"/>
    </row>
    <row r="221" spans="1:2" s="3" customFormat="1" x14ac:dyDescent="0.2">
      <c r="A221" s="89"/>
      <c r="B221" s="90"/>
    </row>
    <row r="222" spans="1:2" s="3" customFormat="1" x14ac:dyDescent="0.2">
      <c r="A222" s="89"/>
      <c r="B222" s="90"/>
    </row>
    <row r="223" spans="1:2" s="3" customFormat="1" x14ac:dyDescent="0.2">
      <c r="A223" s="89"/>
      <c r="B223" s="90"/>
    </row>
    <row r="224" spans="1:2" s="3" customFormat="1" x14ac:dyDescent="0.2">
      <c r="A224" s="89"/>
      <c r="B224" s="90"/>
    </row>
    <row r="225" spans="1:2" s="3" customFormat="1" x14ac:dyDescent="0.2">
      <c r="A225" s="89"/>
      <c r="B225" s="90"/>
    </row>
    <row r="226" spans="1:2" s="3" customFormat="1" x14ac:dyDescent="0.2">
      <c r="A226" s="89"/>
      <c r="B226" s="90"/>
    </row>
    <row r="227" spans="1:2" s="3" customFormat="1" x14ac:dyDescent="0.2">
      <c r="A227" s="89"/>
      <c r="B227" s="90"/>
    </row>
    <row r="228" spans="1:2" s="3" customFormat="1" x14ac:dyDescent="0.2">
      <c r="A228" s="89"/>
      <c r="B228" s="90"/>
    </row>
    <row r="229" spans="1:2" s="3" customFormat="1" x14ac:dyDescent="0.2">
      <c r="A229" s="89"/>
      <c r="B229" s="90"/>
    </row>
    <row r="230" spans="1:2" s="3" customFormat="1" x14ac:dyDescent="0.2">
      <c r="A230" s="89"/>
      <c r="B230" s="90"/>
    </row>
    <row r="231" spans="1:2" s="3" customFormat="1" x14ac:dyDescent="0.2">
      <c r="A231" s="89"/>
      <c r="B231" s="90"/>
    </row>
    <row r="232" spans="1:2" s="3" customFormat="1" x14ac:dyDescent="0.2">
      <c r="A232" s="89"/>
      <c r="B232" s="90"/>
    </row>
    <row r="233" spans="1:2" s="3" customFormat="1" x14ac:dyDescent="0.2">
      <c r="A233" s="89"/>
      <c r="B233" s="90"/>
    </row>
    <row r="234" spans="1:2" s="3" customFormat="1" x14ac:dyDescent="0.2">
      <c r="A234" s="89"/>
      <c r="B234" s="90"/>
    </row>
    <row r="235" spans="1:2" s="3" customFormat="1" x14ac:dyDescent="0.2">
      <c r="A235" s="89"/>
      <c r="B235" s="90"/>
    </row>
    <row r="236" spans="1:2" s="3" customFormat="1" x14ac:dyDescent="0.2">
      <c r="A236" s="89"/>
      <c r="B236" s="90"/>
    </row>
    <row r="237" spans="1:2" s="3" customFormat="1" x14ac:dyDescent="0.2">
      <c r="A237" s="89"/>
      <c r="B237" s="90"/>
    </row>
    <row r="238" spans="1:2" s="3" customFormat="1" x14ac:dyDescent="0.2">
      <c r="A238" s="89"/>
      <c r="B238" s="90"/>
    </row>
    <row r="239" spans="1:2" s="3" customFormat="1" x14ac:dyDescent="0.2">
      <c r="A239" s="89"/>
      <c r="B239" s="90"/>
    </row>
    <row r="240" spans="1:2" s="3" customFormat="1" x14ac:dyDescent="0.2">
      <c r="A240" s="89"/>
      <c r="B240" s="90"/>
    </row>
    <row r="241" spans="1:2" s="3" customFormat="1" x14ac:dyDescent="0.2">
      <c r="A241" s="89"/>
      <c r="B241" s="90"/>
    </row>
    <row r="242" spans="1:2" s="3" customFormat="1" x14ac:dyDescent="0.2">
      <c r="A242" s="89"/>
      <c r="B242" s="90"/>
    </row>
    <row r="243" spans="1:2" s="3" customFormat="1" x14ac:dyDescent="0.2">
      <c r="A243" s="89"/>
      <c r="B243" s="90"/>
    </row>
    <row r="244" spans="1:2" s="3" customFormat="1" x14ac:dyDescent="0.2">
      <c r="A244" s="89"/>
      <c r="B244" s="90"/>
    </row>
    <row r="245" spans="1:2" s="3" customFormat="1" x14ac:dyDescent="0.2">
      <c r="A245" s="89"/>
      <c r="B245" s="90"/>
    </row>
    <row r="246" spans="1:2" s="3" customFormat="1" x14ac:dyDescent="0.2">
      <c r="A246" s="89"/>
      <c r="B246" s="90"/>
    </row>
    <row r="247" spans="1:2" s="3" customFormat="1" x14ac:dyDescent="0.2">
      <c r="A247" s="89"/>
      <c r="B247" s="90"/>
    </row>
    <row r="248" spans="1:2" s="3" customFormat="1" x14ac:dyDescent="0.2">
      <c r="A248" s="89"/>
      <c r="B248" s="90"/>
    </row>
    <row r="249" spans="1:2" s="3" customFormat="1" x14ac:dyDescent="0.2">
      <c r="A249" s="89"/>
      <c r="B249" s="90"/>
    </row>
    <row r="250" spans="1:2" s="3" customFormat="1" x14ac:dyDescent="0.2">
      <c r="A250" s="89"/>
      <c r="B250" s="90"/>
    </row>
    <row r="251" spans="1:2" s="3" customFormat="1" x14ac:dyDescent="0.2">
      <c r="A251" s="89"/>
      <c r="B251" s="90"/>
    </row>
    <row r="252" spans="1:2" s="3" customFormat="1" x14ac:dyDescent="0.2">
      <c r="A252" s="89"/>
      <c r="B252" s="90"/>
    </row>
    <row r="253" spans="1:2" s="3" customFormat="1" x14ac:dyDescent="0.2">
      <c r="A253" s="89"/>
      <c r="B253" s="90"/>
    </row>
    <row r="254" spans="1:2" s="3" customFormat="1" x14ac:dyDescent="0.2">
      <c r="A254" s="89"/>
      <c r="B254" s="90"/>
    </row>
    <row r="255" spans="1:2" s="3" customFormat="1" x14ac:dyDescent="0.2">
      <c r="A255" s="89"/>
      <c r="B255" s="90"/>
    </row>
    <row r="256" spans="1:2" s="3" customFormat="1" x14ac:dyDescent="0.2">
      <c r="A256" s="89"/>
      <c r="B256" s="90"/>
    </row>
    <row r="257" spans="1:2" s="3" customFormat="1" x14ac:dyDescent="0.2">
      <c r="A257" s="89"/>
      <c r="B257" s="90"/>
    </row>
    <row r="258" spans="1:2" s="3" customFormat="1" x14ac:dyDescent="0.2">
      <c r="A258" s="89"/>
      <c r="B258" s="90"/>
    </row>
    <row r="259" spans="1:2" s="3" customFormat="1" x14ac:dyDescent="0.2">
      <c r="A259" s="89"/>
      <c r="B259" s="90"/>
    </row>
    <row r="260" spans="1:2" s="3" customFormat="1" x14ac:dyDescent="0.2">
      <c r="A260" s="89"/>
      <c r="B260" s="90"/>
    </row>
    <row r="261" spans="1:2" s="3" customFormat="1" x14ac:dyDescent="0.2">
      <c r="A261" s="89"/>
      <c r="B261" s="90"/>
    </row>
    <row r="262" spans="1:2" s="3" customFormat="1" x14ac:dyDescent="0.2">
      <c r="A262" s="89"/>
      <c r="B262" s="90"/>
    </row>
    <row r="263" spans="1:2" s="3" customFormat="1" x14ac:dyDescent="0.2">
      <c r="A263" s="89"/>
      <c r="B263" s="90"/>
    </row>
    <row r="264" spans="1:2" s="3" customFormat="1" x14ac:dyDescent="0.2">
      <c r="A264" s="89"/>
      <c r="B264" s="90"/>
    </row>
    <row r="265" spans="1:2" s="3" customFormat="1" x14ac:dyDescent="0.2">
      <c r="A265" s="89"/>
      <c r="B265" s="90"/>
    </row>
    <row r="266" spans="1:2" s="3" customFormat="1" x14ac:dyDescent="0.2">
      <c r="A266" s="89"/>
      <c r="B266" s="90"/>
    </row>
    <row r="267" spans="1:2" s="3" customFormat="1" x14ac:dyDescent="0.2">
      <c r="A267" s="89"/>
      <c r="B267" s="90"/>
    </row>
    <row r="268" spans="1:2" s="3" customFormat="1" x14ac:dyDescent="0.2">
      <c r="A268" s="89"/>
      <c r="B268" s="90"/>
    </row>
    <row r="269" spans="1:2" s="3" customFormat="1" x14ac:dyDescent="0.2">
      <c r="A269" s="89"/>
      <c r="B269" s="90"/>
    </row>
    <row r="270" spans="1:2" s="3" customFormat="1" x14ac:dyDescent="0.2">
      <c r="A270" s="89"/>
      <c r="B270" s="90"/>
    </row>
    <row r="271" spans="1:2" s="3" customFormat="1" x14ac:dyDescent="0.2">
      <c r="A271" s="89"/>
      <c r="B271" s="90"/>
    </row>
    <row r="272" spans="1:2" s="3" customFormat="1" x14ac:dyDescent="0.2">
      <c r="A272" s="89"/>
      <c r="B272" s="90"/>
    </row>
    <row r="273" spans="1:2" s="3" customFormat="1" x14ac:dyDescent="0.2">
      <c r="A273" s="89"/>
      <c r="B273" s="90"/>
    </row>
    <row r="274" spans="1:2" s="3" customFormat="1" x14ac:dyDescent="0.2">
      <c r="A274" s="89"/>
      <c r="B274" s="90"/>
    </row>
    <row r="275" spans="1:2" s="3" customFormat="1" x14ac:dyDescent="0.2">
      <c r="A275" s="89"/>
      <c r="B275" s="90"/>
    </row>
    <row r="276" spans="1:2" s="3" customFormat="1" x14ac:dyDescent="0.2">
      <c r="A276" s="89"/>
      <c r="B276" s="90"/>
    </row>
    <row r="277" spans="1:2" s="3" customFormat="1" x14ac:dyDescent="0.2">
      <c r="A277" s="89"/>
      <c r="B277" s="90"/>
    </row>
    <row r="278" spans="1:2" s="3" customFormat="1" x14ac:dyDescent="0.2">
      <c r="A278" s="89"/>
      <c r="B278" s="90"/>
    </row>
    <row r="279" spans="1:2" s="3" customFormat="1" x14ac:dyDescent="0.2">
      <c r="A279" s="89"/>
      <c r="B279" s="90"/>
    </row>
    <row r="280" spans="1:2" s="3" customFormat="1" x14ac:dyDescent="0.2">
      <c r="A280" s="89"/>
      <c r="B280" s="90"/>
    </row>
    <row r="281" spans="1:2" s="3" customFormat="1" x14ac:dyDescent="0.2">
      <c r="A281" s="89"/>
      <c r="B281" s="90"/>
    </row>
    <row r="282" spans="1:2" s="3" customFormat="1" x14ac:dyDescent="0.2">
      <c r="A282" s="89"/>
      <c r="B282" s="90"/>
    </row>
    <row r="283" spans="1:2" s="3" customFormat="1" x14ac:dyDescent="0.2">
      <c r="A283" s="89"/>
      <c r="B283" s="90"/>
    </row>
    <row r="284" spans="1:2" s="3" customFormat="1" x14ac:dyDescent="0.2">
      <c r="A284" s="89"/>
      <c r="B284" s="90"/>
    </row>
    <row r="285" spans="1:2" s="3" customFormat="1" x14ac:dyDescent="0.2">
      <c r="A285" s="89"/>
      <c r="B285" s="90"/>
    </row>
    <row r="286" spans="1:2" s="3" customFormat="1" x14ac:dyDescent="0.2">
      <c r="A286" s="89"/>
      <c r="B286" s="90"/>
    </row>
    <row r="287" spans="1:2" s="3" customFormat="1" x14ac:dyDescent="0.2">
      <c r="A287" s="89"/>
      <c r="B287" s="90"/>
    </row>
    <row r="288" spans="1:2" s="3" customFormat="1" x14ac:dyDescent="0.2">
      <c r="A288" s="89"/>
      <c r="B288" s="90"/>
    </row>
    <row r="289" spans="1:2" s="3" customFormat="1" x14ac:dyDescent="0.2">
      <c r="A289" s="89"/>
      <c r="B289" s="90"/>
    </row>
    <row r="290" spans="1:2" s="3" customFormat="1" x14ac:dyDescent="0.2">
      <c r="A290" s="89"/>
      <c r="B290" s="90"/>
    </row>
    <row r="291" spans="1:2" s="3" customFormat="1" x14ac:dyDescent="0.2">
      <c r="A291" s="89"/>
      <c r="B291" s="90"/>
    </row>
    <row r="292" spans="1:2" s="3" customFormat="1" x14ac:dyDescent="0.2">
      <c r="A292" s="89"/>
      <c r="B292" s="90"/>
    </row>
    <row r="293" spans="1:2" s="3" customFormat="1" x14ac:dyDescent="0.2">
      <c r="A293" s="89"/>
      <c r="B293" s="90"/>
    </row>
    <row r="294" spans="1:2" s="3" customFormat="1" x14ac:dyDescent="0.2">
      <c r="A294" s="89"/>
      <c r="B294" s="90"/>
    </row>
    <row r="295" spans="1:2" s="3" customFormat="1" x14ac:dyDescent="0.2">
      <c r="A295" s="89"/>
      <c r="B295" s="90"/>
    </row>
    <row r="296" spans="1:2" s="3" customFormat="1" x14ac:dyDescent="0.2">
      <c r="A296" s="89"/>
      <c r="B296" s="90"/>
    </row>
    <row r="297" spans="1:2" s="3" customFormat="1" x14ac:dyDescent="0.2">
      <c r="A297" s="89"/>
      <c r="B297" s="90"/>
    </row>
    <row r="298" spans="1:2" s="3" customFormat="1" x14ac:dyDescent="0.2">
      <c r="A298" s="89"/>
      <c r="B298" s="90"/>
    </row>
    <row r="299" spans="1:2" s="3" customFormat="1" x14ac:dyDescent="0.2">
      <c r="A299" s="89"/>
      <c r="B299" s="90"/>
    </row>
    <row r="300" spans="1:2" s="3" customFormat="1" x14ac:dyDescent="0.2">
      <c r="A300" s="89"/>
      <c r="B300" s="90"/>
    </row>
    <row r="301" spans="1:2" s="3" customFormat="1" x14ac:dyDescent="0.2">
      <c r="A301" s="89"/>
      <c r="B301" s="90"/>
    </row>
    <row r="302" spans="1:2" s="3" customFormat="1" x14ac:dyDescent="0.2">
      <c r="A302" s="89"/>
      <c r="B302" s="90"/>
    </row>
    <row r="303" spans="1:2" s="3" customFormat="1" x14ac:dyDescent="0.2">
      <c r="A303" s="89"/>
      <c r="B303" s="90"/>
    </row>
    <row r="304" spans="1:2" s="3" customFormat="1" x14ac:dyDescent="0.2">
      <c r="A304" s="89"/>
      <c r="B304" s="90"/>
    </row>
    <row r="305" spans="1:2" s="3" customFormat="1" x14ac:dyDescent="0.2">
      <c r="A305" s="89"/>
      <c r="B305" s="90"/>
    </row>
    <row r="306" spans="1:2" s="3" customFormat="1" x14ac:dyDescent="0.2">
      <c r="A306" s="89"/>
      <c r="B306" s="90"/>
    </row>
    <row r="307" spans="1:2" s="3" customFormat="1" x14ac:dyDescent="0.2">
      <c r="A307" s="89"/>
      <c r="B307" s="90"/>
    </row>
    <row r="308" spans="1:2" s="3" customFormat="1" x14ac:dyDescent="0.2">
      <c r="A308" s="89"/>
      <c r="B308" s="90"/>
    </row>
    <row r="309" spans="1:2" s="3" customFormat="1" x14ac:dyDescent="0.2">
      <c r="A309" s="89"/>
      <c r="B309" s="90"/>
    </row>
    <row r="310" spans="1:2" s="3" customFormat="1" x14ac:dyDescent="0.2">
      <c r="A310" s="89"/>
      <c r="B310" s="90"/>
    </row>
    <row r="311" spans="1:2" s="3" customFormat="1" x14ac:dyDescent="0.2">
      <c r="A311" s="89"/>
      <c r="B311" s="90"/>
    </row>
    <row r="312" spans="1:2" s="3" customFormat="1" x14ac:dyDescent="0.2">
      <c r="A312" s="89"/>
      <c r="B312" s="90"/>
    </row>
    <row r="313" spans="1:2" s="3" customFormat="1" x14ac:dyDescent="0.2">
      <c r="A313" s="89"/>
      <c r="B313" s="90"/>
    </row>
    <row r="314" spans="1:2" s="3" customFormat="1" x14ac:dyDescent="0.2">
      <c r="A314" s="89"/>
      <c r="B314" s="90"/>
    </row>
    <row r="315" spans="1:2" s="3" customFormat="1" x14ac:dyDescent="0.2">
      <c r="A315" s="89"/>
      <c r="B315" s="90"/>
    </row>
    <row r="316" spans="1:2" s="3" customFormat="1" x14ac:dyDescent="0.2">
      <c r="A316" s="89"/>
      <c r="B316" s="90"/>
    </row>
    <row r="317" spans="1:2" s="3" customFormat="1" x14ac:dyDescent="0.2">
      <c r="A317" s="89"/>
      <c r="B317" s="90"/>
    </row>
    <row r="318" spans="1:2" s="3" customFormat="1" x14ac:dyDescent="0.2">
      <c r="A318" s="89"/>
      <c r="B318" s="90"/>
    </row>
    <row r="319" spans="1:2" s="3" customFormat="1" x14ac:dyDescent="0.2">
      <c r="A319" s="89"/>
      <c r="B319" s="90"/>
    </row>
    <row r="320" spans="1:2" s="3" customFormat="1" x14ac:dyDescent="0.2">
      <c r="A320" s="89"/>
      <c r="B320" s="90"/>
    </row>
    <row r="321" spans="1:2" s="3" customFormat="1" x14ac:dyDescent="0.2">
      <c r="A321" s="89"/>
      <c r="B321" s="90"/>
    </row>
    <row r="322" spans="1:2" s="3" customFormat="1" x14ac:dyDescent="0.2">
      <c r="A322" s="89"/>
      <c r="B322" s="90"/>
    </row>
    <row r="323" spans="1:2" s="3" customFormat="1" x14ac:dyDescent="0.2">
      <c r="A323" s="89"/>
      <c r="B323" s="90"/>
    </row>
    <row r="324" spans="1:2" s="3" customFormat="1" x14ac:dyDescent="0.2">
      <c r="A324" s="89"/>
      <c r="B324" s="90"/>
    </row>
    <row r="325" spans="1:2" s="3" customFormat="1" x14ac:dyDescent="0.2">
      <c r="A325" s="89"/>
      <c r="B325" s="90"/>
    </row>
    <row r="326" spans="1:2" s="3" customFormat="1" x14ac:dyDescent="0.2">
      <c r="A326" s="89"/>
      <c r="B326" s="90"/>
    </row>
    <row r="327" spans="1:2" s="3" customFormat="1" x14ac:dyDescent="0.2">
      <c r="A327" s="89"/>
      <c r="B327" s="90"/>
    </row>
    <row r="328" spans="1:2" s="3" customFormat="1" x14ac:dyDescent="0.2">
      <c r="A328" s="89"/>
      <c r="B328" s="90"/>
    </row>
    <row r="329" spans="1:2" s="3" customFormat="1" x14ac:dyDescent="0.2">
      <c r="A329" s="89"/>
      <c r="B329" s="90"/>
    </row>
    <row r="330" spans="1:2" s="3" customFormat="1" x14ac:dyDescent="0.2">
      <c r="A330" s="89"/>
      <c r="B330" s="90"/>
    </row>
    <row r="331" spans="1:2" s="3" customFormat="1" x14ac:dyDescent="0.2">
      <c r="A331" s="89"/>
      <c r="B331" s="90"/>
    </row>
    <row r="332" spans="1:2" s="3" customFormat="1" x14ac:dyDescent="0.2">
      <c r="A332" s="89"/>
      <c r="B332" s="90"/>
    </row>
    <row r="333" spans="1:2" s="3" customFormat="1" x14ac:dyDescent="0.2">
      <c r="A333" s="89"/>
      <c r="B333" s="90"/>
    </row>
    <row r="334" spans="1:2" s="3" customFormat="1" x14ac:dyDescent="0.2">
      <c r="A334" s="89"/>
      <c r="B334" s="90"/>
    </row>
    <row r="335" spans="1:2" s="3" customFormat="1" x14ac:dyDescent="0.2">
      <c r="A335" s="89"/>
      <c r="B335" s="90"/>
    </row>
    <row r="336" spans="1:2" s="3" customFormat="1" x14ac:dyDescent="0.2">
      <c r="A336" s="89"/>
      <c r="B336" s="90"/>
    </row>
    <row r="337" spans="1:2" s="3" customFormat="1" x14ac:dyDescent="0.2">
      <c r="A337" s="89"/>
      <c r="B337" s="90"/>
    </row>
    <row r="338" spans="1:2" s="3" customFormat="1" x14ac:dyDescent="0.2">
      <c r="A338" s="89"/>
      <c r="B338" s="90"/>
    </row>
    <row r="339" spans="1:2" s="3" customFormat="1" x14ac:dyDescent="0.2">
      <c r="A339" s="89"/>
      <c r="B339" s="90"/>
    </row>
    <row r="340" spans="1:2" s="3" customFormat="1" x14ac:dyDescent="0.2">
      <c r="A340" s="89"/>
      <c r="B340" s="90"/>
    </row>
    <row r="341" spans="1:2" s="3" customFormat="1" x14ac:dyDescent="0.2">
      <c r="A341" s="89"/>
      <c r="B341" s="90"/>
    </row>
    <row r="342" spans="1:2" s="3" customFormat="1" x14ac:dyDescent="0.2">
      <c r="A342" s="89"/>
      <c r="B342" s="90"/>
    </row>
    <row r="343" spans="1:2" s="3" customFormat="1" x14ac:dyDescent="0.2">
      <c r="A343" s="89"/>
      <c r="B343" s="90"/>
    </row>
    <row r="344" spans="1:2" s="3" customFormat="1" x14ac:dyDescent="0.2">
      <c r="A344" s="89"/>
      <c r="B344" s="90"/>
    </row>
    <row r="345" spans="1:2" s="3" customFormat="1" x14ac:dyDescent="0.2">
      <c r="A345" s="89"/>
      <c r="B345" s="90"/>
    </row>
    <row r="346" spans="1:2" s="3" customFormat="1" x14ac:dyDescent="0.2">
      <c r="A346" s="89"/>
      <c r="B346" s="90"/>
    </row>
    <row r="347" spans="1:2" s="3" customFormat="1" x14ac:dyDescent="0.2">
      <c r="A347" s="89"/>
      <c r="B347" s="90"/>
    </row>
    <row r="348" spans="1:2" s="3" customFormat="1" x14ac:dyDescent="0.2">
      <c r="A348" s="89"/>
      <c r="B348" s="90"/>
    </row>
    <row r="349" spans="1:2" s="3" customFormat="1" x14ac:dyDescent="0.2">
      <c r="A349" s="89"/>
      <c r="B349" s="90"/>
    </row>
    <row r="350" spans="1:2" s="3" customFormat="1" x14ac:dyDescent="0.2">
      <c r="A350" s="89"/>
      <c r="B350" s="90"/>
    </row>
    <row r="351" spans="1:2" s="3" customFormat="1" x14ac:dyDescent="0.2">
      <c r="A351" s="89"/>
      <c r="B351" s="90"/>
    </row>
    <row r="352" spans="1:2" s="3" customFormat="1" x14ac:dyDescent="0.2">
      <c r="A352" s="89"/>
      <c r="B352" s="90"/>
    </row>
    <row r="353" spans="1:2" s="3" customFormat="1" x14ac:dyDescent="0.2">
      <c r="A353" s="89"/>
      <c r="B353" s="90"/>
    </row>
    <row r="354" spans="1:2" s="3" customFormat="1" x14ac:dyDescent="0.2">
      <c r="A354" s="89"/>
      <c r="B354" s="90"/>
    </row>
    <row r="355" spans="1:2" s="3" customFormat="1" x14ac:dyDescent="0.2">
      <c r="A355" s="89"/>
      <c r="B355" s="90"/>
    </row>
    <row r="356" spans="1:2" s="3" customFormat="1" x14ac:dyDescent="0.2">
      <c r="A356" s="89"/>
      <c r="B356" s="90"/>
    </row>
    <row r="357" spans="1:2" s="3" customFormat="1" x14ac:dyDescent="0.2">
      <c r="A357" s="89"/>
      <c r="B357" s="90"/>
    </row>
    <row r="358" spans="1:2" s="3" customFormat="1" x14ac:dyDescent="0.2">
      <c r="A358" s="89"/>
      <c r="B358" s="90"/>
    </row>
    <row r="359" spans="1:2" s="3" customFormat="1" x14ac:dyDescent="0.2">
      <c r="A359" s="89"/>
      <c r="B359" s="90"/>
    </row>
    <row r="360" spans="1:2" s="3" customFormat="1" x14ac:dyDescent="0.2">
      <c r="A360" s="89"/>
      <c r="B360" s="90"/>
    </row>
    <row r="361" spans="1:2" s="3" customFormat="1" x14ac:dyDescent="0.2">
      <c r="A361" s="89"/>
      <c r="B361" s="90"/>
    </row>
    <row r="362" spans="1:2" s="3" customFormat="1" x14ac:dyDescent="0.2">
      <c r="A362" s="89"/>
      <c r="B362" s="90"/>
    </row>
    <row r="363" spans="1:2" s="3" customFormat="1" x14ac:dyDescent="0.2">
      <c r="A363" s="89"/>
      <c r="B363" s="90"/>
    </row>
    <row r="364" spans="1:2" s="3" customFormat="1" x14ac:dyDescent="0.2">
      <c r="A364" s="89"/>
      <c r="B364" s="90"/>
    </row>
    <row r="365" spans="1:2" s="3" customFormat="1" x14ac:dyDescent="0.2">
      <c r="A365" s="89"/>
      <c r="B365" s="90"/>
    </row>
    <row r="366" spans="1:2" s="3" customFormat="1" x14ac:dyDescent="0.2">
      <c r="A366" s="89"/>
      <c r="B366" s="90"/>
    </row>
    <row r="367" spans="1:2" s="3" customFormat="1" x14ac:dyDescent="0.2">
      <c r="A367" s="89"/>
      <c r="B367" s="90"/>
    </row>
    <row r="368" spans="1:2" s="3" customFormat="1" x14ac:dyDescent="0.2">
      <c r="A368" s="89"/>
      <c r="B368" s="90"/>
    </row>
    <row r="369" spans="1:2" s="3" customFormat="1" x14ac:dyDescent="0.2">
      <c r="A369" s="89"/>
      <c r="B369" s="90"/>
    </row>
    <row r="370" spans="1:2" s="3" customFormat="1" x14ac:dyDescent="0.2">
      <c r="A370" s="89"/>
      <c r="B370" s="90"/>
    </row>
    <row r="371" spans="1:2" s="3" customFormat="1" x14ac:dyDescent="0.2">
      <c r="A371" s="89"/>
      <c r="B371" s="90"/>
    </row>
    <row r="372" spans="1:2" s="3" customFormat="1" x14ac:dyDescent="0.2">
      <c r="A372" s="89"/>
      <c r="B372" s="90"/>
    </row>
    <row r="373" spans="1:2" s="3" customFormat="1" x14ac:dyDescent="0.2">
      <c r="A373" s="89"/>
      <c r="B373" s="90"/>
    </row>
    <row r="374" spans="1:2" s="3" customFormat="1" x14ac:dyDescent="0.2">
      <c r="A374" s="89"/>
      <c r="B374" s="90"/>
    </row>
    <row r="375" spans="1:2" s="3" customFormat="1" x14ac:dyDescent="0.2">
      <c r="A375" s="89"/>
      <c r="B375" s="90"/>
    </row>
    <row r="376" spans="1:2" s="3" customFormat="1" x14ac:dyDescent="0.2">
      <c r="A376" s="89"/>
      <c r="B376" s="90"/>
    </row>
    <row r="377" spans="1:2" s="3" customFormat="1" x14ac:dyDescent="0.2">
      <c r="A377" s="89"/>
      <c r="B377" s="90"/>
    </row>
    <row r="378" spans="1:2" s="3" customFormat="1" x14ac:dyDescent="0.2">
      <c r="A378" s="89"/>
      <c r="B378" s="90"/>
    </row>
    <row r="379" spans="1:2" s="3" customFormat="1" x14ac:dyDescent="0.2">
      <c r="A379" s="89"/>
      <c r="B379" s="90"/>
    </row>
    <row r="380" spans="1:2" s="3" customFormat="1" x14ac:dyDescent="0.2">
      <c r="A380" s="89"/>
      <c r="B380" s="90"/>
    </row>
    <row r="381" spans="1:2" s="3" customFormat="1" x14ac:dyDescent="0.2">
      <c r="A381" s="89"/>
      <c r="B381" s="90"/>
    </row>
    <row r="382" spans="1:2" s="3" customFormat="1" x14ac:dyDescent="0.2">
      <c r="A382" s="89"/>
      <c r="B382" s="90"/>
    </row>
    <row r="383" spans="1:2" s="3" customFormat="1" x14ac:dyDescent="0.2">
      <c r="A383" s="89"/>
      <c r="B383" s="90"/>
    </row>
    <row r="384" spans="1:2" s="3" customFormat="1" x14ac:dyDescent="0.2">
      <c r="A384" s="89"/>
      <c r="B384" s="90"/>
    </row>
    <row r="385" spans="1:2" s="3" customFormat="1" x14ac:dyDescent="0.2">
      <c r="A385" s="89"/>
      <c r="B385" s="90"/>
    </row>
    <row r="386" spans="1:2" s="3" customFormat="1" x14ac:dyDescent="0.2">
      <c r="A386" s="89"/>
      <c r="B386" s="90"/>
    </row>
    <row r="387" spans="1:2" s="3" customFormat="1" x14ac:dyDescent="0.2">
      <c r="A387" s="89"/>
      <c r="B387" s="90"/>
    </row>
    <row r="388" spans="1:2" s="3" customFormat="1" x14ac:dyDescent="0.2">
      <c r="A388" s="89"/>
      <c r="B388" s="90"/>
    </row>
    <row r="389" spans="1:2" s="3" customFormat="1" x14ac:dyDescent="0.2">
      <c r="A389" s="89"/>
      <c r="B389" s="90"/>
    </row>
    <row r="390" spans="1:2" s="3" customFormat="1" x14ac:dyDescent="0.2">
      <c r="A390" s="89"/>
      <c r="B390" s="90"/>
    </row>
    <row r="391" spans="1:2" s="3" customFormat="1" x14ac:dyDescent="0.2">
      <c r="A391" s="89"/>
      <c r="B391" s="90"/>
    </row>
    <row r="392" spans="1:2" s="3" customFormat="1" x14ac:dyDescent="0.2">
      <c r="A392" s="89"/>
      <c r="B392" s="90"/>
    </row>
    <row r="393" spans="1:2" s="3" customFormat="1" x14ac:dyDescent="0.2">
      <c r="A393" s="89"/>
      <c r="B393" s="90"/>
    </row>
    <row r="394" spans="1:2" s="3" customFormat="1" x14ac:dyDescent="0.2">
      <c r="A394" s="89"/>
      <c r="B394" s="90"/>
    </row>
    <row r="395" spans="1:2" s="3" customFormat="1" x14ac:dyDescent="0.2">
      <c r="A395" s="89"/>
      <c r="B395" s="90"/>
    </row>
    <row r="396" spans="1:2" s="3" customFormat="1" x14ac:dyDescent="0.2">
      <c r="A396" s="89"/>
      <c r="B396" s="90"/>
    </row>
    <row r="397" spans="1:2" s="3" customFormat="1" x14ac:dyDescent="0.2">
      <c r="A397" s="89"/>
      <c r="B397" s="90"/>
    </row>
    <row r="398" spans="1:2" s="3" customFormat="1" x14ac:dyDescent="0.2">
      <c r="A398" s="89"/>
      <c r="B398" s="90"/>
    </row>
    <row r="399" spans="1:2" s="3" customFormat="1" x14ac:dyDescent="0.2">
      <c r="A399" s="89"/>
      <c r="B399" s="90"/>
    </row>
    <row r="400" spans="1:2" s="3" customFormat="1" x14ac:dyDescent="0.2">
      <c r="A400" s="89"/>
      <c r="B400" s="90"/>
    </row>
    <row r="401" spans="1:2" s="3" customFormat="1" x14ac:dyDescent="0.2">
      <c r="A401" s="89"/>
      <c r="B401" s="90"/>
    </row>
    <row r="402" spans="1:2" s="3" customFormat="1" x14ac:dyDescent="0.2">
      <c r="A402" s="89"/>
      <c r="B402" s="90"/>
    </row>
    <row r="403" spans="1:2" s="3" customFormat="1" x14ac:dyDescent="0.2">
      <c r="A403" s="89"/>
      <c r="B403" s="90"/>
    </row>
    <row r="404" spans="1:2" s="3" customFormat="1" x14ac:dyDescent="0.2">
      <c r="A404" s="89"/>
      <c r="B404" s="90"/>
    </row>
    <row r="405" spans="1:2" s="3" customFormat="1" x14ac:dyDescent="0.2">
      <c r="A405" s="89"/>
      <c r="B405" s="90"/>
    </row>
    <row r="406" spans="1:2" s="3" customFormat="1" x14ac:dyDescent="0.2">
      <c r="A406" s="89"/>
      <c r="B406" s="90"/>
    </row>
    <row r="407" spans="1:2" s="3" customFormat="1" x14ac:dyDescent="0.2">
      <c r="A407" s="89"/>
      <c r="B407" s="90"/>
    </row>
    <row r="408" spans="1:2" s="3" customFormat="1" x14ac:dyDescent="0.2">
      <c r="A408" s="89"/>
      <c r="B408" s="90"/>
    </row>
    <row r="409" spans="1:2" s="3" customFormat="1" x14ac:dyDescent="0.2">
      <c r="A409" s="89"/>
      <c r="B409" s="90"/>
    </row>
    <row r="410" spans="1:2" s="3" customFormat="1" x14ac:dyDescent="0.2">
      <c r="A410" s="89"/>
      <c r="B410" s="90"/>
    </row>
    <row r="411" spans="1:2" s="3" customFormat="1" x14ac:dyDescent="0.2">
      <c r="A411" s="89"/>
      <c r="B411" s="90"/>
    </row>
    <row r="412" spans="1:2" s="3" customFormat="1" x14ac:dyDescent="0.2">
      <c r="A412" s="89"/>
      <c r="B412" s="90"/>
    </row>
    <row r="413" spans="1:2" s="3" customFormat="1" x14ac:dyDescent="0.2">
      <c r="A413" s="89"/>
      <c r="B413" s="90"/>
    </row>
    <row r="414" spans="1:2" s="3" customFormat="1" x14ac:dyDescent="0.2">
      <c r="A414" s="89"/>
      <c r="B414" s="90"/>
    </row>
    <row r="415" spans="1:2" s="3" customFormat="1" x14ac:dyDescent="0.2">
      <c r="A415" s="89"/>
      <c r="B415" s="90"/>
    </row>
    <row r="416" spans="1:2" s="3" customFormat="1" x14ac:dyDescent="0.2">
      <c r="A416" s="89"/>
      <c r="B416" s="90"/>
    </row>
    <row r="417" spans="1:2" s="3" customFormat="1" x14ac:dyDescent="0.2">
      <c r="A417" s="89"/>
      <c r="B417" s="90"/>
    </row>
    <row r="418" spans="1:2" s="3" customFormat="1" x14ac:dyDescent="0.2">
      <c r="A418" s="89"/>
      <c r="B418" s="90"/>
    </row>
    <row r="419" spans="1:2" s="3" customFormat="1" x14ac:dyDescent="0.2">
      <c r="A419" s="89"/>
      <c r="B419" s="90"/>
    </row>
    <row r="420" spans="1:2" s="3" customFormat="1" x14ac:dyDescent="0.2">
      <c r="A420" s="89"/>
      <c r="B420" s="90"/>
    </row>
    <row r="421" spans="1:2" s="3" customFormat="1" x14ac:dyDescent="0.2">
      <c r="A421" s="89"/>
      <c r="B421" s="90"/>
    </row>
    <row r="422" spans="1:2" s="3" customFormat="1" x14ac:dyDescent="0.2">
      <c r="A422" s="89"/>
      <c r="B422" s="90"/>
    </row>
    <row r="423" spans="1:2" s="3" customFormat="1" x14ac:dyDescent="0.2">
      <c r="A423" s="89"/>
      <c r="B423" s="90"/>
    </row>
    <row r="424" spans="1:2" s="3" customFormat="1" x14ac:dyDescent="0.2">
      <c r="A424" s="89"/>
      <c r="B424" s="90"/>
    </row>
    <row r="425" spans="1:2" s="3" customFormat="1" x14ac:dyDescent="0.2">
      <c r="A425" s="89"/>
      <c r="B425" s="90"/>
    </row>
    <row r="426" spans="1:2" s="3" customFormat="1" x14ac:dyDescent="0.2">
      <c r="A426" s="89"/>
      <c r="B426" s="90"/>
    </row>
    <row r="427" spans="1:2" s="3" customFormat="1" x14ac:dyDescent="0.2">
      <c r="A427" s="89"/>
      <c r="B427" s="90"/>
    </row>
    <row r="428" spans="1:2" s="3" customFormat="1" x14ac:dyDescent="0.2">
      <c r="A428" s="89"/>
      <c r="B428" s="90"/>
    </row>
    <row r="429" spans="1:2" s="3" customFormat="1" x14ac:dyDescent="0.2">
      <c r="A429" s="89"/>
      <c r="B429" s="90"/>
    </row>
    <row r="430" spans="1:2" s="3" customFormat="1" x14ac:dyDescent="0.2">
      <c r="A430" s="89"/>
      <c r="B430" s="90"/>
    </row>
    <row r="431" spans="1:2" s="3" customFormat="1" x14ac:dyDescent="0.2">
      <c r="A431" s="89"/>
      <c r="B431" s="90"/>
    </row>
    <row r="432" spans="1:2" s="3" customFormat="1" x14ac:dyDescent="0.2">
      <c r="A432" s="89"/>
      <c r="B432" s="90"/>
    </row>
    <row r="433" spans="1:2" s="3" customFormat="1" x14ac:dyDescent="0.2">
      <c r="A433" s="89"/>
      <c r="B433" s="90"/>
    </row>
  </sheetData>
  <mergeCells count="5">
    <mergeCell ref="A194:C194"/>
    <mergeCell ref="A1:H1"/>
    <mergeCell ref="A2:H2"/>
    <mergeCell ref="A4:C4"/>
    <mergeCell ref="A3:C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5" firstPageNumber="551" orientation="portrait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7"/>
  <sheetViews>
    <sheetView zoomScaleNormal="100" workbookViewId="0">
      <selection activeCell="C40" sqref="C40"/>
    </sheetView>
  </sheetViews>
  <sheetFormatPr defaultColWidth="11.42578125" defaultRowHeight="12.75" x14ac:dyDescent="0.2"/>
  <cols>
    <col min="1" max="1" width="5.140625" style="109" customWidth="1"/>
    <col min="2" max="2" width="5.5703125" style="128" customWidth="1"/>
    <col min="3" max="3" width="47.140625" customWidth="1"/>
    <col min="4" max="5" width="13.85546875" customWidth="1"/>
    <col min="6" max="6" width="14.85546875" bestFit="1" customWidth="1"/>
    <col min="7" max="8" width="8" customWidth="1"/>
  </cols>
  <sheetData>
    <row r="1" spans="1:20" s="3" customFormat="1" ht="33.6" customHeight="1" x14ac:dyDescent="0.2">
      <c r="A1" s="305" t="s">
        <v>74</v>
      </c>
      <c r="B1" s="305"/>
      <c r="C1" s="305"/>
      <c r="D1" s="305"/>
      <c r="E1" s="305"/>
      <c r="F1" s="305"/>
      <c r="G1" s="305"/>
      <c r="H1" s="305"/>
    </row>
    <row r="2" spans="1:20" s="3" customFormat="1" ht="27.6" customHeight="1" x14ac:dyDescent="0.2">
      <c r="A2" s="307" t="s">
        <v>256</v>
      </c>
      <c r="B2" s="307"/>
      <c r="C2" s="307"/>
      <c r="D2" s="263" t="s">
        <v>248</v>
      </c>
      <c r="E2" s="263" t="s">
        <v>247</v>
      </c>
      <c r="F2" s="263" t="s">
        <v>249</v>
      </c>
      <c r="G2" s="263" t="s">
        <v>259</v>
      </c>
      <c r="H2" s="263" t="s">
        <v>259</v>
      </c>
    </row>
    <row r="3" spans="1:20" s="3" customFormat="1" ht="12.6" customHeight="1" x14ac:dyDescent="0.2">
      <c r="A3" s="306">
        <v>1</v>
      </c>
      <c r="B3" s="306"/>
      <c r="C3" s="306"/>
      <c r="D3" s="284">
        <v>2</v>
      </c>
      <c r="E3" s="284">
        <v>3</v>
      </c>
      <c r="F3" s="284">
        <v>4</v>
      </c>
      <c r="G3" s="284" t="s">
        <v>257</v>
      </c>
      <c r="H3" s="284" t="s">
        <v>258</v>
      </c>
    </row>
    <row r="4" spans="1:20" s="3" customFormat="1" ht="23.45" customHeight="1" x14ac:dyDescent="0.2">
      <c r="A4" s="124">
        <v>3</v>
      </c>
      <c r="B4" s="18"/>
      <c r="C4" s="35" t="s">
        <v>39</v>
      </c>
      <c r="D4" s="1">
        <f>D5+D16+D46+D51+D58+D62+D67</f>
        <v>1597125699.6699998</v>
      </c>
      <c r="E4" s="1">
        <f>E5+E16+E46+E51+E58+E62+E67</f>
        <v>1888726700</v>
      </c>
      <c r="F4" s="1">
        <f>F5+F16+F46+F51+F58+F62+F67</f>
        <v>1829637219.2399998</v>
      </c>
      <c r="G4" s="129">
        <f t="shared" ref="G4:G12" si="0">F4/D4*100</f>
        <v>114.55812273373608</v>
      </c>
      <c r="H4" s="129">
        <f>F4/E4*100</f>
        <v>96.871464740769525</v>
      </c>
    </row>
    <row r="5" spans="1:20" s="3" customFormat="1" ht="12" customHeight="1" x14ac:dyDescent="0.2">
      <c r="A5" s="109">
        <v>31</v>
      </c>
      <c r="B5" s="110"/>
      <c r="C5" s="67" t="s">
        <v>40</v>
      </c>
      <c r="D5" s="1">
        <f t="shared" ref="D5" si="1">D6+D10+D12</f>
        <v>42027882.920000009</v>
      </c>
      <c r="E5" s="1">
        <f t="shared" ref="E5:F5" si="2">E6+E10+E12</f>
        <v>49586000</v>
      </c>
      <c r="F5" s="1">
        <f t="shared" si="2"/>
        <v>44603932.559999995</v>
      </c>
      <c r="G5" s="129">
        <f t="shared" si="0"/>
        <v>106.12938235528897</v>
      </c>
      <c r="H5" s="129">
        <f t="shared" ref="H5:H68" si="3">F5/E5*100</f>
        <v>89.952673254547648</v>
      </c>
    </row>
    <row r="6" spans="1:20" s="3" customFormat="1" x14ac:dyDescent="0.2">
      <c r="A6" s="109">
        <v>311</v>
      </c>
      <c r="B6" s="110"/>
      <c r="C6" s="67" t="s">
        <v>119</v>
      </c>
      <c r="D6" s="130">
        <f t="shared" ref="D6" si="4">SUM(D7:D9)</f>
        <v>35029378.970000006</v>
      </c>
      <c r="E6" s="130">
        <f t="shared" ref="E6:F6" si="5">SUM(E7:E9)</f>
        <v>40439000</v>
      </c>
      <c r="F6" s="130">
        <f t="shared" si="5"/>
        <v>36285388.069999993</v>
      </c>
      <c r="G6" s="129">
        <f t="shared" si="0"/>
        <v>103.58558768933833</v>
      </c>
      <c r="H6" s="129">
        <f t="shared" si="3"/>
        <v>89.728697717549878</v>
      </c>
    </row>
    <row r="7" spans="1:20" s="44" customFormat="1" x14ac:dyDescent="0.2">
      <c r="A7" s="69"/>
      <c r="B7" s="112">
        <v>3111</v>
      </c>
      <c r="C7" s="131" t="s">
        <v>41</v>
      </c>
      <c r="D7" s="4">
        <v>34111928.670000002</v>
      </c>
      <c r="E7" s="266">
        <v>40000000</v>
      </c>
      <c r="F7" s="4">
        <v>35960148.549999997</v>
      </c>
      <c r="G7" s="132">
        <f t="shared" si="0"/>
        <v>105.41810431734817</v>
      </c>
      <c r="H7" s="268">
        <f t="shared" si="3"/>
        <v>89.900371374999992</v>
      </c>
    </row>
    <row r="8" spans="1:20" s="44" customFormat="1" x14ac:dyDescent="0.2">
      <c r="A8" s="69"/>
      <c r="B8" s="112">
        <v>3112</v>
      </c>
      <c r="C8" s="131" t="s">
        <v>200</v>
      </c>
      <c r="D8" s="4">
        <v>193054.24</v>
      </c>
      <c r="E8" s="266">
        <v>235000</v>
      </c>
      <c r="F8" s="4">
        <v>197247.97</v>
      </c>
      <c r="G8" s="132">
        <f t="shared" si="0"/>
        <v>102.17230660150224</v>
      </c>
      <c r="H8" s="268">
        <f t="shared" si="3"/>
        <v>83.935306382978723</v>
      </c>
    </row>
    <row r="9" spans="1:20" s="44" customFormat="1" x14ac:dyDescent="0.2">
      <c r="A9" s="69"/>
      <c r="B9" s="112">
        <v>3113</v>
      </c>
      <c r="C9" s="131" t="s">
        <v>42</v>
      </c>
      <c r="D9" s="4">
        <v>724396.06</v>
      </c>
      <c r="E9" s="266">
        <v>204000</v>
      </c>
      <c r="F9" s="4">
        <v>127991.55</v>
      </c>
      <c r="G9" s="132">
        <f t="shared" si="0"/>
        <v>17.668725310295034</v>
      </c>
      <c r="H9" s="268">
        <f t="shared" si="3"/>
        <v>62.740955882352942</v>
      </c>
    </row>
    <row r="10" spans="1:20" s="3" customFormat="1" x14ac:dyDescent="0.2">
      <c r="A10" s="109">
        <v>312</v>
      </c>
      <c r="B10" s="114"/>
      <c r="C10" s="123" t="s">
        <v>43</v>
      </c>
      <c r="D10" s="74">
        <f t="shared" ref="D10:F10" si="6">D11</f>
        <v>994365.07</v>
      </c>
      <c r="E10" s="74">
        <f t="shared" si="6"/>
        <v>2200000</v>
      </c>
      <c r="F10" s="74">
        <f t="shared" si="6"/>
        <v>2118636.9700000002</v>
      </c>
      <c r="G10" s="129">
        <f t="shared" si="0"/>
        <v>213.06429941268959</v>
      </c>
      <c r="H10" s="129">
        <f t="shared" si="3"/>
        <v>96.301680454545462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s="44" customFormat="1" x14ac:dyDescent="0.2">
      <c r="A11" s="69"/>
      <c r="B11" s="112">
        <v>3121</v>
      </c>
      <c r="C11" s="131" t="s">
        <v>43</v>
      </c>
      <c r="D11" s="4">
        <v>994365.07</v>
      </c>
      <c r="E11" s="266">
        <v>2200000</v>
      </c>
      <c r="F11" s="4">
        <v>2118636.9700000002</v>
      </c>
      <c r="G11" s="129">
        <f t="shared" si="0"/>
        <v>213.06429941268959</v>
      </c>
      <c r="H11" s="129">
        <f t="shared" si="3"/>
        <v>96.301680454545462</v>
      </c>
    </row>
    <row r="12" spans="1:20" s="3" customFormat="1" x14ac:dyDescent="0.2">
      <c r="A12" s="109">
        <v>313</v>
      </c>
      <c r="B12" s="114"/>
      <c r="C12" s="123" t="s">
        <v>44</v>
      </c>
      <c r="D12" s="74">
        <f>D13+D14+D15</f>
        <v>6004138.8799999999</v>
      </c>
      <c r="E12" s="74">
        <f>E13+E14+E15</f>
        <v>6947000</v>
      </c>
      <c r="F12" s="74">
        <f>F13+F14+F15</f>
        <v>6199907.5200000005</v>
      </c>
      <c r="G12" s="129">
        <f t="shared" si="0"/>
        <v>103.26056148787819</v>
      </c>
      <c r="H12" s="129">
        <f t="shared" si="3"/>
        <v>89.245825824096741</v>
      </c>
      <c r="J12" s="151"/>
    </row>
    <row r="13" spans="1:20" s="50" customFormat="1" x14ac:dyDescent="0.2">
      <c r="A13" s="109"/>
      <c r="B13" s="121">
        <v>3131</v>
      </c>
      <c r="C13" s="163" t="s">
        <v>226</v>
      </c>
      <c r="D13" s="104">
        <v>0</v>
      </c>
      <c r="E13" s="266">
        <v>27000</v>
      </c>
      <c r="F13" s="104">
        <v>24378.9</v>
      </c>
      <c r="G13" s="132" t="s">
        <v>179</v>
      </c>
      <c r="H13" s="268">
        <f t="shared" si="3"/>
        <v>90.292222222222236</v>
      </c>
    </row>
    <row r="14" spans="1:20" s="44" customFormat="1" x14ac:dyDescent="0.2">
      <c r="A14" s="69"/>
      <c r="B14" s="112">
        <v>3132</v>
      </c>
      <c r="C14" s="131" t="s">
        <v>213</v>
      </c>
      <c r="D14" s="4">
        <v>5410707.2000000002</v>
      </c>
      <c r="E14" s="266">
        <v>6200000</v>
      </c>
      <c r="F14" s="4">
        <v>5565570.4900000002</v>
      </c>
      <c r="G14" s="132">
        <f t="shared" ref="G14:G20" si="7">F14/D14*100</f>
        <v>102.8621635633878</v>
      </c>
      <c r="H14" s="268">
        <f t="shared" si="3"/>
        <v>89.767265967741935</v>
      </c>
      <c r="J14" s="151"/>
    </row>
    <row r="15" spans="1:20" s="44" customFormat="1" x14ac:dyDescent="0.2">
      <c r="A15" s="69"/>
      <c r="B15" s="112">
        <v>3133</v>
      </c>
      <c r="C15" s="131" t="s">
        <v>120</v>
      </c>
      <c r="D15" s="4">
        <v>593431.68000000005</v>
      </c>
      <c r="E15" s="266">
        <v>720000</v>
      </c>
      <c r="F15" s="4">
        <v>609958.13</v>
      </c>
      <c r="G15" s="132">
        <f t="shared" si="7"/>
        <v>102.78489513738127</v>
      </c>
      <c r="H15" s="268">
        <f t="shared" si="3"/>
        <v>84.716406944444444</v>
      </c>
      <c r="J15" s="201"/>
    </row>
    <row r="16" spans="1:20" s="3" customFormat="1" ht="12.75" customHeight="1" x14ac:dyDescent="0.2">
      <c r="A16" s="109">
        <v>32</v>
      </c>
      <c r="B16" s="114"/>
      <c r="C16" s="133" t="s">
        <v>4</v>
      </c>
      <c r="D16" s="74">
        <f>D17+D22+D28+D38</f>
        <v>759292293.32000005</v>
      </c>
      <c r="E16" s="74">
        <f>E17+E22+E28+E38</f>
        <v>804376900</v>
      </c>
      <c r="F16" s="74">
        <f>F17+F22+F28+F38</f>
        <v>764396306.19999993</v>
      </c>
      <c r="G16" s="129">
        <f t="shared" si="7"/>
        <v>100.67220659618216</v>
      </c>
      <c r="H16" s="129">
        <f t="shared" si="3"/>
        <v>95.029619348840072</v>
      </c>
    </row>
    <row r="17" spans="1:8" s="3" customFormat="1" x14ac:dyDescent="0.2">
      <c r="A17" s="109">
        <v>321</v>
      </c>
      <c r="B17" s="114"/>
      <c r="C17" s="133" t="s">
        <v>8</v>
      </c>
      <c r="D17" s="74">
        <f>D18+D19+D20+D21</f>
        <v>3179588.7600000002</v>
      </c>
      <c r="E17" s="74">
        <f>E18+E19+E20+E21</f>
        <v>4125800</v>
      </c>
      <c r="F17" s="74">
        <f>F18+F19+F20+F21</f>
        <v>3054617.67</v>
      </c>
      <c r="G17" s="129">
        <f t="shared" si="7"/>
        <v>96.069583224970259</v>
      </c>
      <c r="H17" s="129">
        <f t="shared" si="3"/>
        <v>74.036978767754135</v>
      </c>
    </row>
    <row r="18" spans="1:8" s="44" customFormat="1" x14ac:dyDescent="0.2">
      <c r="A18" s="69"/>
      <c r="B18" s="112">
        <v>3211</v>
      </c>
      <c r="C18" s="134" t="s">
        <v>45</v>
      </c>
      <c r="D18" s="4">
        <v>1235532.29</v>
      </c>
      <c r="E18" s="266">
        <v>1626300</v>
      </c>
      <c r="F18" s="4">
        <v>1034036.41</v>
      </c>
      <c r="G18" s="132">
        <f t="shared" si="7"/>
        <v>83.691573127562705</v>
      </c>
      <c r="H18" s="268">
        <f t="shared" si="3"/>
        <v>63.582144130849173</v>
      </c>
    </row>
    <row r="19" spans="1:8" s="44" customFormat="1" ht="13.5" customHeight="1" x14ac:dyDescent="0.2">
      <c r="A19" s="69"/>
      <c r="B19" s="112">
        <v>3212</v>
      </c>
      <c r="C19" s="134" t="s">
        <v>46</v>
      </c>
      <c r="D19" s="4">
        <v>1428882.53</v>
      </c>
      <c r="E19" s="266">
        <v>1500000</v>
      </c>
      <c r="F19" s="4">
        <v>1441705.46</v>
      </c>
      <c r="G19" s="132">
        <f t="shared" si="7"/>
        <v>100.89740967019871</v>
      </c>
      <c r="H19" s="268">
        <f t="shared" si="3"/>
        <v>96.11369733333332</v>
      </c>
    </row>
    <row r="20" spans="1:8" s="44" customFormat="1" x14ac:dyDescent="0.2">
      <c r="A20" s="69"/>
      <c r="B20" s="70" t="s">
        <v>6</v>
      </c>
      <c r="C20" s="134" t="s">
        <v>7</v>
      </c>
      <c r="D20" s="4">
        <v>515173.94</v>
      </c>
      <c r="E20" s="266">
        <v>997500</v>
      </c>
      <c r="F20" s="4">
        <v>576999.80000000005</v>
      </c>
      <c r="G20" s="132">
        <f t="shared" si="7"/>
        <v>112.00096806138913</v>
      </c>
      <c r="H20" s="268">
        <f t="shared" si="3"/>
        <v>57.844591478696749</v>
      </c>
    </row>
    <row r="21" spans="1:8" s="44" customFormat="1" x14ac:dyDescent="0.2">
      <c r="A21" s="69"/>
      <c r="B21" s="70">
        <v>3214</v>
      </c>
      <c r="C21" s="161" t="s">
        <v>225</v>
      </c>
      <c r="D21" s="4">
        <v>0</v>
      </c>
      <c r="E21" s="266">
        <v>2000</v>
      </c>
      <c r="F21" s="4">
        <v>1876</v>
      </c>
      <c r="G21" s="132" t="s">
        <v>179</v>
      </c>
      <c r="H21" s="268">
        <f t="shared" si="3"/>
        <v>93.8</v>
      </c>
    </row>
    <row r="22" spans="1:8" s="3" customFormat="1" x14ac:dyDescent="0.2">
      <c r="A22" s="109">
        <v>322</v>
      </c>
      <c r="B22" s="115"/>
      <c r="C22" s="35" t="s">
        <v>47</v>
      </c>
      <c r="D22" s="74">
        <f>SUM(D23:D27)</f>
        <v>1537285.9200000002</v>
      </c>
      <c r="E22" s="74">
        <f>SUM(E23:E27)</f>
        <v>1240000</v>
      </c>
      <c r="F22" s="74">
        <f>SUM(F23:F27)</f>
        <v>1128386.5999999999</v>
      </c>
      <c r="G22" s="129">
        <f>F22/D22*100</f>
        <v>73.401218688062912</v>
      </c>
      <c r="H22" s="129">
        <f t="shared" si="3"/>
        <v>90.998919354838705</v>
      </c>
    </row>
    <row r="23" spans="1:8" s="44" customFormat="1" x14ac:dyDescent="0.2">
      <c r="A23" s="69"/>
      <c r="B23" s="70">
        <v>3221</v>
      </c>
      <c r="C23" s="131" t="s">
        <v>48</v>
      </c>
      <c r="D23" s="4">
        <v>1026314.28</v>
      </c>
      <c r="E23" s="266">
        <v>715000</v>
      </c>
      <c r="F23" s="4">
        <v>702611.32</v>
      </c>
      <c r="G23" s="132">
        <f>F23/D23*100</f>
        <v>68.459665201189637</v>
      </c>
      <c r="H23" s="268">
        <f t="shared" si="3"/>
        <v>98.267317482517484</v>
      </c>
    </row>
    <row r="24" spans="1:8" s="44" customFormat="1" x14ac:dyDescent="0.2">
      <c r="A24" s="69"/>
      <c r="B24" s="70">
        <v>3223</v>
      </c>
      <c r="C24" s="131" t="s">
        <v>49</v>
      </c>
      <c r="D24" s="4">
        <v>372893.03</v>
      </c>
      <c r="E24" s="266">
        <v>250000</v>
      </c>
      <c r="F24" s="4">
        <v>231223.73</v>
      </c>
      <c r="G24" s="132">
        <f>F24/D24*100</f>
        <v>62.008058986782345</v>
      </c>
      <c r="H24" s="268">
        <f t="shared" si="3"/>
        <v>92.489492000000013</v>
      </c>
    </row>
    <row r="25" spans="1:8" s="44" customFormat="1" x14ac:dyDescent="0.2">
      <c r="A25" s="69"/>
      <c r="B25" s="70">
        <v>3224</v>
      </c>
      <c r="C25" s="135" t="s">
        <v>9</v>
      </c>
      <c r="D25" s="4">
        <v>904.58</v>
      </c>
      <c r="E25" s="266">
        <v>25000</v>
      </c>
      <c r="F25" s="4">
        <v>15537.92</v>
      </c>
      <c r="G25" s="132" t="s">
        <v>179</v>
      </c>
      <c r="H25" s="268">
        <f t="shared" si="3"/>
        <v>62.151679999999999</v>
      </c>
    </row>
    <row r="26" spans="1:8" s="44" customFormat="1" x14ac:dyDescent="0.2">
      <c r="A26" s="69"/>
      <c r="B26" s="70" t="s">
        <v>10</v>
      </c>
      <c r="C26" s="135" t="s">
        <v>11</v>
      </c>
      <c r="D26" s="4">
        <v>120430.03</v>
      </c>
      <c r="E26" s="266">
        <v>105000</v>
      </c>
      <c r="F26" s="4">
        <v>75416.460000000006</v>
      </c>
      <c r="G26" s="132">
        <f t="shared" ref="G26:G48" si="8">F26/D26*100</f>
        <v>62.622636563322295</v>
      </c>
      <c r="H26" s="268">
        <f t="shared" si="3"/>
        <v>71.825200000000009</v>
      </c>
    </row>
    <row r="27" spans="1:8" s="44" customFormat="1" x14ac:dyDescent="0.2">
      <c r="A27" s="69"/>
      <c r="B27" s="70">
        <v>3227</v>
      </c>
      <c r="C27" s="131" t="s">
        <v>121</v>
      </c>
      <c r="D27" s="4">
        <v>16744</v>
      </c>
      <c r="E27" s="266">
        <v>145000</v>
      </c>
      <c r="F27" s="4">
        <v>103597.17</v>
      </c>
      <c r="G27" s="132">
        <f t="shared" si="8"/>
        <v>618.71219541328242</v>
      </c>
      <c r="H27" s="268">
        <f t="shared" si="3"/>
        <v>71.446324137931043</v>
      </c>
    </row>
    <row r="28" spans="1:8" s="3" customFormat="1" x14ac:dyDescent="0.2">
      <c r="A28" s="109">
        <v>323</v>
      </c>
      <c r="B28" s="116"/>
      <c r="C28" s="35" t="s">
        <v>12</v>
      </c>
      <c r="D28" s="74">
        <f t="shared" ref="D28:E28" si="9">SUM(D29:D37)</f>
        <v>44593012.520000003</v>
      </c>
      <c r="E28" s="74">
        <f t="shared" si="9"/>
        <v>36774400</v>
      </c>
      <c r="F28" s="74">
        <f t="shared" ref="F28" si="10">SUM(F29:F37)</f>
        <v>28728720.199999999</v>
      </c>
      <c r="G28" s="129">
        <f t="shared" si="8"/>
        <v>64.424264198600952</v>
      </c>
      <c r="H28" s="129">
        <f t="shared" si="3"/>
        <v>78.121519861642881</v>
      </c>
    </row>
    <row r="29" spans="1:8" s="44" customFormat="1" x14ac:dyDescent="0.2">
      <c r="A29" s="69"/>
      <c r="B29" s="112">
        <v>3231</v>
      </c>
      <c r="C29" s="131" t="s">
        <v>50</v>
      </c>
      <c r="D29" s="4">
        <v>1779743.91</v>
      </c>
      <c r="E29" s="266">
        <v>1651000</v>
      </c>
      <c r="F29" s="4">
        <v>1647422.16</v>
      </c>
      <c r="G29" s="132">
        <f t="shared" si="8"/>
        <v>92.565124158789786</v>
      </c>
      <c r="H29" s="268">
        <f t="shared" si="3"/>
        <v>99.783292549969715</v>
      </c>
    </row>
    <row r="30" spans="1:8" s="44" customFormat="1" x14ac:dyDescent="0.2">
      <c r="A30" s="69"/>
      <c r="B30" s="112">
        <v>3232</v>
      </c>
      <c r="C30" s="135" t="s">
        <v>13</v>
      </c>
      <c r="D30" s="4">
        <v>2957565.3</v>
      </c>
      <c r="E30" s="266">
        <v>2893000</v>
      </c>
      <c r="F30" s="4">
        <v>2869145.56</v>
      </c>
      <c r="G30" s="132">
        <f t="shared" si="8"/>
        <v>97.010387564392914</v>
      </c>
      <c r="H30" s="268">
        <f t="shared" si="3"/>
        <v>99.175442792948502</v>
      </c>
    </row>
    <row r="31" spans="1:8" s="44" customFormat="1" x14ac:dyDescent="0.2">
      <c r="A31" s="69"/>
      <c r="B31" s="117">
        <v>3233</v>
      </c>
      <c r="C31" s="136" t="s">
        <v>51</v>
      </c>
      <c r="D31" s="4">
        <v>11531106.869999999</v>
      </c>
      <c r="E31" s="266">
        <v>5812000</v>
      </c>
      <c r="F31" s="4">
        <v>905606.1</v>
      </c>
      <c r="G31" s="132">
        <f t="shared" si="8"/>
        <v>7.8535921157410966</v>
      </c>
      <c r="H31" s="268">
        <f t="shared" si="3"/>
        <v>15.581660357880248</v>
      </c>
    </row>
    <row r="32" spans="1:8" s="44" customFormat="1" x14ac:dyDescent="0.2">
      <c r="A32" s="69"/>
      <c r="B32" s="112">
        <v>3234</v>
      </c>
      <c r="C32" s="134" t="s">
        <v>52</v>
      </c>
      <c r="D32" s="4">
        <v>265813.34999999998</v>
      </c>
      <c r="E32" s="266">
        <v>220000</v>
      </c>
      <c r="F32" s="4">
        <v>216698.92</v>
      </c>
      <c r="G32" s="132">
        <f t="shared" si="8"/>
        <v>81.522963387655295</v>
      </c>
      <c r="H32" s="268">
        <f t="shared" si="3"/>
        <v>98.4995090909091</v>
      </c>
    </row>
    <row r="33" spans="1:8" s="44" customFormat="1" x14ac:dyDescent="0.2">
      <c r="A33" s="69"/>
      <c r="B33" s="112">
        <v>3235</v>
      </c>
      <c r="C33" s="134" t="s">
        <v>53</v>
      </c>
      <c r="D33" s="4">
        <v>7381483.3899999997</v>
      </c>
      <c r="E33" s="266">
        <v>8965000</v>
      </c>
      <c r="F33" s="4">
        <v>7466531.8200000003</v>
      </c>
      <c r="G33" s="132">
        <f t="shared" si="8"/>
        <v>101.15218615969819</v>
      </c>
      <c r="H33" s="268">
        <f t="shared" si="3"/>
        <v>83.285352147239266</v>
      </c>
    </row>
    <row r="34" spans="1:8" s="44" customFormat="1" x14ac:dyDescent="0.2">
      <c r="A34" s="69"/>
      <c r="B34" s="112">
        <v>3236</v>
      </c>
      <c r="C34" s="134" t="s">
        <v>54</v>
      </c>
      <c r="D34" s="4">
        <v>497367.69</v>
      </c>
      <c r="E34" s="266">
        <v>285000</v>
      </c>
      <c r="F34" s="4">
        <v>269026.48</v>
      </c>
      <c r="G34" s="132">
        <f t="shared" si="8"/>
        <v>54.090059609621996</v>
      </c>
      <c r="H34" s="268">
        <f t="shared" si="3"/>
        <v>94.395256140350867</v>
      </c>
    </row>
    <row r="35" spans="1:8" s="44" customFormat="1" x14ac:dyDescent="0.2">
      <c r="A35" s="69"/>
      <c r="B35" s="112">
        <v>3237</v>
      </c>
      <c r="C35" s="135" t="s">
        <v>14</v>
      </c>
      <c r="D35" s="4">
        <v>18672046.039999999</v>
      </c>
      <c r="E35" s="266">
        <v>15933400</v>
      </c>
      <c r="F35" s="4">
        <v>14710706.93</v>
      </c>
      <c r="G35" s="132">
        <f t="shared" si="8"/>
        <v>78.784654335610242</v>
      </c>
      <c r="H35" s="268">
        <f t="shared" si="3"/>
        <v>92.326226229178957</v>
      </c>
    </row>
    <row r="36" spans="1:8" s="44" customFormat="1" x14ac:dyDescent="0.2">
      <c r="A36" s="69"/>
      <c r="B36" s="112">
        <v>3238</v>
      </c>
      <c r="C36" s="135" t="s">
        <v>15</v>
      </c>
      <c r="D36" s="4">
        <v>788694.38</v>
      </c>
      <c r="E36" s="266">
        <v>740000</v>
      </c>
      <c r="F36" s="4">
        <v>400706.22</v>
      </c>
      <c r="G36" s="132">
        <f t="shared" si="8"/>
        <v>50.806273020482273</v>
      </c>
      <c r="H36" s="268">
        <f t="shared" si="3"/>
        <v>54.149489189189183</v>
      </c>
    </row>
    <row r="37" spans="1:8" s="44" customFormat="1" ht="13.5" customHeight="1" x14ac:dyDescent="0.2">
      <c r="A37" s="69"/>
      <c r="B37" s="112">
        <v>3239</v>
      </c>
      <c r="C37" s="135" t="s">
        <v>55</v>
      </c>
      <c r="D37" s="4">
        <v>719191.59</v>
      </c>
      <c r="E37" s="266">
        <v>275000</v>
      </c>
      <c r="F37" s="4">
        <v>242876.01</v>
      </c>
      <c r="G37" s="132">
        <f t="shared" si="8"/>
        <v>33.770696623412967</v>
      </c>
      <c r="H37" s="268">
        <f t="shared" si="3"/>
        <v>88.318549090909087</v>
      </c>
    </row>
    <row r="38" spans="1:8" s="3" customFormat="1" ht="13.5" customHeight="1" x14ac:dyDescent="0.2">
      <c r="A38" s="109">
        <v>329</v>
      </c>
      <c r="B38" s="118"/>
      <c r="C38" s="67" t="s">
        <v>56</v>
      </c>
      <c r="D38" s="74">
        <f t="shared" ref="D38:E38" si="11">SUM(D39:D45)</f>
        <v>709982406.12</v>
      </c>
      <c r="E38" s="74">
        <f t="shared" si="11"/>
        <v>762236700</v>
      </c>
      <c r="F38" s="74">
        <f t="shared" ref="F38" si="12">SUM(F39:F45)</f>
        <v>731484581.7299999</v>
      </c>
      <c r="G38" s="129">
        <f t="shared" si="8"/>
        <v>103.02855048585045</v>
      </c>
      <c r="H38" s="129">
        <f t="shared" si="3"/>
        <v>95.965542164264704</v>
      </c>
    </row>
    <row r="39" spans="1:8" s="44" customFormat="1" ht="24.75" customHeight="1" x14ac:dyDescent="0.2">
      <c r="A39" s="69"/>
      <c r="B39" s="42">
        <v>3291</v>
      </c>
      <c r="C39" s="209" t="s">
        <v>245</v>
      </c>
      <c r="D39" s="210">
        <v>206025.3</v>
      </c>
      <c r="E39" s="267">
        <v>154000</v>
      </c>
      <c r="F39" s="210">
        <v>153476.4</v>
      </c>
      <c r="G39" s="211">
        <f t="shared" si="8"/>
        <v>74.493957780913306</v>
      </c>
      <c r="H39" s="269">
        <f t="shared" si="3"/>
        <v>99.66</v>
      </c>
    </row>
    <row r="40" spans="1:8" s="44" customFormat="1" ht="13.5" customHeight="1" x14ac:dyDescent="0.2">
      <c r="A40" s="69"/>
      <c r="B40" s="112">
        <v>3292</v>
      </c>
      <c r="C40" s="131" t="s">
        <v>229</v>
      </c>
      <c r="D40" s="4">
        <v>212399.92</v>
      </c>
      <c r="E40" s="266">
        <v>89500</v>
      </c>
      <c r="F40" s="4">
        <v>88767.97</v>
      </c>
      <c r="G40" s="132">
        <f t="shared" si="8"/>
        <v>41.792845308039659</v>
      </c>
      <c r="H40" s="268">
        <f t="shared" si="3"/>
        <v>99.182089385474853</v>
      </c>
    </row>
    <row r="41" spans="1:8" s="44" customFormat="1" ht="13.5" customHeight="1" x14ac:dyDescent="0.2">
      <c r="A41" s="69"/>
      <c r="B41" s="112">
        <v>3293</v>
      </c>
      <c r="C41" s="131" t="s">
        <v>57</v>
      </c>
      <c r="D41" s="4">
        <v>74376.83</v>
      </c>
      <c r="E41" s="266">
        <v>67000</v>
      </c>
      <c r="F41" s="4">
        <v>61367.37</v>
      </c>
      <c r="G41" s="132">
        <f t="shared" si="8"/>
        <v>82.508719449323138</v>
      </c>
      <c r="H41" s="268">
        <f t="shared" si="3"/>
        <v>91.593089552238808</v>
      </c>
    </row>
    <row r="42" spans="1:8" s="44" customFormat="1" ht="13.5" customHeight="1" x14ac:dyDescent="0.2">
      <c r="A42" s="69"/>
      <c r="B42" s="112">
        <v>3294</v>
      </c>
      <c r="C42" s="131" t="s">
        <v>188</v>
      </c>
      <c r="D42" s="4">
        <v>14423.65</v>
      </c>
      <c r="E42" s="266">
        <v>9000</v>
      </c>
      <c r="F42" s="4">
        <v>8175.25</v>
      </c>
      <c r="G42" s="132">
        <f t="shared" si="8"/>
        <v>56.679481268610928</v>
      </c>
      <c r="H42" s="268">
        <f t="shared" si="3"/>
        <v>90.836111111111109</v>
      </c>
    </row>
    <row r="43" spans="1:8" s="44" customFormat="1" ht="13.5" customHeight="1" x14ac:dyDescent="0.2">
      <c r="A43" s="69"/>
      <c r="B43" s="112">
        <v>3295</v>
      </c>
      <c r="C43" s="131" t="s">
        <v>122</v>
      </c>
      <c r="D43" s="4">
        <v>88258.55</v>
      </c>
      <c r="E43" s="266">
        <v>237200</v>
      </c>
      <c r="F43" s="4">
        <v>227012.31</v>
      </c>
      <c r="G43" s="132">
        <f t="shared" si="8"/>
        <v>257.21282527301884</v>
      </c>
      <c r="H43" s="268">
        <f t="shared" si="3"/>
        <v>95.705021079258017</v>
      </c>
    </row>
    <row r="44" spans="1:8" s="44" customFormat="1" ht="13.5" customHeight="1" x14ac:dyDescent="0.2">
      <c r="A44" s="69"/>
      <c r="B44" s="112">
        <v>3296</v>
      </c>
      <c r="C44" s="131" t="s">
        <v>201</v>
      </c>
      <c r="D44" s="4">
        <v>116879.08</v>
      </c>
      <c r="E44" s="266">
        <v>0</v>
      </c>
      <c r="F44" s="4">
        <v>0</v>
      </c>
      <c r="G44" s="132">
        <f t="shared" si="8"/>
        <v>0</v>
      </c>
      <c r="H44" s="268" t="s">
        <v>179</v>
      </c>
    </row>
    <row r="45" spans="1:8" s="44" customFormat="1" ht="13.5" customHeight="1" x14ac:dyDescent="0.2">
      <c r="A45" s="69"/>
      <c r="B45" s="112">
        <v>3299</v>
      </c>
      <c r="C45" s="131" t="s">
        <v>56</v>
      </c>
      <c r="D45" s="4">
        <v>709270042.78999996</v>
      </c>
      <c r="E45" s="266">
        <v>761680000</v>
      </c>
      <c r="F45" s="4">
        <v>730945782.42999995</v>
      </c>
      <c r="G45" s="132">
        <f t="shared" si="8"/>
        <v>103.05606304119878</v>
      </c>
      <c r="H45" s="268">
        <f t="shared" si="3"/>
        <v>95.964943602300167</v>
      </c>
    </row>
    <row r="46" spans="1:8" s="3" customFormat="1" ht="13.5" customHeight="1" x14ac:dyDescent="0.2">
      <c r="A46" s="109">
        <v>34</v>
      </c>
      <c r="B46" s="116"/>
      <c r="C46" s="133" t="s">
        <v>16</v>
      </c>
      <c r="D46" s="74">
        <f t="shared" ref="D46:F46" si="13">D47</f>
        <v>848180.54999999993</v>
      </c>
      <c r="E46" s="74">
        <f t="shared" si="13"/>
        <v>5281000</v>
      </c>
      <c r="F46" s="74">
        <f t="shared" si="13"/>
        <v>4915481.75</v>
      </c>
      <c r="G46" s="129">
        <f t="shared" si="8"/>
        <v>579.5324769001129</v>
      </c>
      <c r="H46" s="129">
        <f t="shared" si="3"/>
        <v>93.078616739253931</v>
      </c>
    </row>
    <row r="47" spans="1:8" s="3" customFormat="1" ht="13.5" customHeight="1" x14ac:dyDescent="0.2">
      <c r="A47" s="109">
        <v>343</v>
      </c>
      <c r="B47" s="118"/>
      <c r="C47" s="67" t="s">
        <v>62</v>
      </c>
      <c r="D47" s="74">
        <f>SUM(D48:D50)</f>
        <v>848180.54999999993</v>
      </c>
      <c r="E47" s="74">
        <f>SUM(E48:E50)</f>
        <v>5281000</v>
      </c>
      <c r="F47" s="74">
        <f>SUM(F48:F50)</f>
        <v>4915481.75</v>
      </c>
      <c r="G47" s="129">
        <f t="shared" si="8"/>
        <v>579.5324769001129</v>
      </c>
      <c r="H47" s="129">
        <f t="shared" si="3"/>
        <v>93.078616739253931</v>
      </c>
    </row>
    <row r="48" spans="1:8" s="44" customFormat="1" ht="13.5" customHeight="1" x14ac:dyDescent="0.2">
      <c r="A48" s="69"/>
      <c r="B48" s="111">
        <v>3431</v>
      </c>
      <c r="C48" s="137" t="s">
        <v>63</v>
      </c>
      <c r="D48" s="4">
        <v>641478.94999999995</v>
      </c>
      <c r="E48" s="266">
        <v>934000</v>
      </c>
      <c r="F48" s="4">
        <v>665429.88</v>
      </c>
      <c r="G48" s="132">
        <f t="shared" si="8"/>
        <v>103.73370474588451</v>
      </c>
      <c r="H48" s="268">
        <f t="shared" si="3"/>
        <v>71.245169164882228</v>
      </c>
    </row>
    <row r="49" spans="1:8" s="44" customFormat="1" ht="13.5" customHeight="1" x14ac:dyDescent="0.2">
      <c r="A49" s="69"/>
      <c r="B49" s="46">
        <v>3432</v>
      </c>
      <c r="C49" s="137" t="s">
        <v>133</v>
      </c>
      <c r="D49" s="4">
        <v>206320.51</v>
      </c>
      <c r="E49" s="266">
        <v>4296000</v>
      </c>
      <c r="F49" s="4">
        <v>4249787.7</v>
      </c>
      <c r="G49" s="132" t="s">
        <v>179</v>
      </c>
      <c r="H49" s="268">
        <f t="shared" si="3"/>
        <v>98.924294692737433</v>
      </c>
    </row>
    <row r="50" spans="1:8" s="44" customFormat="1" ht="13.5" customHeight="1" x14ac:dyDescent="0.2">
      <c r="A50" s="69"/>
      <c r="B50" s="111">
        <v>3433</v>
      </c>
      <c r="C50" s="137" t="s">
        <v>78</v>
      </c>
      <c r="D50" s="4">
        <v>381.09</v>
      </c>
      <c r="E50" s="266">
        <v>51000</v>
      </c>
      <c r="F50" s="4">
        <v>264.17</v>
      </c>
      <c r="G50" s="132">
        <f t="shared" ref="G50:G56" si="14">F50/D50*100</f>
        <v>69.319583300532699</v>
      </c>
      <c r="H50" s="268">
        <f t="shared" si="3"/>
        <v>0.51798039215686276</v>
      </c>
    </row>
    <row r="51" spans="1:8" s="3" customFormat="1" ht="12" customHeight="1" x14ac:dyDescent="0.2">
      <c r="A51" s="109">
        <v>35</v>
      </c>
      <c r="B51" s="116"/>
      <c r="C51" s="133" t="s">
        <v>17</v>
      </c>
      <c r="D51" s="74">
        <f t="shared" ref="D51" si="15">D52+D55</f>
        <v>38786887.359999999</v>
      </c>
      <c r="E51" s="74">
        <f t="shared" ref="E51:F51" si="16">E52+E55</f>
        <v>81383500</v>
      </c>
      <c r="F51" s="74">
        <f t="shared" si="16"/>
        <v>75011615.840000004</v>
      </c>
      <c r="G51" s="129">
        <f t="shared" si="14"/>
        <v>193.39426529326948</v>
      </c>
      <c r="H51" s="129">
        <f t="shared" si="3"/>
        <v>92.170545429970446</v>
      </c>
    </row>
    <row r="52" spans="1:8" s="3" customFormat="1" ht="13.5" customHeight="1" x14ac:dyDescent="0.2">
      <c r="A52" s="109">
        <v>351</v>
      </c>
      <c r="B52" s="116"/>
      <c r="C52" s="133" t="s">
        <v>0</v>
      </c>
      <c r="D52" s="74">
        <f>D53+D54</f>
        <v>4733733.4400000004</v>
      </c>
      <c r="E52" s="74">
        <f t="shared" ref="E52:F52" si="17">E53+E54</f>
        <v>11327400</v>
      </c>
      <c r="F52" s="74">
        <f t="shared" si="17"/>
        <v>11100591.15</v>
      </c>
      <c r="G52" s="129">
        <f t="shared" si="14"/>
        <v>234.49970917669583</v>
      </c>
      <c r="H52" s="129">
        <f t="shared" si="3"/>
        <v>97.997697176757242</v>
      </c>
    </row>
    <row r="53" spans="1:8" s="3" customFormat="1" ht="24.6" customHeight="1" x14ac:dyDescent="0.2">
      <c r="A53" s="109"/>
      <c r="B53" s="111">
        <v>3511</v>
      </c>
      <c r="C53" s="137" t="s">
        <v>250</v>
      </c>
      <c r="D53" s="104">
        <v>200000</v>
      </c>
      <c r="E53" s="266">
        <v>0</v>
      </c>
      <c r="F53" s="104">
        <v>0</v>
      </c>
      <c r="G53" s="132">
        <f t="shared" si="14"/>
        <v>0</v>
      </c>
      <c r="H53" s="268" t="s">
        <v>179</v>
      </c>
    </row>
    <row r="54" spans="1:8" s="44" customFormat="1" ht="13.5" customHeight="1" x14ac:dyDescent="0.2">
      <c r="A54" s="69"/>
      <c r="B54" s="70" t="s">
        <v>18</v>
      </c>
      <c r="C54" s="134" t="s">
        <v>0</v>
      </c>
      <c r="D54" s="151">
        <v>4533733.4400000004</v>
      </c>
      <c r="E54" s="266">
        <v>11327400</v>
      </c>
      <c r="F54" s="151">
        <v>11100591.15</v>
      </c>
      <c r="G54" s="158">
        <f t="shared" si="14"/>
        <v>244.84437157381706</v>
      </c>
      <c r="H54" s="268">
        <f t="shared" si="3"/>
        <v>97.997697176757242</v>
      </c>
    </row>
    <row r="55" spans="1:8" s="3" customFormat="1" ht="24.75" customHeight="1" x14ac:dyDescent="0.2">
      <c r="A55" s="109">
        <v>352</v>
      </c>
      <c r="B55" s="116"/>
      <c r="C55" s="223" t="s">
        <v>239</v>
      </c>
      <c r="D55" s="74">
        <f t="shared" ref="D55:E55" si="18">D56+D57</f>
        <v>34053153.920000002</v>
      </c>
      <c r="E55" s="74">
        <f t="shared" si="18"/>
        <v>70056100</v>
      </c>
      <c r="F55" s="74">
        <f t="shared" ref="F55" si="19">F56+F57</f>
        <v>63911024.690000005</v>
      </c>
      <c r="G55" s="129">
        <f t="shared" si="14"/>
        <v>187.68019209070667</v>
      </c>
      <c r="H55" s="129">
        <f t="shared" si="3"/>
        <v>91.22835083597289</v>
      </c>
    </row>
    <row r="56" spans="1:8" s="44" customFormat="1" ht="13.5" customHeight="1" x14ac:dyDescent="0.2">
      <c r="A56" s="69"/>
      <c r="B56" s="112">
        <v>3522</v>
      </c>
      <c r="C56" s="134" t="s">
        <v>2</v>
      </c>
      <c r="D56" s="4">
        <v>33956320.719999999</v>
      </c>
      <c r="E56" s="266">
        <v>64734000</v>
      </c>
      <c r="F56" s="4">
        <v>58756923.590000004</v>
      </c>
      <c r="G56" s="132">
        <f t="shared" si="14"/>
        <v>173.0367788504031</v>
      </c>
      <c r="H56" s="268">
        <f t="shared" si="3"/>
        <v>90.76671237680354</v>
      </c>
    </row>
    <row r="57" spans="1:8" s="44" customFormat="1" ht="13.5" customHeight="1" x14ac:dyDescent="0.2">
      <c r="A57" s="69"/>
      <c r="B57" s="112">
        <v>3523</v>
      </c>
      <c r="C57" s="134" t="s">
        <v>208</v>
      </c>
      <c r="D57" s="4">
        <v>96833.2</v>
      </c>
      <c r="E57" s="266">
        <v>5322100</v>
      </c>
      <c r="F57" s="4">
        <v>5154101.0999999996</v>
      </c>
      <c r="G57" s="132" t="s">
        <v>179</v>
      </c>
      <c r="H57" s="268">
        <f t="shared" si="3"/>
        <v>96.843371977227036</v>
      </c>
    </row>
    <row r="58" spans="1:8" s="3" customFormat="1" ht="12" customHeight="1" x14ac:dyDescent="0.2">
      <c r="A58" s="109">
        <v>36</v>
      </c>
      <c r="B58" s="119"/>
      <c r="C58" s="10" t="s">
        <v>240</v>
      </c>
      <c r="D58" s="74">
        <f t="shared" ref="D58:F58" si="20">D59</f>
        <v>514077406.90999997</v>
      </c>
      <c r="E58" s="74">
        <f t="shared" si="20"/>
        <v>389990000</v>
      </c>
      <c r="F58" s="74">
        <f t="shared" si="20"/>
        <v>388853419.02999997</v>
      </c>
      <c r="G58" s="129">
        <f t="shared" ref="G58:G74" si="21">F58/D58*100</f>
        <v>75.641024834627075</v>
      </c>
      <c r="H58" s="129">
        <f t="shared" si="3"/>
        <v>99.708561509269472</v>
      </c>
    </row>
    <row r="59" spans="1:8" s="3" customFormat="1" ht="12.75" customHeight="1" x14ac:dyDescent="0.2">
      <c r="A59" s="109">
        <v>363</v>
      </c>
      <c r="B59" s="119"/>
      <c r="C59" s="123" t="s">
        <v>123</v>
      </c>
      <c r="D59" s="74">
        <f t="shared" ref="D59" si="22">D60+D61</f>
        <v>514077406.90999997</v>
      </c>
      <c r="E59" s="74">
        <f t="shared" ref="E59:F59" si="23">E60+E61</f>
        <v>389990000</v>
      </c>
      <c r="F59" s="74">
        <f t="shared" si="23"/>
        <v>388853419.02999997</v>
      </c>
      <c r="G59" s="129">
        <f t="shared" si="21"/>
        <v>75.641024834627075</v>
      </c>
      <c r="H59" s="129">
        <f t="shared" si="3"/>
        <v>99.708561509269472</v>
      </c>
    </row>
    <row r="60" spans="1:8" s="44" customFormat="1" ht="12" customHeight="1" x14ac:dyDescent="0.2">
      <c r="A60" s="69"/>
      <c r="B60" s="70">
        <v>3631</v>
      </c>
      <c r="C60" s="131" t="s">
        <v>154</v>
      </c>
      <c r="D60" s="4">
        <v>9256693.5800000001</v>
      </c>
      <c r="E60" s="266">
        <v>24748700</v>
      </c>
      <c r="F60" s="4">
        <v>24223823.77</v>
      </c>
      <c r="G60" s="132">
        <f t="shared" si="21"/>
        <v>261.68980922451578</v>
      </c>
      <c r="H60" s="268">
        <f t="shared" si="3"/>
        <v>97.879176562809363</v>
      </c>
    </row>
    <row r="61" spans="1:8" s="44" customFormat="1" ht="13.5" customHeight="1" x14ac:dyDescent="0.2">
      <c r="A61" s="69"/>
      <c r="B61" s="70" t="s">
        <v>19</v>
      </c>
      <c r="C61" s="135" t="s">
        <v>124</v>
      </c>
      <c r="D61" s="145">
        <v>504820713.32999998</v>
      </c>
      <c r="E61" s="266">
        <v>365241300</v>
      </c>
      <c r="F61" s="145">
        <v>364629595.25999999</v>
      </c>
      <c r="G61" s="132">
        <f t="shared" si="21"/>
        <v>72.229523399457378</v>
      </c>
      <c r="H61" s="268">
        <f t="shared" si="3"/>
        <v>99.83252038036224</v>
      </c>
    </row>
    <row r="62" spans="1:8" s="43" customFormat="1" ht="24" customHeight="1" x14ac:dyDescent="0.2">
      <c r="A62" s="69">
        <v>37</v>
      </c>
      <c r="B62" s="120"/>
      <c r="C62" s="138" t="s">
        <v>151</v>
      </c>
      <c r="D62" s="74">
        <f t="shared" ref="D62" si="24">D63+D65</f>
        <v>124117.5</v>
      </c>
      <c r="E62" s="74">
        <f t="shared" ref="E62:F62" si="25">E63+E65</f>
        <v>40000</v>
      </c>
      <c r="F62" s="74">
        <f t="shared" si="25"/>
        <v>29148.45</v>
      </c>
      <c r="G62" s="129">
        <f t="shared" si="21"/>
        <v>23.484561000664694</v>
      </c>
      <c r="H62" s="129">
        <f t="shared" si="3"/>
        <v>72.871125000000006</v>
      </c>
    </row>
    <row r="63" spans="1:8" s="43" customFormat="1" ht="13.5" customHeight="1" x14ac:dyDescent="0.2">
      <c r="A63" s="69">
        <v>371</v>
      </c>
      <c r="B63" s="120"/>
      <c r="C63" s="138" t="s">
        <v>207</v>
      </c>
      <c r="D63" s="74">
        <f t="shared" ref="D63:F63" si="26">D64</f>
        <v>6780</v>
      </c>
      <c r="E63" s="74">
        <f t="shared" si="26"/>
        <v>0</v>
      </c>
      <c r="F63" s="74">
        <f t="shared" si="26"/>
        <v>0</v>
      </c>
      <c r="G63" s="129">
        <f t="shared" si="21"/>
        <v>0</v>
      </c>
      <c r="H63" s="129" t="s">
        <v>179</v>
      </c>
    </row>
    <row r="64" spans="1:8" s="43" customFormat="1" ht="24.75" customHeight="1" x14ac:dyDescent="0.2">
      <c r="A64" s="69"/>
      <c r="B64" s="70">
        <v>3712</v>
      </c>
      <c r="C64" s="137" t="s">
        <v>206</v>
      </c>
      <c r="D64" s="104">
        <v>6780</v>
      </c>
      <c r="E64" s="266">
        <v>0</v>
      </c>
      <c r="F64" s="104">
        <v>0</v>
      </c>
      <c r="G64" s="132">
        <f t="shared" si="21"/>
        <v>0</v>
      </c>
      <c r="H64" s="268" t="s">
        <v>179</v>
      </c>
    </row>
    <row r="65" spans="1:8" s="43" customFormat="1" ht="13.5" customHeight="1" x14ac:dyDescent="0.2">
      <c r="A65" s="69">
        <v>372</v>
      </c>
      <c r="B65" s="120"/>
      <c r="C65" s="139" t="s">
        <v>160</v>
      </c>
      <c r="D65" s="74">
        <f t="shared" ref="D65:F65" si="27">D66</f>
        <v>117337.5</v>
      </c>
      <c r="E65" s="74">
        <f t="shared" si="27"/>
        <v>40000</v>
      </c>
      <c r="F65" s="74">
        <f t="shared" si="27"/>
        <v>29148.45</v>
      </c>
      <c r="G65" s="129">
        <f t="shared" si="21"/>
        <v>24.84154682007031</v>
      </c>
      <c r="H65" s="129">
        <f t="shared" si="3"/>
        <v>72.871125000000006</v>
      </c>
    </row>
    <row r="66" spans="1:8" s="44" customFormat="1" ht="13.5" customHeight="1" x14ac:dyDescent="0.2">
      <c r="A66" s="69"/>
      <c r="B66" s="70">
        <v>3721</v>
      </c>
      <c r="C66" s="131" t="s">
        <v>153</v>
      </c>
      <c r="D66" s="4">
        <v>117337.5</v>
      </c>
      <c r="E66" s="266">
        <v>40000</v>
      </c>
      <c r="F66" s="4">
        <v>29148.45</v>
      </c>
      <c r="G66" s="132">
        <f t="shared" si="21"/>
        <v>24.84154682007031</v>
      </c>
      <c r="H66" s="268">
        <f t="shared" si="3"/>
        <v>72.871125000000006</v>
      </c>
    </row>
    <row r="67" spans="1:8" s="3" customFormat="1" ht="13.5" customHeight="1" x14ac:dyDescent="0.2">
      <c r="A67" s="109">
        <v>38</v>
      </c>
      <c r="B67" s="116"/>
      <c r="C67" s="140" t="s">
        <v>58</v>
      </c>
      <c r="D67" s="74">
        <f t="shared" ref="D67:E67" si="28">D68+D70+D73</f>
        <v>241968931.10999995</v>
      </c>
      <c r="E67" s="74">
        <f t="shared" si="28"/>
        <v>558069300</v>
      </c>
      <c r="F67" s="74">
        <f t="shared" ref="F67" si="29">F68+F70+F73</f>
        <v>551827315.40999997</v>
      </c>
      <c r="G67" s="129">
        <f t="shared" si="21"/>
        <v>228.05709513141474</v>
      </c>
      <c r="H67" s="129">
        <f t="shared" si="3"/>
        <v>98.881503678844183</v>
      </c>
    </row>
    <row r="68" spans="1:8" s="3" customFormat="1" ht="13.5" customHeight="1" x14ac:dyDescent="0.2">
      <c r="A68" s="109">
        <v>381</v>
      </c>
      <c r="B68" s="116"/>
      <c r="C68" s="140" t="s">
        <v>38</v>
      </c>
      <c r="D68" s="74">
        <f t="shared" ref="D68:F68" si="30">D69</f>
        <v>2492881.89</v>
      </c>
      <c r="E68" s="74">
        <f t="shared" si="30"/>
        <v>3157000</v>
      </c>
      <c r="F68" s="74">
        <f t="shared" si="30"/>
        <v>2863106.08</v>
      </c>
      <c r="G68" s="129">
        <f t="shared" si="21"/>
        <v>114.85125274025718</v>
      </c>
      <c r="H68" s="129">
        <f t="shared" si="3"/>
        <v>90.690721571111823</v>
      </c>
    </row>
    <row r="69" spans="1:8" s="44" customFormat="1" ht="13.5" customHeight="1" x14ac:dyDescent="0.2">
      <c r="A69" s="69"/>
      <c r="B69" s="112">
        <v>3811</v>
      </c>
      <c r="C69" s="134" t="s">
        <v>20</v>
      </c>
      <c r="D69" s="4">
        <v>2492881.89</v>
      </c>
      <c r="E69" s="266">
        <v>3157000</v>
      </c>
      <c r="F69" s="4">
        <v>2863106.08</v>
      </c>
      <c r="G69" s="132">
        <f t="shared" si="21"/>
        <v>114.85125274025718</v>
      </c>
      <c r="H69" s="268">
        <f t="shared" ref="H69:H91" si="31">F69/E69*100</f>
        <v>90.690721571111823</v>
      </c>
    </row>
    <row r="70" spans="1:8" s="3" customFormat="1" ht="13.5" customHeight="1" x14ac:dyDescent="0.2">
      <c r="A70" s="109">
        <v>382</v>
      </c>
      <c r="B70" s="121"/>
      <c r="C70" s="140" t="s">
        <v>82</v>
      </c>
      <c r="D70" s="74">
        <f t="shared" ref="D70:E70" si="32">D71+D72</f>
        <v>225583183.35999998</v>
      </c>
      <c r="E70" s="74">
        <f t="shared" si="32"/>
        <v>526382300</v>
      </c>
      <c r="F70" s="74">
        <f t="shared" ref="F70" si="33">F71+F72</f>
        <v>520918586.52000004</v>
      </c>
      <c r="G70" s="129">
        <f t="shared" si="21"/>
        <v>230.92084204197306</v>
      </c>
      <c r="H70" s="129">
        <f t="shared" si="31"/>
        <v>98.962025607623971</v>
      </c>
    </row>
    <row r="71" spans="1:8" s="44" customFormat="1" ht="13.5" customHeight="1" x14ac:dyDescent="0.2">
      <c r="A71" s="69"/>
      <c r="B71" s="112">
        <v>3821</v>
      </c>
      <c r="C71" s="134" t="s">
        <v>116</v>
      </c>
      <c r="D71" s="4">
        <v>43123584.789999999</v>
      </c>
      <c r="E71" s="266">
        <v>9219800</v>
      </c>
      <c r="F71" s="4">
        <v>9219627.2300000004</v>
      </c>
      <c r="G71" s="132">
        <f t="shared" si="21"/>
        <v>21.379547351865689</v>
      </c>
      <c r="H71" s="268">
        <f t="shared" si="31"/>
        <v>99.998126098180009</v>
      </c>
    </row>
    <row r="72" spans="1:8" s="44" customFormat="1" ht="13.5" customHeight="1" x14ac:dyDescent="0.2">
      <c r="A72" s="69"/>
      <c r="B72" s="112">
        <v>3822</v>
      </c>
      <c r="C72" s="134" t="s">
        <v>81</v>
      </c>
      <c r="D72" s="4">
        <v>182459598.56999999</v>
      </c>
      <c r="E72" s="266">
        <v>517162500</v>
      </c>
      <c r="F72" s="4">
        <v>511698959.29000002</v>
      </c>
      <c r="G72" s="132">
        <f t="shared" si="21"/>
        <v>280.44507567722638</v>
      </c>
      <c r="H72" s="268">
        <f t="shared" si="31"/>
        <v>98.943554354772445</v>
      </c>
    </row>
    <row r="73" spans="1:8" s="43" customFormat="1" ht="13.5" customHeight="1" x14ac:dyDescent="0.2">
      <c r="A73" s="69">
        <v>386</v>
      </c>
      <c r="B73" s="122"/>
      <c r="C73" s="43" t="s">
        <v>125</v>
      </c>
      <c r="D73" s="74">
        <f>D74+D75</f>
        <v>13892865.859999999</v>
      </c>
      <c r="E73" s="74">
        <f>E74+E75</f>
        <v>28530000</v>
      </c>
      <c r="F73" s="74">
        <f>F74+F75</f>
        <v>28045622.809999999</v>
      </c>
      <c r="G73" s="129">
        <f t="shared" si="21"/>
        <v>201.87068019384159</v>
      </c>
      <c r="H73" s="129">
        <f t="shared" si="31"/>
        <v>98.302218051174194</v>
      </c>
    </row>
    <row r="74" spans="1:8" s="44" customFormat="1" ht="25.5" customHeight="1" x14ac:dyDescent="0.2">
      <c r="A74" s="69"/>
      <c r="B74" s="112">
        <v>3861</v>
      </c>
      <c r="C74" s="48" t="s">
        <v>129</v>
      </c>
      <c r="D74" s="4">
        <v>13892865.859999999</v>
      </c>
      <c r="E74" s="266">
        <v>24387000</v>
      </c>
      <c r="F74" s="4">
        <v>24241974.899999999</v>
      </c>
      <c r="G74" s="132">
        <f t="shared" si="21"/>
        <v>174.49225483272605</v>
      </c>
      <c r="H74" s="268">
        <f t="shared" si="31"/>
        <v>99.405317997293636</v>
      </c>
    </row>
    <row r="75" spans="1:8" s="44" customFormat="1" ht="25.5" customHeight="1" x14ac:dyDescent="0.2">
      <c r="A75" s="69"/>
      <c r="B75" s="112">
        <v>3862</v>
      </c>
      <c r="C75" s="48" t="s">
        <v>238</v>
      </c>
      <c r="D75" s="4">
        <v>0</v>
      </c>
      <c r="E75" s="266">
        <v>4143000</v>
      </c>
      <c r="F75" s="4">
        <v>3803647.91</v>
      </c>
      <c r="G75" s="132" t="s">
        <v>179</v>
      </c>
      <c r="H75" s="268">
        <f t="shared" si="31"/>
        <v>91.80902510258268</v>
      </c>
    </row>
    <row r="76" spans="1:8" s="3" customFormat="1" ht="21.6" customHeight="1" x14ac:dyDescent="0.2">
      <c r="A76" s="124">
        <v>4</v>
      </c>
      <c r="B76" s="123"/>
      <c r="C76" s="35" t="s">
        <v>59</v>
      </c>
      <c r="D76" s="74">
        <f>D77+D80</f>
        <v>82032081.730000019</v>
      </c>
      <c r="E76" s="74">
        <f t="shared" ref="E76:F76" si="34">E77+E80</f>
        <v>47125000</v>
      </c>
      <c r="F76" s="74">
        <f t="shared" si="34"/>
        <v>44168468.700000003</v>
      </c>
      <c r="G76" s="129">
        <f t="shared" ref="G76:G87" si="35">F76/D76*100</f>
        <v>53.842920682393355</v>
      </c>
      <c r="H76" s="129">
        <f t="shared" si="31"/>
        <v>93.726193527851464</v>
      </c>
    </row>
    <row r="77" spans="1:8" s="3" customFormat="1" ht="12.75" customHeight="1" x14ac:dyDescent="0.2">
      <c r="A77" s="124">
        <v>41</v>
      </c>
      <c r="B77" s="67"/>
      <c r="C77" s="67" t="s">
        <v>203</v>
      </c>
      <c r="D77" s="74">
        <f>D78</f>
        <v>208251.18</v>
      </c>
      <c r="E77" s="74">
        <f t="shared" ref="D77:F78" si="36">E78</f>
        <v>0</v>
      </c>
      <c r="F77" s="74">
        <f t="shared" si="36"/>
        <v>0</v>
      </c>
      <c r="G77" s="141">
        <f t="shared" si="35"/>
        <v>0</v>
      </c>
      <c r="H77" s="141" t="s">
        <v>179</v>
      </c>
    </row>
    <row r="78" spans="1:8" s="3" customFormat="1" ht="12.75" customHeight="1" x14ac:dyDescent="0.2">
      <c r="A78" s="124">
        <v>412</v>
      </c>
      <c r="B78" s="67"/>
      <c r="C78" s="67" t="s">
        <v>204</v>
      </c>
      <c r="D78" s="74">
        <f t="shared" si="36"/>
        <v>208251.18</v>
      </c>
      <c r="E78" s="74">
        <f t="shared" si="36"/>
        <v>0</v>
      </c>
      <c r="F78" s="74">
        <f t="shared" si="36"/>
        <v>0</v>
      </c>
      <c r="G78" s="141">
        <f t="shared" si="35"/>
        <v>0</v>
      </c>
      <c r="H78" s="141" t="s">
        <v>179</v>
      </c>
    </row>
    <row r="79" spans="1:8" s="3" customFormat="1" ht="12.75" customHeight="1" x14ac:dyDescent="0.2">
      <c r="A79" s="124"/>
      <c r="B79" s="68">
        <v>4123</v>
      </c>
      <c r="C79" s="68" t="s">
        <v>205</v>
      </c>
      <c r="D79" s="104">
        <v>208251.18</v>
      </c>
      <c r="E79" s="266">
        <v>0</v>
      </c>
      <c r="F79" s="104">
        <v>0</v>
      </c>
      <c r="G79" s="132">
        <f t="shared" si="35"/>
        <v>0</v>
      </c>
      <c r="H79" s="268" t="s">
        <v>179</v>
      </c>
    </row>
    <row r="80" spans="1:8" s="3" customFormat="1" x14ac:dyDescent="0.2">
      <c r="A80" s="109">
        <v>42</v>
      </c>
      <c r="B80" s="116"/>
      <c r="C80" s="35" t="s">
        <v>21</v>
      </c>
      <c r="D80" s="74">
        <f>D81+D83+D88+D90</f>
        <v>81823830.550000012</v>
      </c>
      <c r="E80" s="74">
        <f>E81+E83+E88+E90</f>
        <v>47125000</v>
      </c>
      <c r="F80" s="74">
        <f>F81+F83+F88+F90</f>
        <v>44168468.700000003</v>
      </c>
      <c r="G80" s="129">
        <f t="shared" si="35"/>
        <v>53.979957187423558</v>
      </c>
      <c r="H80" s="129">
        <f t="shared" si="31"/>
        <v>93.726193527851464</v>
      </c>
    </row>
    <row r="81" spans="1:10" s="3" customFormat="1" ht="12.75" customHeight="1" x14ac:dyDescent="0.2">
      <c r="A81" s="109">
        <v>421</v>
      </c>
      <c r="B81" s="125"/>
      <c r="C81" s="133" t="s">
        <v>83</v>
      </c>
      <c r="D81" s="74">
        <f>SUM(D82:D82)</f>
        <v>69605570.090000004</v>
      </c>
      <c r="E81" s="74">
        <f t="shared" ref="E81:F81" si="37">SUM(E82:E82)</f>
        <v>30938000</v>
      </c>
      <c r="F81" s="74">
        <f t="shared" si="37"/>
        <v>30774162.600000001</v>
      </c>
      <c r="G81" s="129">
        <f t="shared" si="35"/>
        <v>44.212212557427527</v>
      </c>
      <c r="H81" s="129">
        <f t="shared" si="31"/>
        <v>99.470433124313146</v>
      </c>
    </row>
    <row r="82" spans="1:10" s="44" customFormat="1" x14ac:dyDescent="0.2">
      <c r="A82" s="69"/>
      <c r="B82" s="112">
        <v>4214</v>
      </c>
      <c r="C82" s="131" t="s">
        <v>142</v>
      </c>
      <c r="D82" s="4">
        <v>69605570.090000004</v>
      </c>
      <c r="E82" s="266">
        <v>30938000</v>
      </c>
      <c r="F82" s="4">
        <v>30774162.600000001</v>
      </c>
      <c r="G82" s="132">
        <f t="shared" si="35"/>
        <v>44.212212557427527</v>
      </c>
      <c r="H82" s="268">
        <f t="shared" si="31"/>
        <v>99.470433124313146</v>
      </c>
      <c r="J82" s="151"/>
    </row>
    <row r="83" spans="1:10" s="3" customFormat="1" x14ac:dyDescent="0.2">
      <c r="A83" s="109">
        <v>422</v>
      </c>
      <c r="B83" s="116"/>
      <c r="C83" s="133" t="s">
        <v>26</v>
      </c>
      <c r="D83" s="74">
        <f>SUM(D84:D87)</f>
        <v>11713077.960000001</v>
      </c>
      <c r="E83" s="74">
        <f>SUM(E84:E87)</f>
        <v>14187000</v>
      </c>
      <c r="F83" s="74">
        <f>SUM(F84:F87)</f>
        <v>13394306.1</v>
      </c>
      <c r="G83" s="129">
        <f t="shared" si="35"/>
        <v>114.35342738895248</v>
      </c>
      <c r="H83" s="129">
        <f t="shared" si="31"/>
        <v>94.412533305138496</v>
      </c>
    </row>
    <row r="84" spans="1:10" s="44" customFormat="1" x14ac:dyDescent="0.2">
      <c r="A84" s="69"/>
      <c r="B84" s="126" t="s">
        <v>22</v>
      </c>
      <c r="C84" s="57" t="s">
        <v>23</v>
      </c>
      <c r="D84" s="4">
        <v>1205420.75</v>
      </c>
      <c r="E84" s="266">
        <v>1480000</v>
      </c>
      <c r="F84" s="4">
        <v>874913.48</v>
      </c>
      <c r="G84" s="132">
        <f t="shared" si="35"/>
        <v>72.581584479941966</v>
      </c>
      <c r="H84" s="268">
        <f t="shared" si="31"/>
        <v>59.115775675675678</v>
      </c>
    </row>
    <row r="85" spans="1:10" s="44" customFormat="1" x14ac:dyDescent="0.2">
      <c r="A85" s="69"/>
      <c r="B85" s="70" t="s">
        <v>24</v>
      </c>
      <c r="C85" s="135" t="s">
        <v>25</v>
      </c>
      <c r="D85" s="4">
        <v>114436.3</v>
      </c>
      <c r="E85" s="266">
        <v>16000</v>
      </c>
      <c r="F85" s="4">
        <v>15885.05</v>
      </c>
      <c r="G85" s="132">
        <f t="shared" si="35"/>
        <v>13.881128627891673</v>
      </c>
      <c r="H85" s="268">
        <f t="shared" si="31"/>
        <v>99.281562499999993</v>
      </c>
    </row>
    <row r="86" spans="1:10" s="44" customFormat="1" x14ac:dyDescent="0.2">
      <c r="A86" s="69"/>
      <c r="B86" s="70">
        <v>4225</v>
      </c>
      <c r="C86" s="131" t="s">
        <v>137</v>
      </c>
      <c r="D86" s="4">
        <v>10375277.16</v>
      </c>
      <c r="E86" s="266">
        <v>12521000</v>
      </c>
      <c r="F86" s="4">
        <v>12501708.57</v>
      </c>
      <c r="G86" s="132">
        <f t="shared" si="35"/>
        <v>120.49517692113395</v>
      </c>
      <c r="H86" s="268">
        <f t="shared" si="31"/>
        <v>99.845927401964701</v>
      </c>
    </row>
    <row r="87" spans="1:10" s="44" customFormat="1" x14ac:dyDescent="0.2">
      <c r="A87" s="69"/>
      <c r="B87" s="70">
        <v>4227</v>
      </c>
      <c r="C87" s="131" t="s">
        <v>138</v>
      </c>
      <c r="D87" s="4">
        <v>17943.75</v>
      </c>
      <c r="E87" s="266">
        <v>170000</v>
      </c>
      <c r="F87" s="4">
        <v>1799</v>
      </c>
      <c r="G87" s="132">
        <f t="shared" si="35"/>
        <v>10.025774991292232</v>
      </c>
      <c r="H87" s="268">
        <f t="shared" si="31"/>
        <v>1.0582352941176469</v>
      </c>
    </row>
    <row r="88" spans="1:10" s="44" customFormat="1" x14ac:dyDescent="0.2">
      <c r="A88" s="109">
        <v>423</v>
      </c>
      <c r="B88" s="127"/>
      <c r="C88" s="142" t="s">
        <v>215</v>
      </c>
      <c r="D88" s="130">
        <f t="shared" ref="D88:F88" si="38">D89</f>
        <v>0</v>
      </c>
      <c r="E88" s="130">
        <f t="shared" si="38"/>
        <v>200000</v>
      </c>
      <c r="F88" s="130">
        <f t="shared" si="38"/>
        <v>0</v>
      </c>
      <c r="G88" s="143" t="s">
        <v>179</v>
      </c>
      <c r="H88" s="143">
        <f t="shared" si="31"/>
        <v>0</v>
      </c>
    </row>
    <row r="89" spans="1:10" s="44" customFormat="1" hidden="1" x14ac:dyDescent="0.2">
      <c r="A89" s="69"/>
      <c r="B89" s="63">
        <v>4231</v>
      </c>
      <c r="C89" s="144" t="s">
        <v>27</v>
      </c>
      <c r="D89" s="145">
        <v>0</v>
      </c>
      <c r="E89" s="266">
        <v>200000</v>
      </c>
      <c r="F89" s="145">
        <v>0</v>
      </c>
      <c r="G89" s="146" t="s">
        <v>179</v>
      </c>
      <c r="H89" s="268">
        <f t="shared" si="31"/>
        <v>0</v>
      </c>
    </row>
    <row r="90" spans="1:10" s="3" customFormat="1" x14ac:dyDescent="0.2">
      <c r="A90" s="109">
        <v>426</v>
      </c>
      <c r="B90" s="119"/>
      <c r="C90" s="19" t="s">
        <v>28</v>
      </c>
      <c r="D90" s="74">
        <f t="shared" ref="D90:F90" si="39">D91</f>
        <v>505182.5</v>
      </c>
      <c r="E90" s="74">
        <f t="shared" si="39"/>
        <v>1800000</v>
      </c>
      <c r="F90" s="74">
        <f t="shared" si="39"/>
        <v>0</v>
      </c>
      <c r="G90" s="129">
        <f>F90/D90*100</f>
        <v>0</v>
      </c>
      <c r="H90" s="129">
        <f t="shared" si="31"/>
        <v>0</v>
      </c>
    </row>
    <row r="91" spans="1:10" s="44" customFormat="1" x14ac:dyDescent="0.2">
      <c r="A91" s="69"/>
      <c r="B91" s="70" t="s">
        <v>60</v>
      </c>
      <c r="C91" s="134" t="s">
        <v>1</v>
      </c>
      <c r="D91" s="4">
        <v>505182.5</v>
      </c>
      <c r="E91" s="266">
        <v>1800000</v>
      </c>
      <c r="F91" s="4">
        <v>0</v>
      </c>
      <c r="G91" s="132">
        <f>F91/D91*100</f>
        <v>0</v>
      </c>
      <c r="H91" s="268">
        <f t="shared" si="31"/>
        <v>0</v>
      </c>
    </row>
    <row r="92" spans="1:10" s="3" customFormat="1" x14ac:dyDescent="0.2">
      <c r="A92" s="109"/>
      <c r="B92" s="113"/>
      <c r="C92" s="43"/>
      <c r="D92" s="43"/>
    </row>
    <row r="93" spans="1:10" s="3" customFormat="1" x14ac:dyDescent="0.2">
      <c r="A93" s="109"/>
      <c r="B93" s="113"/>
    </row>
    <row r="94" spans="1:10" s="3" customFormat="1" x14ac:dyDescent="0.2">
      <c r="A94" s="109"/>
      <c r="B94" s="113"/>
    </row>
    <row r="95" spans="1:10" s="3" customFormat="1" x14ac:dyDescent="0.2">
      <c r="A95" s="109"/>
      <c r="B95" s="113"/>
    </row>
    <row r="96" spans="1:10" s="3" customFormat="1" x14ac:dyDescent="0.2">
      <c r="A96" s="109"/>
      <c r="B96" s="113"/>
    </row>
    <row r="97" spans="1:2" s="3" customFormat="1" x14ac:dyDescent="0.2">
      <c r="A97" s="109"/>
      <c r="B97" s="113"/>
    </row>
    <row r="98" spans="1:2" s="3" customFormat="1" x14ac:dyDescent="0.2">
      <c r="A98" s="109"/>
      <c r="B98" s="113"/>
    </row>
    <row r="99" spans="1:2" s="3" customFormat="1" x14ac:dyDescent="0.2">
      <c r="A99" s="109"/>
      <c r="B99" s="113"/>
    </row>
    <row r="100" spans="1:2" s="3" customFormat="1" x14ac:dyDescent="0.2">
      <c r="A100" s="109"/>
      <c r="B100" s="113"/>
    </row>
    <row r="101" spans="1:2" s="3" customFormat="1" x14ac:dyDescent="0.2">
      <c r="A101" s="109"/>
      <c r="B101" s="113"/>
    </row>
    <row r="102" spans="1:2" s="3" customFormat="1" x14ac:dyDescent="0.2">
      <c r="A102" s="109"/>
      <c r="B102" s="113"/>
    </row>
    <row r="103" spans="1:2" s="3" customFormat="1" x14ac:dyDescent="0.2">
      <c r="A103" s="109"/>
      <c r="B103" s="113"/>
    </row>
    <row r="104" spans="1:2" s="3" customFormat="1" x14ac:dyDescent="0.2">
      <c r="A104" s="109"/>
      <c r="B104" s="113"/>
    </row>
    <row r="105" spans="1:2" s="3" customFormat="1" x14ac:dyDescent="0.2">
      <c r="A105" s="109"/>
      <c r="B105" s="113"/>
    </row>
    <row r="106" spans="1:2" s="3" customFormat="1" x14ac:dyDescent="0.2">
      <c r="A106" s="109"/>
      <c r="B106" s="113"/>
    </row>
    <row r="107" spans="1:2" s="3" customFormat="1" x14ac:dyDescent="0.2">
      <c r="A107" s="109"/>
      <c r="B107" s="113"/>
    </row>
    <row r="108" spans="1:2" s="3" customFormat="1" x14ac:dyDescent="0.2">
      <c r="A108" s="109"/>
      <c r="B108" s="113"/>
    </row>
    <row r="109" spans="1:2" s="3" customFormat="1" x14ac:dyDescent="0.2">
      <c r="A109" s="109"/>
      <c r="B109" s="113"/>
    </row>
    <row r="110" spans="1:2" s="3" customFormat="1" x14ac:dyDescent="0.2">
      <c r="A110" s="109"/>
      <c r="B110" s="113"/>
    </row>
    <row r="111" spans="1:2" s="3" customFormat="1" x14ac:dyDescent="0.2">
      <c r="A111" s="109"/>
      <c r="B111" s="113"/>
    </row>
    <row r="112" spans="1:2" s="3" customFormat="1" x14ac:dyDescent="0.2">
      <c r="A112" s="109"/>
      <c r="B112" s="113"/>
    </row>
    <row r="113" spans="1:2" s="3" customFormat="1" x14ac:dyDescent="0.2">
      <c r="A113" s="109"/>
      <c r="B113" s="113"/>
    </row>
    <row r="114" spans="1:2" s="3" customFormat="1" x14ac:dyDescent="0.2">
      <c r="A114" s="109"/>
      <c r="B114" s="113"/>
    </row>
    <row r="115" spans="1:2" s="3" customFormat="1" x14ac:dyDescent="0.2">
      <c r="A115" s="109"/>
      <c r="B115" s="113"/>
    </row>
    <row r="116" spans="1:2" s="3" customFormat="1" x14ac:dyDescent="0.2">
      <c r="A116" s="109"/>
      <c r="B116" s="113"/>
    </row>
    <row r="117" spans="1:2" s="3" customFormat="1" x14ac:dyDescent="0.2">
      <c r="A117" s="109"/>
      <c r="B117" s="113"/>
    </row>
    <row r="118" spans="1:2" s="3" customFormat="1" x14ac:dyDescent="0.2">
      <c r="A118" s="109"/>
      <c r="B118" s="113"/>
    </row>
    <row r="119" spans="1:2" s="3" customFormat="1" x14ac:dyDescent="0.2">
      <c r="A119" s="109"/>
      <c r="B119" s="113"/>
    </row>
    <row r="120" spans="1:2" s="3" customFormat="1" x14ac:dyDescent="0.2">
      <c r="A120" s="109"/>
      <c r="B120" s="113"/>
    </row>
    <row r="121" spans="1:2" s="3" customFormat="1" x14ac:dyDescent="0.2">
      <c r="A121" s="109"/>
      <c r="B121" s="113"/>
    </row>
    <row r="122" spans="1:2" s="3" customFormat="1" x14ac:dyDescent="0.2">
      <c r="A122" s="109"/>
      <c r="B122" s="113"/>
    </row>
    <row r="123" spans="1:2" s="3" customFormat="1" x14ac:dyDescent="0.2">
      <c r="A123" s="109"/>
      <c r="B123" s="113"/>
    </row>
    <row r="124" spans="1:2" s="3" customFormat="1" x14ac:dyDescent="0.2">
      <c r="A124" s="109"/>
      <c r="B124" s="113"/>
    </row>
    <row r="125" spans="1:2" s="3" customFormat="1" x14ac:dyDescent="0.2">
      <c r="A125" s="109"/>
      <c r="B125" s="113"/>
    </row>
    <row r="126" spans="1:2" s="3" customFormat="1" x14ac:dyDescent="0.2">
      <c r="A126" s="109"/>
      <c r="B126" s="113"/>
    </row>
    <row r="127" spans="1:2" s="3" customFormat="1" x14ac:dyDescent="0.2">
      <c r="A127" s="109"/>
      <c r="B127" s="113"/>
    </row>
    <row r="128" spans="1:2" s="3" customFormat="1" x14ac:dyDescent="0.2">
      <c r="A128" s="109"/>
      <c r="B128" s="113"/>
    </row>
    <row r="129" spans="1:2" s="3" customFormat="1" x14ac:dyDescent="0.2">
      <c r="A129" s="109"/>
      <c r="B129" s="113"/>
    </row>
    <row r="130" spans="1:2" s="3" customFormat="1" x14ac:dyDescent="0.2">
      <c r="A130" s="109"/>
      <c r="B130" s="113"/>
    </row>
    <row r="131" spans="1:2" s="3" customFormat="1" x14ac:dyDescent="0.2">
      <c r="A131" s="109"/>
      <c r="B131" s="113"/>
    </row>
    <row r="132" spans="1:2" s="3" customFormat="1" x14ac:dyDescent="0.2">
      <c r="A132" s="109"/>
      <c r="B132" s="113"/>
    </row>
    <row r="133" spans="1:2" s="3" customFormat="1" x14ac:dyDescent="0.2">
      <c r="A133" s="109"/>
      <c r="B133" s="113"/>
    </row>
    <row r="134" spans="1:2" s="3" customFormat="1" x14ac:dyDescent="0.2">
      <c r="A134" s="109"/>
      <c r="B134" s="113"/>
    </row>
    <row r="135" spans="1:2" s="3" customFormat="1" x14ac:dyDescent="0.2">
      <c r="A135" s="109"/>
      <c r="B135" s="113"/>
    </row>
    <row r="136" spans="1:2" s="3" customFormat="1" x14ac:dyDescent="0.2">
      <c r="A136" s="109"/>
      <c r="B136" s="113"/>
    </row>
    <row r="137" spans="1:2" s="3" customFormat="1" x14ac:dyDescent="0.2">
      <c r="A137" s="109"/>
      <c r="B137" s="113"/>
    </row>
    <row r="138" spans="1:2" s="3" customFormat="1" x14ac:dyDescent="0.2">
      <c r="A138" s="109"/>
      <c r="B138" s="113"/>
    </row>
    <row r="139" spans="1:2" s="3" customFormat="1" x14ac:dyDescent="0.2">
      <c r="A139" s="109"/>
      <c r="B139" s="113"/>
    </row>
    <row r="140" spans="1:2" s="3" customFormat="1" x14ac:dyDescent="0.2">
      <c r="A140" s="109"/>
      <c r="B140" s="113"/>
    </row>
    <row r="141" spans="1:2" s="3" customFormat="1" x14ac:dyDescent="0.2">
      <c r="A141" s="109"/>
      <c r="B141" s="113"/>
    </row>
    <row r="142" spans="1:2" s="3" customFormat="1" x14ac:dyDescent="0.2">
      <c r="A142" s="109"/>
      <c r="B142" s="113"/>
    </row>
    <row r="143" spans="1:2" s="3" customFormat="1" x14ac:dyDescent="0.2">
      <c r="A143" s="109"/>
      <c r="B143" s="113"/>
    </row>
    <row r="144" spans="1:2" s="3" customFormat="1" x14ac:dyDescent="0.2">
      <c r="A144" s="109"/>
      <c r="B144" s="113"/>
    </row>
    <row r="145" spans="1:2" s="3" customFormat="1" x14ac:dyDescent="0.2">
      <c r="A145" s="109"/>
      <c r="B145" s="113"/>
    </row>
    <row r="146" spans="1:2" s="3" customFormat="1" x14ac:dyDescent="0.2">
      <c r="A146" s="109"/>
      <c r="B146" s="113"/>
    </row>
    <row r="147" spans="1:2" s="3" customFormat="1" x14ac:dyDescent="0.2">
      <c r="A147" s="109"/>
      <c r="B147" s="113"/>
    </row>
    <row r="148" spans="1:2" s="3" customFormat="1" x14ac:dyDescent="0.2">
      <c r="A148" s="109"/>
      <c r="B148" s="113"/>
    </row>
    <row r="149" spans="1:2" s="3" customFormat="1" x14ac:dyDescent="0.2">
      <c r="A149" s="109"/>
      <c r="B149" s="113"/>
    </row>
    <row r="150" spans="1:2" s="3" customFormat="1" x14ac:dyDescent="0.2">
      <c r="A150" s="109"/>
      <c r="B150" s="113"/>
    </row>
    <row r="151" spans="1:2" s="3" customFormat="1" x14ac:dyDescent="0.2">
      <c r="A151" s="109"/>
      <c r="B151" s="113"/>
    </row>
    <row r="152" spans="1:2" s="3" customFormat="1" x14ac:dyDescent="0.2">
      <c r="A152" s="109"/>
      <c r="B152" s="113"/>
    </row>
    <row r="153" spans="1:2" s="3" customFormat="1" x14ac:dyDescent="0.2">
      <c r="A153" s="109"/>
      <c r="B153" s="113"/>
    </row>
    <row r="154" spans="1:2" s="3" customFormat="1" x14ac:dyDescent="0.2">
      <c r="A154" s="109"/>
      <c r="B154" s="113"/>
    </row>
    <row r="155" spans="1:2" s="3" customFormat="1" x14ac:dyDescent="0.2">
      <c r="A155" s="109"/>
      <c r="B155" s="113"/>
    </row>
    <row r="156" spans="1:2" s="3" customFormat="1" x14ac:dyDescent="0.2">
      <c r="A156" s="109"/>
      <c r="B156" s="113"/>
    </row>
    <row r="157" spans="1:2" s="3" customFormat="1" x14ac:dyDescent="0.2">
      <c r="A157" s="109"/>
      <c r="B157" s="113"/>
    </row>
    <row r="158" spans="1:2" s="3" customFormat="1" x14ac:dyDescent="0.2">
      <c r="A158" s="109"/>
      <c r="B158" s="113"/>
    </row>
    <row r="159" spans="1:2" s="3" customFormat="1" x14ac:dyDescent="0.2">
      <c r="A159" s="109"/>
      <c r="B159" s="113"/>
    </row>
    <row r="160" spans="1:2" s="3" customFormat="1" x14ac:dyDescent="0.2">
      <c r="A160" s="109"/>
      <c r="B160" s="113"/>
    </row>
    <row r="161" spans="1:2" s="3" customFormat="1" x14ac:dyDescent="0.2">
      <c r="A161" s="109"/>
      <c r="B161" s="113"/>
    </row>
    <row r="162" spans="1:2" s="3" customFormat="1" x14ac:dyDescent="0.2">
      <c r="A162" s="109"/>
      <c r="B162" s="113"/>
    </row>
    <row r="163" spans="1:2" s="3" customFormat="1" x14ac:dyDescent="0.2">
      <c r="A163" s="109"/>
      <c r="B163" s="113"/>
    </row>
    <row r="164" spans="1:2" s="3" customFormat="1" x14ac:dyDescent="0.2">
      <c r="A164" s="109"/>
      <c r="B164" s="113"/>
    </row>
    <row r="165" spans="1:2" s="3" customFormat="1" x14ac:dyDescent="0.2">
      <c r="A165" s="109"/>
      <c r="B165" s="113"/>
    </row>
    <row r="166" spans="1:2" s="3" customFormat="1" x14ac:dyDescent="0.2">
      <c r="A166" s="109"/>
      <c r="B166" s="113"/>
    </row>
    <row r="167" spans="1:2" s="3" customFormat="1" x14ac:dyDescent="0.2">
      <c r="A167" s="109"/>
      <c r="B167" s="113"/>
    </row>
    <row r="168" spans="1:2" s="3" customFormat="1" x14ac:dyDescent="0.2">
      <c r="A168" s="109"/>
      <c r="B168" s="113"/>
    </row>
    <row r="169" spans="1:2" s="3" customFormat="1" x14ac:dyDescent="0.2">
      <c r="A169" s="109"/>
      <c r="B169" s="113"/>
    </row>
    <row r="170" spans="1:2" s="3" customFormat="1" x14ac:dyDescent="0.2">
      <c r="A170" s="109"/>
      <c r="B170" s="113"/>
    </row>
    <row r="171" spans="1:2" s="3" customFormat="1" x14ac:dyDescent="0.2">
      <c r="A171" s="109"/>
      <c r="B171" s="113"/>
    </row>
    <row r="172" spans="1:2" s="3" customFormat="1" x14ac:dyDescent="0.2">
      <c r="A172" s="109"/>
      <c r="B172" s="113"/>
    </row>
    <row r="173" spans="1:2" s="3" customFormat="1" x14ac:dyDescent="0.2">
      <c r="A173" s="109"/>
      <c r="B173" s="113"/>
    </row>
    <row r="174" spans="1:2" s="3" customFormat="1" x14ac:dyDescent="0.2">
      <c r="A174" s="109"/>
      <c r="B174" s="113"/>
    </row>
    <row r="175" spans="1:2" s="3" customFormat="1" x14ac:dyDescent="0.2">
      <c r="A175" s="109"/>
      <c r="B175" s="113"/>
    </row>
    <row r="176" spans="1:2" s="3" customFormat="1" x14ac:dyDescent="0.2">
      <c r="A176" s="109"/>
      <c r="B176" s="113"/>
    </row>
    <row r="177" spans="1:2" s="3" customFormat="1" x14ac:dyDescent="0.2">
      <c r="A177" s="109"/>
      <c r="B177" s="113"/>
    </row>
    <row r="178" spans="1:2" s="3" customFormat="1" x14ac:dyDescent="0.2">
      <c r="A178" s="109"/>
      <c r="B178" s="113"/>
    </row>
    <row r="179" spans="1:2" s="3" customFormat="1" x14ac:dyDescent="0.2">
      <c r="A179" s="109"/>
      <c r="B179" s="113"/>
    </row>
    <row r="180" spans="1:2" s="3" customFormat="1" x14ac:dyDescent="0.2">
      <c r="A180" s="109"/>
      <c r="B180" s="113"/>
    </row>
    <row r="181" spans="1:2" s="3" customFormat="1" x14ac:dyDescent="0.2">
      <c r="A181" s="109"/>
      <c r="B181" s="113"/>
    </row>
    <row r="182" spans="1:2" s="3" customFormat="1" x14ac:dyDescent="0.2">
      <c r="A182" s="109"/>
      <c r="B182" s="113"/>
    </row>
    <row r="183" spans="1:2" s="3" customFormat="1" x14ac:dyDescent="0.2">
      <c r="A183" s="109"/>
      <c r="B183" s="113"/>
    </row>
    <row r="184" spans="1:2" s="3" customFormat="1" x14ac:dyDescent="0.2">
      <c r="A184" s="109"/>
      <c r="B184" s="113"/>
    </row>
    <row r="185" spans="1:2" s="3" customFormat="1" x14ac:dyDescent="0.2">
      <c r="A185" s="109"/>
      <c r="B185" s="113"/>
    </row>
    <row r="186" spans="1:2" s="3" customFormat="1" x14ac:dyDescent="0.2">
      <c r="A186" s="109"/>
      <c r="B186" s="113"/>
    </row>
    <row r="187" spans="1:2" s="3" customFormat="1" x14ac:dyDescent="0.2">
      <c r="A187" s="109"/>
      <c r="B187" s="113"/>
    </row>
    <row r="188" spans="1:2" s="3" customFormat="1" x14ac:dyDescent="0.2">
      <c r="A188" s="109"/>
      <c r="B188" s="113"/>
    </row>
    <row r="189" spans="1:2" s="3" customFormat="1" x14ac:dyDescent="0.2">
      <c r="A189" s="109"/>
      <c r="B189" s="113"/>
    </row>
    <row r="190" spans="1:2" s="3" customFormat="1" x14ac:dyDescent="0.2">
      <c r="A190" s="109"/>
      <c r="B190" s="113"/>
    </row>
    <row r="191" spans="1:2" s="3" customFormat="1" x14ac:dyDescent="0.2">
      <c r="A191" s="109"/>
      <c r="B191" s="113"/>
    </row>
    <row r="192" spans="1:2" s="3" customFormat="1" x14ac:dyDescent="0.2">
      <c r="A192" s="109"/>
      <c r="B192" s="113"/>
    </row>
    <row r="193" spans="1:2" s="3" customFormat="1" x14ac:dyDescent="0.2">
      <c r="A193" s="109"/>
      <c r="B193" s="113"/>
    </row>
    <row r="194" spans="1:2" s="3" customFormat="1" x14ac:dyDescent="0.2">
      <c r="A194" s="109"/>
      <c r="B194" s="113"/>
    </row>
    <row r="195" spans="1:2" s="3" customFormat="1" x14ac:dyDescent="0.2">
      <c r="A195" s="109"/>
      <c r="B195" s="113"/>
    </row>
    <row r="196" spans="1:2" s="3" customFormat="1" x14ac:dyDescent="0.2">
      <c r="A196" s="109"/>
      <c r="B196" s="113"/>
    </row>
    <row r="197" spans="1:2" s="3" customFormat="1" x14ac:dyDescent="0.2">
      <c r="A197" s="109"/>
      <c r="B197" s="113"/>
    </row>
    <row r="198" spans="1:2" s="3" customFormat="1" x14ac:dyDescent="0.2">
      <c r="A198" s="109"/>
      <c r="B198" s="113"/>
    </row>
    <row r="199" spans="1:2" s="3" customFormat="1" x14ac:dyDescent="0.2">
      <c r="A199" s="109"/>
      <c r="B199" s="113"/>
    </row>
    <row r="200" spans="1:2" s="3" customFormat="1" x14ac:dyDescent="0.2">
      <c r="A200" s="109"/>
      <c r="B200" s="113"/>
    </row>
    <row r="201" spans="1:2" s="3" customFormat="1" x14ac:dyDescent="0.2">
      <c r="A201" s="109"/>
      <c r="B201" s="113"/>
    </row>
    <row r="202" spans="1:2" s="3" customFormat="1" x14ac:dyDescent="0.2">
      <c r="A202" s="109"/>
      <c r="B202" s="113"/>
    </row>
    <row r="203" spans="1:2" s="3" customFormat="1" x14ac:dyDescent="0.2">
      <c r="A203" s="109"/>
      <c r="B203" s="113"/>
    </row>
    <row r="204" spans="1:2" s="3" customFormat="1" x14ac:dyDescent="0.2">
      <c r="A204" s="109"/>
      <c r="B204" s="113"/>
    </row>
    <row r="205" spans="1:2" s="3" customFormat="1" x14ac:dyDescent="0.2">
      <c r="A205" s="109"/>
      <c r="B205" s="113"/>
    </row>
    <row r="206" spans="1:2" s="3" customFormat="1" x14ac:dyDescent="0.2">
      <c r="A206" s="109"/>
      <c r="B206" s="113"/>
    </row>
    <row r="207" spans="1:2" s="3" customFormat="1" x14ac:dyDescent="0.2">
      <c r="A207" s="109"/>
      <c r="B207" s="113"/>
    </row>
    <row r="208" spans="1:2" s="3" customFormat="1" x14ac:dyDescent="0.2">
      <c r="A208" s="109"/>
      <c r="B208" s="113"/>
    </row>
    <row r="209" spans="1:2" s="3" customFormat="1" x14ac:dyDescent="0.2">
      <c r="A209" s="109"/>
      <c r="B209" s="113"/>
    </row>
    <row r="210" spans="1:2" s="3" customFormat="1" x14ac:dyDescent="0.2">
      <c r="A210" s="109"/>
      <c r="B210" s="113"/>
    </row>
    <row r="211" spans="1:2" s="3" customFormat="1" x14ac:dyDescent="0.2">
      <c r="A211" s="109"/>
      <c r="B211" s="113"/>
    </row>
    <row r="212" spans="1:2" s="3" customFormat="1" x14ac:dyDescent="0.2">
      <c r="A212" s="109"/>
      <c r="B212" s="113"/>
    </row>
    <row r="213" spans="1:2" s="3" customFormat="1" x14ac:dyDescent="0.2">
      <c r="A213" s="109"/>
      <c r="B213" s="113"/>
    </row>
    <row r="214" spans="1:2" s="3" customFormat="1" x14ac:dyDescent="0.2">
      <c r="A214" s="109"/>
      <c r="B214" s="113"/>
    </row>
    <row r="215" spans="1:2" s="3" customFormat="1" x14ac:dyDescent="0.2">
      <c r="A215" s="109"/>
      <c r="B215" s="113"/>
    </row>
    <row r="216" spans="1:2" s="3" customFormat="1" x14ac:dyDescent="0.2">
      <c r="A216" s="109"/>
      <c r="B216" s="113"/>
    </row>
    <row r="217" spans="1:2" s="3" customFormat="1" x14ac:dyDescent="0.2">
      <c r="A217" s="109"/>
      <c r="B217" s="113"/>
    </row>
    <row r="218" spans="1:2" s="3" customFormat="1" x14ac:dyDescent="0.2">
      <c r="A218" s="109"/>
      <c r="B218" s="113"/>
    </row>
    <row r="219" spans="1:2" s="3" customFormat="1" x14ac:dyDescent="0.2">
      <c r="A219" s="109"/>
      <c r="B219" s="113"/>
    </row>
    <row r="220" spans="1:2" s="3" customFormat="1" x14ac:dyDescent="0.2">
      <c r="A220" s="109"/>
      <c r="B220" s="113"/>
    </row>
    <row r="221" spans="1:2" s="3" customFormat="1" x14ac:dyDescent="0.2">
      <c r="A221" s="109"/>
      <c r="B221" s="113"/>
    </row>
    <row r="222" spans="1:2" s="3" customFormat="1" x14ac:dyDescent="0.2">
      <c r="A222" s="109"/>
      <c r="B222" s="113"/>
    </row>
    <row r="223" spans="1:2" s="3" customFormat="1" x14ac:dyDescent="0.2">
      <c r="A223" s="109"/>
      <c r="B223" s="113"/>
    </row>
    <row r="224" spans="1:2" s="3" customFormat="1" x14ac:dyDescent="0.2">
      <c r="A224" s="109"/>
      <c r="B224" s="113"/>
    </row>
    <row r="225" spans="1:2" s="3" customFormat="1" x14ac:dyDescent="0.2">
      <c r="A225" s="109"/>
      <c r="B225" s="113"/>
    </row>
    <row r="226" spans="1:2" s="3" customFormat="1" x14ac:dyDescent="0.2">
      <c r="A226" s="109"/>
      <c r="B226" s="113"/>
    </row>
    <row r="227" spans="1:2" s="3" customFormat="1" x14ac:dyDescent="0.2">
      <c r="A227" s="109"/>
      <c r="B227" s="113"/>
    </row>
    <row r="228" spans="1:2" s="3" customFormat="1" x14ac:dyDescent="0.2">
      <c r="A228" s="109"/>
      <c r="B228" s="113"/>
    </row>
    <row r="229" spans="1:2" s="3" customFormat="1" x14ac:dyDescent="0.2">
      <c r="A229" s="109"/>
      <c r="B229" s="113"/>
    </row>
    <row r="230" spans="1:2" s="3" customFormat="1" x14ac:dyDescent="0.2">
      <c r="A230" s="109"/>
      <c r="B230" s="113"/>
    </row>
    <row r="231" spans="1:2" s="3" customFormat="1" x14ac:dyDescent="0.2">
      <c r="A231" s="109"/>
      <c r="B231" s="113"/>
    </row>
    <row r="232" spans="1:2" s="3" customFormat="1" x14ac:dyDescent="0.2">
      <c r="A232" s="109"/>
      <c r="B232" s="113"/>
    </row>
    <row r="233" spans="1:2" s="3" customFormat="1" x14ac:dyDescent="0.2">
      <c r="A233" s="109"/>
      <c r="B233" s="113"/>
    </row>
    <row r="234" spans="1:2" s="3" customFormat="1" x14ac:dyDescent="0.2">
      <c r="A234" s="109"/>
      <c r="B234" s="113"/>
    </row>
    <row r="235" spans="1:2" s="3" customFormat="1" x14ac:dyDescent="0.2">
      <c r="A235" s="109"/>
      <c r="B235" s="113"/>
    </row>
    <row r="236" spans="1:2" s="3" customFormat="1" x14ac:dyDescent="0.2">
      <c r="A236" s="109"/>
      <c r="B236" s="113"/>
    </row>
    <row r="237" spans="1:2" s="3" customFormat="1" x14ac:dyDescent="0.2">
      <c r="A237" s="109"/>
      <c r="B237" s="113"/>
    </row>
    <row r="238" spans="1:2" s="3" customFormat="1" x14ac:dyDescent="0.2">
      <c r="A238" s="109"/>
      <c r="B238" s="113"/>
    </row>
    <row r="239" spans="1:2" s="3" customFormat="1" x14ac:dyDescent="0.2">
      <c r="A239" s="109"/>
      <c r="B239" s="113"/>
    </row>
    <row r="240" spans="1:2" s="3" customFormat="1" x14ac:dyDescent="0.2">
      <c r="A240" s="109"/>
      <c r="B240" s="113"/>
    </row>
    <row r="241" spans="1:2" s="3" customFormat="1" x14ac:dyDescent="0.2">
      <c r="A241" s="109"/>
      <c r="B241" s="113"/>
    </row>
    <row r="242" spans="1:2" s="3" customFormat="1" x14ac:dyDescent="0.2">
      <c r="A242" s="109"/>
      <c r="B242" s="113"/>
    </row>
    <row r="243" spans="1:2" s="3" customFormat="1" x14ac:dyDescent="0.2">
      <c r="A243" s="109"/>
      <c r="B243" s="113"/>
    </row>
    <row r="244" spans="1:2" s="3" customFormat="1" x14ac:dyDescent="0.2">
      <c r="A244" s="109"/>
      <c r="B244" s="113"/>
    </row>
    <row r="245" spans="1:2" s="3" customFormat="1" x14ac:dyDescent="0.2">
      <c r="A245" s="109"/>
      <c r="B245" s="113"/>
    </row>
    <row r="246" spans="1:2" s="3" customFormat="1" x14ac:dyDescent="0.2">
      <c r="A246" s="109"/>
      <c r="B246" s="113"/>
    </row>
    <row r="247" spans="1:2" s="3" customFormat="1" x14ac:dyDescent="0.2">
      <c r="A247" s="109"/>
      <c r="B247" s="113"/>
    </row>
    <row r="248" spans="1:2" s="3" customFormat="1" x14ac:dyDescent="0.2">
      <c r="A248" s="109"/>
      <c r="B248" s="113"/>
    </row>
    <row r="249" spans="1:2" s="3" customFormat="1" x14ac:dyDescent="0.2">
      <c r="A249" s="109"/>
      <c r="B249" s="113"/>
    </row>
    <row r="250" spans="1:2" s="3" customFormat="1" x14ac:dyDescent="0.2">
      <c r="A250" s="109"/>
      <c r="B250" s="113"/>
    </row>
    <row r="251" spans="1:2" s="3" customFormat="1" x14ac:dyDescent="0.2">
      <c r="A251" s="109"/>
      <c r="B251" s="113"/>
    </row>
    <row r="252" spans="1:2" s="3" customFormat="1" x14ac:dyDescent="0.2">
      <c r="A252" s="109"/>
      <c r="B252" s="113"/>
    </row>
    <row r="253" spans="1:2" s="3" customFormat="1" x14ac:dyDescent="0.2">
      <c r="A253" s="109"/>
      <c r="B253" s="113"/>
    </row>
    <row r="254" spans="1:2" s="3" customFormat="1" x14ac:dyDescent="0.2">
      <c r="A254" s="109"/>
      <c r="B254" s="113"/>
    </row>
    <row r="255" spans="1:2" s="3" customFormat="1" x14ac:dyDescent="0.2">
      <c r="A255" s="109"/>
      <c r="B255" s="113"/>
    </row>
    <row r="256" spans="1:2" s="3" customFormat="1" x14ac:dyDescent="0.2">
      <c r="A256" s="109"/>
      <c r="B256" s="113"/>
    </row>
    <row r="257" spans="1:2" s="3" customFormat="1" x14ac:dyDescent="0.2">
      <c r="A257" s="109"/>
      <c r="B257" s="113"/>
    </row>
    <row r="258" spans="1:2" s="3" customFormat="1" x14ac:dyDescent="0.2">
      <c r="A258" s="109"/>
      <c r="B258" s="113"/>
    </row>
    <row r="259" spans="1:2" s="3" customFormat="1" x14ac:dyDescent="0.2">
      <c r="A259" s="109"/>
      <c r="B259" s="113"/>
    </row>
    <row r="260" spans="1:2" s="3" customFormat="1" x14ac:dyDescent="0.2">
      <c r="A260" s="109"/>
      <c r="B260" s="113"/>
    </row>
    <row r="261" spans="1:2" s="3" customFormat="1" x14ac:dyDescent="0.2">
      <c r="A261" s="109"/>
      <c r="B261" s="113"/>
    </row>
    <row r="262" spans="1:2" s="3" customFormat="1" x14ac:dyDescent="0.2">
      <c r="A262" s="109"/>
      <c r="B262" s="113"/>
    </row>
    <row r="263" spans="1:2" s="3" customFormat="1" x14ac:dyDescent="0.2">
      <c r="A263" s="109"/>
      <c r="B263" s="113"/>
    </row>
    <row r="264" spans="1:2" s="3" customFormat="1" x14ac:dyDescent="0.2">
      <c r="A264" s="109"/>
      <c r="B264" s="113"/>
    </row>
    <row r="265" spans="1:2" s="3" customFormat="1" x14ac:dyDescent="0.2">
      <c r="A265" s="109"/>
      <c r="B265" s="113"/>
    </row>
    <row r="266" spans="1:2" s="3" customFormat="1" x14ac:dyDescent="0.2">
      <c r="A266" s="109"/>
      <c r="B266" s="113"/>
    </row>
    <row r="267" spans="1:2" s="3" customFormat="1" x14ac:dyDescent="0.2">
      <c r="A267" s="109"/>
      <c r="B267" s="113"/>
    </row>
    <row r="268" spans="1:2" s="3" customFormat="1" x14ac:dyDescent="0.2">
      <c r="A268" s="109"/>
      <c r="B268" s="113"/>
    </row>
    <row r="269" spans="1:2" s="3" customFormat="1" x14ac:dyDescent="0.2">
      <c r="A269" s="109"/>
      <c r="B269" s="113"/>
    </row>
    <row r="270" spans="1:2" s="3" customFormat="1" x14ac:dyDescent="0.2">
      <c r="A270" s="109"/>
      <c r="B270" s="113"/>
    </row>
    <row r="271" spans="1:2" s="3" customFormat="1" x14ac:dyDescent="0.2">
      <c r="A271" s="109"/>
      <c r="B271" s="113"/>
    </row>
    <row r="272" spans="1:2" s="3" customFormat="1" x14ac:dyDescent="0.2">
      <c r="A272" s="109"/>
      <c r="B272" s="113"/>
    </row>
    <row r="273" spans="1:2" s="3" customFormat="1" x14ac:dyDescent="0.2">
      <c r="A273" s="109"/>
      <c r="B273" s="113"/>
    </row>
    <row r="274" spans="1:2" s="3" customFormat="1" x14ac:dyDescent="0.2">
      <c r="A274" s="109"/>
      <c r="B274" s="113"/>
    </row>
    <row r="275" spans="1:2" s="3" customFormat="1" x14ac:dyDescent="0.2">
      <c r="A275" s="109"/>
      <c r="B275" s="113"/>
    </row>
    <row r="276" spans="1:2" s="3" customFormat="1" x14ac:dyDescent="0.2">
      <c r="A276" s="109"/>
      <c r="B276" s="113"/>
    </row>
    <row r="277" spans="1:2" s="3" customFormat="1" x14ac:dyDescent="0.2">
      <c r="A277" s="109"/>
      <c r="B277" s="113"/>
    </row>
    <row r="278" spans="1:2" s="3" customFormat="1" x14ac:dyDescent="0.2">
      <c r="A278" s="109"/>
      <c r="B278" s="113"/>
    </row>
    <row r="279" spans="1:2" s="3" customFormat="1" x14ac:dyDescent="0.2">
      <c r="A279" s="109"/>
      <c r="B279" s="113"/>
    </row>
    <row r="280" spans="1:2" s="3" customFormat="1" x14ac:dyDescent="0.2">
      <c r="A280" s="109"/>
      <c r="B280" s="113"/>
    </row>
    <row r="281" spans="1:2" s="3" customFormat="1" x14ac:dyDescent="0.2">
      <c r="A281" s="109"/>
      <c r="B281" s="113"/>
    </row>
    <row r="282" spans="1:2" s="3" customFormat="1" x14ac:dyDescent="0.2">
      <c r="A282" s="109"/>
      <c r="B282" s="113"/>
    </row>
    <row r="283" spans="1:2" s="3" customFormat="1" x14ac:dyDescent="0.2">
      <c r="A283" s="109"/>
      <c r="B283" s="113"/>
    </row>
    <row r="284" spans="1:2" s="3" customFormat="1" x14ac:dyDescent="0.2">
      <c r="A284" s="109"/>
      <c r="B284" s="113"/>
    </row>
    <row r="285" spans="1:2" s="3" customFormat="1" x14ac:dyDescent="0.2">
      <c r="A285" s="109"/>
      <c r="B285" s="113"/>
    </row>
    <row r="286" spans="1:2" s="3" customFormat="1" x14ac:dyDescent="0.2">
      <c r="A286" s="109"/>
      <c r="B286" s="113"/>
    </row>
    <row r="287" spans="1:2" s="3" customFormat="1" x14ac:dyDescent="0.2">
      <c r="A287" s="109"/>
      <c r="B287" s="113"/>
    </row>
    <row r="288" spans="1:2" s="3" customFormat="1" x14ac:dyDescent="0.2">
      <c r="A288" s="109"/>
      <c r="B288" s="113"/>
    </row>
    <row r="289" spans="1:2" s="3" customFormat="1" x14ac:dyDescent="0.2">
      <c r="A289" s="109"/>
      <c r="B289" s="113"/>
    </row>
    <row r="290" spans="1:2" s="3" customFormat="1" x14ac:dyDescent="0.2">
      <c r="A290" s="109"/>
      <c r="B290" s="113"/>
    </row>
    <row r="291" spans="1:2" s="3" customFormat="1" x14ac:dyDescent="0.2">
      <c r="A291" s="109"/>
      <c r="B291" s="113"/>
    </row>
    <row r="292" spans="1:2" s="3" customFormat="1" x14ac:dyDescent="0.2">
      <c r="A292" s="109"/>
      <c r="B292" s="113"/>
    </row>
    <row r="293" spans="1:2" s="3" customFormat="1" x14ac:dyDescent="0.2">
      <c r="A293" s="109"/>
      <c r="B293" s="113"/>
    </row>
    <row r="294" spans="1:2" s="3" customFormat="1" x14ac:dyDescent="0.2">
      <c r="A294" s="109"/>
      <c r="B294" s="113"/>
    </row>
    <row r="295" spans="1:2" s="3" customFormat="1" x14ac:dyDescent="0.2">
      <c r="A295" s="109"/>
      <c r="B295" s="113"/>
    </row>
    <row r="296" spans="1:2" s="3" customFormat="1" x14ac:dyDescent="0.2">
      <c r="A296" s="109"/>
      <c r="B296" s="113"/>
    </row>
    <row r="297" spans="1:2" s="3" customFormat="1" x14ac:dyDescent="0.2">
      <c r="A297" s="109"/>
      <c r="B297" s="113"/>
    </row>
    <row r="298" spans="1:2" s="3" customFormat="1" x14ac:dyDescent="0.2">
      <c r="A298" s="109"/>
      <c r="B298" s="113"/>
    </row>
    <row r="299" spans="1:2" s="3" customFormat="1" x14ac:dyDescent="0.2">
      <c r="A299" s="109"/>
      <c r="B299" s="113"/>
    </row>
    <row r="300" spans="1:2" s="3" customFormat="1" x14ac:dyDescent="0.2">
      <c r="A300" s="109"/>
      <c r="B300" s="113"/>
    </row>
    <row r="301" spans="1:2" s="3" customFormat="1" x14ac:dyDescent="0.2">
      <c r="A301" s="109"/>
      <c r="B301" s="113"/>
    </row>
    <row r="302" spans="1:2" s="3" customFormat="1" x14ac:dyDescent="0.2">
      <c r="A302" s="109"/>
      <c r="B302" s="113"/>
    </row>
    <row r="303" spans="1:2" s="3" customFormat="1" x14ac:dyDescent="0.2">
      <c r="A303" s="109"/>
      <c r="B303" s="113"/>
    </row>
    <row r="304" spans="1:2" s="3" customFormat="1" x14ac:dyDescent="0.2">
      <c r="A304" s="109"/>
      <c r="B304" s="113"/>
    </row>
    <row r="305" spans="1:2" s="3" customFormat="1" x14ac:dyDescent="0.2">
      <c r="A305" s="109"/>
      <c r="B305" s="113"/>
    </row>
    <row r="306" spans="1:2" s="3" customFormat="1" x14ac:dyDescent="0.2">
      <c r="A306" s="109"/>
      <c r="B306" s="113"/>
    </row>
    <row r="307" spans="1:2" s="3" customFormat="1" x14ac:dyDescent="0.2">
      <c r="A307" s="109"/>
      <c r="B307" s="113"/>
    </row>
    <row r="308" spans="1:2" s="3" customFormat="1" x14ac:dyDescent="0.2">
      <c r="A308" s="109"/>
      <c r="B308" s="113"/>
    </row>
    <row r="309" spans="1:2" s="3" customFormat="1" x14ac:dyDescent="0.2">
      <c r="A309" s="109"/>
      <c r="B309" s="113"/>
    </row>
    <row r="310" spans="1:2" s="3" customFormat="1" x14ac:dyDescent="0.2">
      <c r="A310" s="109"/>
      <c r="B310" s="113"/>
    </row>
    <row r="311" spans="1:2" s="3" customFormat="1" x14ac:dyDescent="0.2">
      <c r="A311" s="109"/>
      <c r="B311" s="113"/>
    </row>
    <row r="312" spans="1:2" s="3" customFormat="1" x14ac:dyDescent="0.2">
      <c r="A312" s="109"/>
      <c r="B312" s="113"/>
    </row>
    <row r="313" spans="1:2" s="3" customFormat="1" x14ac:dyDescent="0.2">
      <c r="A313" s="109"/>
      <c r="B313" s="113"/>
    </row>
    <row r="314" spans="1:2" s="3" customFormat="1" x14ac:dyDescent="0.2">
      <c r="A314" s="109"/>
      <c r="B314" s="113"/>
    </row>
    <row r="315" spans="1:2" s="3" customFormat="1" x14ac:dyDescent="0.2">
      <c r="A315" s="109"/>
      <c r="B315" s="113"/>
    </row>
    <row r="316" spans="1:2" s="3" customFormat="1" x14ac:dyDescent="0.2">
      <c r="A316" s="109"/>
      <c r="B316" s="113"/>
    </row>
    <row r="317" spans="1:2" s="3" customFormat="1" x14ac:dyDescent="0.2">
      <c r="A317" s="109"/>
      <c r="B317" s="113"/>
    </row>
  </sheetData>
  <mergeCells count="3">
    <mergeCell ref="A1:H1"/>
    <mergeCell ref="A3:C3"/>
    <mergeCell ref="A2:C2"/>
  </mergeCells>
  <printOptions horizontalCentered="1"/>
  <pageMargins left="0.19685039370078741" right="0.19685039370078741" top="0.43307086614173229" bottom="0.47244094488188981" header="0.31496062992125984" footer="0.31496062992125984"/>
  <pageSetup paperSize="9" scale="85" firstPageNumber="552" orientation="portrait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zoomScaleNormal="100" workbookViewId="0">
      <selection activeCell="G36" sqref="G36"/>
    </sheetView>
  </sheetViews>
  <sheetFormatPr defaultColWidth="11.42578125" defaultRowHeight="12.75" x14ac:dyDescent="0.2"/>
  <cols>
    <col min="1" max="1" width="5.140625" style="113" customWidth="1"/>
    <col min="2" max="2" width="5.5703125" style="128" customWidth="1"/>
    <col min="3" max="3" width="54.42578125" customWidth="1"/>
    <col min="4" max="4" width="12.28515625" customWidth="1"/>
    <col min="5" max="6" width="12.42578125" customWidth="1"/>
    <col min="7" max="8" width="8" customWidth="1"/>
  </cols>
  <sheetData>
    <row r="1" spans="1:11" s="23" customFormat="1" ht="34.9" customHeight="1" x14ac:dyDescent="0.3">
      <c r="A1" s="308" t="s">
        <v>36</v>
      </c>
      <c r="B1" s="308"/>
      <c r="C1" s="308"/>
      <c r="D1" s="308"/>
      <c r="E1" s="308"/>
      <c r="F1" s="308"/>
      <c r="G1" s="308"/>
      <c r="H1" s="308"/>
    </row>
    <row r="2" spans="1:11" s="3" customFormat="1" ht="27.6" customHeight="1" x14ac:dyDescent="0.2">
      <c r="A2" s="307" t="s">
        <v>256</v>
      </c>
      <c r="B2" s="307"/>
      <c r="C2" s="307"/>
      <c r="D2" s="263" t="s">
        <v>248</v>
      </c>
      <c r="E2" s="263" t="s">
        <v>247</v>
      </c>
      <c r="F2" s="263" t="s">
        <v>249</v>
      </c>
      <c r="G2" s="263" t="s">
        <v>259</v>
      </c>
      <c r="H2" s="263" t="s">
        <v>259</v>
      </c>
    </row>
    <row r="3" spans="1:11" s="3" customFormat="1" ht="12.6" customHeight="1" x14ac:dyDescent="0.2">
      <c r="A3" s="306">
        <v>1</v>
      </c>
      <c r="B3" s="306"/>
      <c r="C3" s="306"/>
      <c r="D3" s="284">
        <v>2</v>
      </c>
      <c r="E3" s="284">
        <v>3</v>
      </c>
      <c r="F3" s="284">
        <v>4</v>
      </c>
      <c r="G3" s="284" t="s">
        <v>257</v>
      </c>
      <c r="H3" s="284" t="s">
        <v>258</v>
      </c>
    </row>
    <row r="4" spans="1:11" s="32" customFormat="1" ht="25.15" customHeight="1" x14ac:dyDescent="0.2">
      <c r="A4" s="109"/>
      <c r="B4" s="109"/>
      <c r="C4" s="199" t="s">
        <v>61</v>
      </c>
      <c r="D4" s="74">
        <f>D5-D18</f>
        <v>44710974.859999999</v>
      </c>
      <c r="E4" s="74">
        <f>E5-E18</f>
        <v>509357600</v>
      </c>
      <c r="F4" s="74">
        <f>F5-F18</f>
        <v>326153278.15000004</v>
      </c>
      <c r="G4" s="141">
        <f t="shared" ref="G4:G14" si="0">F4/D4*100</f>
        <v>729.47029039572146</v>
      </c>
      <c r="H4" s="141">
        <f>F4/E4*100</f>
        <v>64.032278727165362</v>
      </c>
      <c r="I4" s="73"/>
    </row>
    <row r="5" spans="1:11" s="32" customFormat="1" ht="19.149999999999999" customHeight="1" x14ac:dyDescent="0.2">
      <c r="A5" s="124">
        <v>8</v>
      </c>
      <c r="B5" s="109"/>
      <c r="C5" s="32" t="s">
        <v>29</v>
      </c>
      <c r="D5" s="74">
        <f>D6+D15</f>
        <v>52245392.269999996</v>
      </c>
      <c r="E5" s="74">
        <f>E6+E15</f>
        <v>511480000</v>
      </c>
      <c r="F5" s="74">
        <f>F6+F15</f>
        <v>328491741.27000004</v>
      </c>
      <c r="G5" s="141">
        <f t="shared" si="0"/>
        <v>628.74777467911633</v>
      </c>
      <c r="H5" s="141">
        <f t="shared" ref="H5:H23" si="1">F5/E5*100</f>
        <v>64.223770483694381</v>
      </c>
      <c r="I5" s="206"/>
      <c r="J5" s="206"/>
      <c r="K5" s="206"/>
    </row>
    <row r="6" spans="1:11" s="32" customFormat="1" ht="13.5" customHeight="1" x14ac:dyDescent="0.2">
      <c r="A6" s="109">
        <v>81</v>
      </c>
      <c r="B6" s="109"/>
      <c r="C6" s="32" t="s">
        <v>189</v>
      </c>
      <c r="D6" s="74">
        <f>D7+D10+D13</f>
        <v>52245392.269999996</v>
      </c>
      <c r="E6" s="74">
        <f t="shared" ref="E6:F6" si="2">E7+E10+E13</f>
        <v>11480000</v>
      </c>
      <c r="F6" s="74">
        <f t="shared" si="2"/>
        <v>11500060.859999999</v>
      </c>
      <c r="G6" s="141">
        <f t="shared" si="0"/>
        <v>22.011626978640734</v>
      </c>
      <c r="H6" s="141">
        <f t="shared" si="1"/>
        <v>100.17474616724738</v>
      </c>
      <c r="I6" s="206"/>
      <c r="J6" s="206"/>
      <c r="K6" s="206"/>
    </row>
    <row r="7" spans="1:11" s="32" customFormat="1" ht="24" customHeight="1" x14ac:dyDescent="0.2">
      <c r="A7" s="109">
        <v>816</v>
      </c>
      <c r="B7" s="109"/>
      <c r="C7" s="29" t="s">
        <v>241</v>
      </c>
      <c r="D7" s="150">
        <f>D8+D9</f>
        <v>11936167.27</v>
      </c>
      <c r="E7" s="150">
        <f>E8+E9</f>
        <v>11200000</v>
      </c>
      <c r="F7" s="150">
        <f>F8+F9</f>
        <v>11227807.77</v>
      </c>
      <c r="G7" s="141">
        <f t="shared" si="0"/>
        <v>94.06543588090986</v>
      </c>
      <c r="H7" s="141">
        <f t="shared" si="1"/>
        <v>100.24828366071428</v>
      </c>
      <c r="I7" s="206"/>
      <c r="J7" s="206"/>
      <c r="K7" s="206"/>
    </row>
    <row r="8" spans="1:11" s="44" customFormat="1" ht="24" customHeight="1" x14ac:dyDescent="0.2">
      <c r="A8" s="111"/>
      <c r="B8" s="111">
        <v>8163</v>
      </c>
      <c r="C8" s="48" t="s">
        <v>126</v>
      </c>
      <c r="D8" s="151">
        <v>11451197.869999999</v>
      </c>
      <c r="E8" s="260">
        <v>11000000</v>
      </c>
      <c r="F8" s="151">
        <v>11042838.369999999</v>
      </c>
      <c r="G8" s="132">
        <f t="shared" si="0"/>
        <v>96.433914559542927</v>
      </c>
      <c r="H8" s="270">
        <f t="shared" si="1"/>
        <v>100.38943972727272</v>
      </c>
    </row>
    <row r="9" spans="1:11" s="44" customFormat="1" ht="12.75" customHeight="1" x14ac:dyDescent="0.2">
      <c r="A9" s="111"/>
      <c r="B9" s="127">
        <v>8164</v>
      </c>
      <c r="C9" s="48" t="s">
        <v>242</v>
      </c>
      <c r="D9" s="151">
        <v>484969.4</v>
      </c>
      <c r="E9" s="260">
        <v>200000</v>
      </c>
      <c r="F9" s="151">
        <v>184969.4</v>
      </c>
      <c r="G9" s="132">
        <f t="shared" si="0"/>
        <v>38.140427004260474</v>
      </c>
      <c r="H9" s="270">
        <f t="shared" si="1"/>
        <v>92.484700000000004</v>
      </c>
    </row>
    <row r="10" spans="1:11" s="43" customFormat="1" ht="13.5" customHeight="1" x14ac:dyDescent="0.2">
      <c r="A10" s="147">
        <v>817</v>
      </c>
      <c r="B10" s="69"/>
      <c r="C10" s="152" t="s">
        <v>243</v>
      </c>
      <c r="D10" s="150">
        <f>D11+D12</f>
        <v>309225</v>
      </c>
      <c r="E10" s="150">
        <f>E11+E12</f>
        <v>280000</v>
      </c>
      <c r="F10" s="150">
        <f>F11+F12</f>
        <v>272253.08999999997</v>
      </c>
      <c r="G10" s="141">
        <f t="shared" si="0"/>
        <v>88.043686635944681</v>
      </c>
      <c r="H10" s="141">
        <f t="shared" si="1"/>
        <v>97.23324642857142</v>
      </c>
    </row>
    <row r="11" spans="1:11" s="43" customFormat="1" ht="13.5" customHeight="1" x14ac:dyDescent="0.2">
      <c r="A11" s="147"/>
      <c r="B11" s="111">
        <v>8174</v>
      </c>
      <c r="C11" s="204" t="s">
        <v>224</v>
      </c>
      <c r="D11" s="151">
        <v>24225</v>
      </c>
      <c r="E11" s="260">
        <v>60000</v>
      </c>
      <c r="F11" s="151">
        <v>52253.09</v>
      </c>
      <c r="G11" s="132">
        <f t="shared" si="0"/>
        <v>215.69902992776059</v>
      </c>
      <c r="H11" s="270">
        <f t="shared" si="1"/>
        <v>87.088483333333329</v>
      </c>
    </row>
    <row r="12" spans="1:11" s="44" customFormat="1" ht="24" customHeight="1" x14ac:dyDescent="0.2">
      <c r="A12" s="111"/>
      <c r="B12" s="111">
        <v>8176</v>
      </c>
      <c r="C12" s="48" t="s">
        <v>244</v>
      </c>
      <c r="D12" s="151">
        <v>285000</v>
      </c>
      <c r="E12" s="260">
        <v>220000</v>
      </c>
      <c r="F12" s="151">
        <v>220000</v>
      </c>
      <c r="G12" s="132">
        <f t="shared" si="0"/>
        <v>77.192982456140342</v>
      </c>
      <c r="H12" s="270">
        <f t="shared" si="1"/>
        <v>100</v>
      </c>
    </row>
    <row r="13" spans="1:11" s="44" customFormat="1" ht="15" customHeight="1" x14ac:dyDescent="0.2">
      <c r="A13" s="69">
        <v>818</v>
      </c>
      <c r="B13" s="111"/>
      <c r="C13" s="219" t="s">
        <v>251</v>
      </c>
      <c r="D13" s="150">
        <f t="shared" ref="D13" si="3">D14</f>
        <v>40000000</v>
      </c>
      <c r="E13" s="202">
        <f>E14</f>
        <v>0</v>
      </c>
      <c r="F13" s="202">
        <f>F14</f>
        <v>0</v>
      </c>
      <c r="G13" s="132">
        <f t="shared" si="0"/>
        <v>0</v>
      </c>
      <c r="H13" s="132" t="s">
        <v>179</v>
      </c>
    </row>
    <row r="14" spans="1:11" s="44" customFormat="1" ht="26.25" customHeight="1" x14ac:dyDescent="0.2">
      <c r="A14" s="111"/>
      <c r="B14" s="111">
        <v>8181</v>
      </c>
      <c r="C14" s="247" t="s">
        <v>252</v>
      </c>
      <c r="D14" s="151">
        <v>40000000</v>
      </c>
      <c r="E14" s="271">
        <v>0</v>
      </c>
      <c r="F14" s="151">
        <v>0</v>
      </c>
      <c r="G14" s="132">
        <f t="shared" si="0"/>
        <v>0</v>
      </c>
      <c r="H14" s="270" t="s">
        <v>179</v>
      </c>
    </row>
    <row r="15" spans="1:11" s="44" customFormat="1" ht="13.5" customHeight="1" x14ac:dyDescent="0.2">
      <c r="A15" s="69">
        <v>84</v>
      </c>
      <c r="B15" s="69"/>
      <c r="C15" s="219" t="s">
        <v>233</v>
      </c>
      <c r="D15" s="220">
        <f t="shared" ref="D15:F16" si="4">D16</f>
        <v>0</v>
      </c>
      <c r="E15" s="220">
        <f t="shared" si="4"/>
        <v>500000000</v>
      </c>
      <c r="F15" s="220">
        <f t="shared" si="4"/>
        <v>316991680.41000003</v>
      </c>
      <c r="G15" s="221" t="s">
        <v>179</v>
      </c>
      <c r="H15" s="221">
        <f t="shared" si="1"/>
        <v>63.398336082000007</v>
      </c>
    </row>
    <row r="16" spans="1:11" s="44" customFormat="1" ht="24" customHeight="1" x14ac:dyDescent="0.2">
      <c r="A16" s="69">
        <v>844</v>
      </c>
      <c r="B16" s="69"/>
      <c r="C16" s="45" t="s">
        <v>234</v>
      </c>
      <c r="D16" s="150">
        <f t="shared" si="4"/>
        <v>0</v>
      </c>
      <c r="E16" s="150">
        <f t="shared" si="4"/>
        <v>500000000</v>
      </c>
      <c r="F16" s="150">
        <f t="shared" si="4"/>
        <v>316991680.41000003</v>
      </c>
      <c r="G16" s="141" t="s">
        <v>179</v>
      </c>
      <c r="H16" s="141">
        <f>F16/E16*100</f>
        <v>63.398336082000007</v>
      </c>
    </row>
    <row r="17" spans="1:10" s="44" customFormat="1" ht="13.15" customHeight="1" x14ac:dyDescent="0.2">
      <c r="A17" s="111"/>
      <c r="B17" s="111">
        <v>8443</v>
      </c>
      <c r="C17" s="48" t="s">
        <v>235</v>
      </c>
      <c r="D17" s="151">
        <v>0</v>
      </c>
      <c r="E17" s="260">
        <v>500000000</v>
      </c>
      <c r="F17" s="151">
        <v>316991680.41000003</v>
      </c>
      <c r="G17" s="132" t="s">
        <v>179</v>
      </c>
      <c r="H17" s="270">
        <f>F17/E17*100</f>
        <v>63.398336082000007</v>
      </c>
      <c r="J17" s="151"/>
    </row>
    <row r="18" spans="1:10" s="3" customFormat="1" ht="23.25" customHeight="1" x14ac:dyDescent="0.2">
      <c r="A18" s="89">
        <v>5</v>
      </c>
      <c r="B18" s="89"/>
      <c r="C18" s="11" t="s">
        <v>30</v>
      </c>
      <c r="D18" s="130">
        <f t="shared" ref="D18:F18" si="5">D19</f>
        <v>7534417.4100000001</v>
      </c>
      <c r="E18" s="130">
        <f t="shared" si="5"/>
        <v>2122400</v>
      </c>
      <c r="F18" s="130">
        <f t="shared" si="5"/>
        <v>2338463.1199999996</v>
      </c>
      <c r="G18" s="141">
        <f t="shared" ref="G18:G23" si="6">F18/D18*100</f>
        <v>31.037079481371599</v>
      </c>
      <c r="H18" s="141">
        <f t="shared" si="1"/>
        <v>110.18013192612135</v>
      </c>
    </row>
    <row r="19" spans="1:10" s="3" customFormat="1" ht="13.5" customHeight="1" x14ac:dyDescent="0.2">
      <c r="A19" s="89">
        <v>51</v>
      </c>
      <c r="B19" s="89"/>
      <c r="C19" s="2" t="s">
        <v>237</v>
      </c>
      <c r="D19" s="130">
        <f>D20+D22+D24</f>
        <v>7534417.4100000001</v>
      </c>
      <c r="E19" s="130">
        <f t="shared" ref="E19:F19" si="7">E20+E22+E24</f>
        <v>2122400</v>
      </c>
      <c r="F19" s="130">
        <f t="shared" si="7"/>
        <v>2338463.1199999996</v>
      </c>
      <c r="G19" s="141">
        <f t="shared" si="6"/>
        <v>31.037079481371599</v>
      </c>
      <c r="H19" s="141">
        <f t="shared" si="1"/>
        <v>110.18013192612135</v>
      </c>
    </row>
    <row r="20" spans="1:10" s="41" customFormat="1" ht="14.25" customHeight="1" x14ac:dyDescent="0.2">
      <c r="A20" s="149">
        <v>514</v>
      </c>
      <c r="B20" s="148"/>
      <c r="C20" s="153" t="s">
        <v>85</v>
      </c>
      <c r="D20" s="150">
        <f t="shared" ref="D20:F20" si="8">D21</f>
        <v>939932</v>
      </c>
      <c r="E20" s="150">
        <f t="shared" si="8"/>
        <v>340400</v>
      </c>
      <c r="F20" s="150">
        <f t="shared" si="8"/>
        <v>340400.5</v>
      </c>
      <c r="G20" s="141">
        <f t="shared" si="6"/>
        <v>36.215438989203477</v>
      </c>
      <c r="H20" s="141">
        <f t="shared" si="1"/>
        <v>100.00014688601647</v>
      </c>
    </row>
    <row r="21" spans="1:10" s="44" customFormat="1" ht="14.25" customHeight="1" x14ac:dyDescent="0.2">
      <c r="A21" s="127"/>
      <c r="B21" s="127">
        <v>5141</v>
      </c>
      <c r="C21" s="137" t="s">
        <v>84</v>
      </c>
      <c r="D21" s="151">
        <v>939932</v>
      </c>
      <c r="E21" s="260">
        <v>340400</v>
      </c>
      <c r="F21" s="151">
        <v>340400.5</v>
      </c>
      <c r="G21" s="132">
        <f t="shared" si="6"/>
        <v>36.215438989203477</v>
      </c>
      <c r="H21" s="270">
        <f>F21/E21*100</f>
        <v>100.00014688601647</v>
      </c>
    </row>
    <row r="22" spans="1:10" s="3" customFormat="1" ht="25.5" x14ac:dyDescent="0.2">
      <c r="A22" s="109">
        <v>516</v>
      </c>
      <c r="B22" s="113"/>
      <c r="C22" s="152" t="s">
        <v>127</v>
      </c>
      <c r="D22" s="150">
        <f t="shared" ref="D22:F22" si="9">SUM(D23:D23)</f>
        <v>6594485.4100000001</v>
      </c>
      <c r="E22" s="150">
        <f t="shared" si="9"/>
        <v>1782000</v>
      </c>
      <c r="F22" s="150">
        <f t="shared" si="9"/>
        <v>1781826.55</v>
      </c>
      <c r="G22" s="141">
        <f t="shared" si="6"/>
        <v>27.019948323761628</v>
      </c>
      <c r="H22" s="141">
        <f t="shared" si="1"/>
        <v>99.990266554433234</v>
      </c>
    </row>
    <row r="23" spans="1:10" s="44" customFormat="1" ht="17.25" customHeight="1" x14ac:dyDescent="0.2">
      <c r="A23" s="111"/>
      <c r="B23" s="46">
        <v>5163</v>
      </c>
      <c r="C23" s="209" t="s">
        <v>128</v>
      </c>
      <c r="D23" s="222">
        <v>6594485.4100000001</v>
      </c>
      <c r="E23" s="272">
        <v>1782000</v>
      </c>
      <c r="F23" s="222">
        <v>1781826.55</v>
      </c>
      <c r="G23" s="211">
        <f t="shared" si="6"/>
        <v>27.019948323761628</v>
      </c>
      <c r="H23" s="273">
        <f t="shared" si="1"/>
        <v>99.990266554433234</v>
      </c>
      <c r="J23" s="151"/>
    </row>
    <row r="24" spans="1:10" s="44" customFormat="1" ht="14.25" customHeight="1" x14ac:dyDescent="0.2">
      <c r="A24" s="69">
        <v>518</v>
      </c>
      <c r="B24" s="46"/>
      <c r="C24" s="249" t="s">
        <v>253</v>
      </c>
      <c r="D24" s="202">
        <f t="shared" ref="D24:F24" si="10">SUM(D25:D25)</f>
        <v>0</v>
      </c>
      <c r="E24" s="202">
        <f t="shared" si="10"/>
        <v>0</v>
      </c>
      <c r="F24" s="202">
        <f t="shared" si="10"/>
        <v>216236.07</v>
      </c>
      <c r="G24" s="203" t="s">
        <v>179</v>
      </c>
      <c r="H24" s="203" t="s">
        <v>179</v>
      </c>
      <c r="J24" s="151"/>
    </row>
    <row r="25" spans="1:10" s="3" customFormat="1" ht="28.5" customHeight="1" x14ac:dyDescent="0.2">
      <c r="A25" s="111"/>
      <c r="B25" s="111">
        <v>5181</v>
      </c>
      <c r="C25" s="48" t="s">
        <v>254</v>
      </c>
      <c r="D25" s="151">
        <v>0</v>
      </c>
      <c r="E25" s="274">
        <v>0</v>
      </c>
      <c r="F25" s="151">
        <v>216236.07</v>
      </c>
      <c r="G25" s="158" t="s">
        <v>179</v>
      </c>
      <c r="H25" s="270" t="s">
        <v>179</v>
      </c>
    </row>
    <row r="26" spans="1:10" s="3" customFormat="1" x14ac:dyDescent="0.2">
      <c r="A26" s="113"/>
      <c r="B26" s="113"/>
    </row>
    <row r="27" spans="1:10" s="3" customFormat="1" x14ac:dyDescent="0.2">
      <c r="A27" s="113"/>
      <c r="B27" s="113"/>
    </row>
    <row r="28" spans="1:10" s="3" customFormat="1" x14ac:dyDescent="0.2">
      <c r="A28" s="113"/>
      <c r="B28" s="113"/>
    </row>
    <row r="29" spans="1:10" s="3" customFormat="1" x14ac:dyDescent="0.2">
      <c r="A29" s="113"/>
      <c r="B29" s="113"/>
    </row>
    <row r="30" spans="1:10" s="3" customFormat="1" x14ac:dyDescent="0.2">
      <c r="A30" s="113"/>
      <c r="B30" s="113"/>
    </row>
    <row r="31" spans="1:10" s="3" customFormat="1" x14ac:dyDescent="0.2">
      <c r="A31" s="113"/>
      <c r="B31" s="113"/>
    </row>
    <row r="32" spans="1:10" s="3" customFormat="1" x14ac:dyDescent="0.2">
      <c r="A32" s="113"/>
      <c r="B32" s="113"/>
    </row>
    <row r="33" spans="1:2" s="3" customFormat="1" x14ac:dyDescent="0.2">
      <c r="A33" s="113"/>
      <c r="B33" s="113"/>
    </row>
    <row r="34" spans="1:2" s="3" customFormat="1" x14ac:dyDescent="0.2">
      <c r="A34" s="113"/>
      <c r="B34" s="113"/>
    </row>
    <row r="35" spans="1:2" s="3" customFormat="1" x14ac:dyDescent="0.2">
      <c r="A35" s="113"/>
      <c r="B35" s="113"/>
    </row>
    <row r="36" spans="1:2" s="3" customFormat="1" x14ac:dyDescent="0.2">
      <c r="A36" s="113"/>
      <c r="B36" s="113"/>
    </row>
    <row r="37" spans="1:2" s="3" customFormat="1" x14ac:dyDescent="0.2">
      <c r="A37" s="113"/>
      <c r="B37" s="113"/>
    </row>
    <row r="38" spans="1:2" s="3" customFormat="1" x14ac:dyDescent="0.2">
      <c r="A38" s="113"/>
      <c r="B38" s="113"/>
    </row>
    <row r="39" spans="1:2" s="3" customFormat="1" x14ac:dyDescent="0.2">
      <c r="A39" s="113"/>
      <c r="B39" s="113"/>
    </row>
    <row r="40" spans="1:2" s="3" customFormat="1" x14ac:dyDescent="0.2">
      <c r="A40" s="113"/>
      <c r="B40" s="113"/>
    </row>
    <row r="41" spans="1:2" s="3" customFormat="1" x14ac:dyDescent="0.2">
      <c r="A41" s="113"/>
      <c r="B41" s="113"/>
    </row>
    <row r="42" spans="1:2" s="3" customFormat="1" x14ac:dyDescent="0.2">
      <c r="A42" s="113"/>
      <c r="B42" s="113"/>
    </row>
    <row r="43" spans="1:2" s="3" customFormat="1" x14ac:dyDescent="0.2">
      <c r="A43" s="113"/>
      <c r="B43" s="113"/>
    </row>
    <row r="44" spans="1:2" s="3" customFormat="1" x14ac:dyDescent="0.2">
      <c r="A44" s="113"/>
      <c r="B44" s="113"/>
    </row>
    <row r="45" spans="1:2" s="3" customFormat="1" x14ac:dyDescent="0.2">
      <c r="A45" s="113"/>
      <c r="B45" s="113"/>
    </row>
    <row r="46" spans="1:2" s="3" customFormat="1" x14ac:dyDescent="0.2">
      <c r="A46" s="113"/>
      <c r="B46" s="113"/>
    </row>
    <row r="47" spans="1:2" s="3" customFormat="1" x14ac:dyDescent="0.2">
      <c r="A47" s="113"/>
      <c r="B47" s="113"/>
    </row>
    <row r="48" spans="1:2" s="3" customFormat="1" x14ac:dyDescent="0.2">
      <c r="A48" s="113"/>
      <c r="B48" s="113"/>
    </row>
    <row r="49" spans="1:2" s="3" customFormat="1" x14ac:dyDescent="0.2">
      <c r="A49" s="113"/>
      <c r="B49" s="113"/>
    </row>
    <row r="50" spans="1:2" s="3" customFormat="1" x14ac:dyDescent="0.2">
      <c r="A50" s="113"/>
      <c r="B50" s="113"/>
    </row>
    <row r="51" spans="1:2" s="3" customFormat="1" x14ac:dyDescent="0.2">
      <c r="A51" s="113"/>
      <c r="B51" s="113"/>
    </row>
    <row r="52" spans="1:2" s="3" customFormat="1" x14ac:dyDescent="0.2">
      <c r="A52" s="113"/>
      <c r="B52" s="113"/>
    </row>
    <row r="53" spans="1:2" s="3" customFormat="1" x14ac:dyDescent="0.2">
      <c r="A53" s="113"/>
      <c r="B53" s="113"/>
    </row>
    <row r="54" spans="1:2" s="3" customFormat="1" x14ac:dyDescent="0.2">
      <c r="A54" s="113"/>
      <c r="B54" s="113"/>
    </row>
    <row r="55" spans="1:2" s="3" customFormat="1" x14ac:dyDescent="0.2">
      <c r="A55" s="113"/>
      <c r="B55" s="113"/>
    </row>
    <row r="56" spans="1:2" s="3" customFormat="1" x14ac:dyDescent="0.2">
      <c r="A56" s="113"/>
      <c r="B56" s="113"/>
    </row>
    <row r="57" spans="1:2" s="3" customFormat="1" x14ac:dyDescent="0.2">
      <c r="A57" s="113"/>
      <c r="B57" s="113"/>
    </row>
    <row r="58" spans="1:2" s="3" customFormat="1" x14ac:dyDescent="0.2">
      <c r="A58" s="113"/>
      <c r="B58" s="113"/>
    </row>
    <row r="59" spans="1:2" s="3" customFormat="1" x14ac:dyDescent="0.2">
      <c r="A59" s="113"/>
      <c r="B59" s="113"/>
    </row>
    <row r="60" spans="1:2" s="3" customFormat="1" x14ac:dyDescent="0.2">
      <c r="A60" s="113"/>
      <c r="B60" s="113"/>
    </row>
    <row r="61" spans="1:2" s="3" customFormat="1" x14ac:dyDescent="0.2">
      <c r="A61" s="113"/>
      <c r="B61" s="113"/>
    </row>
    <row r="62" spans="1:2" s="3" customFormat="1" x14ac:dyDescent="0.2">
      <c r="A62" s="113"/>
      <c r="B62" s="113"/>
    </row>
    <row r="63" spans="1:2" s="3" customFormat="1" x14ac:dyDescent="0.2">
      <c r="A63" s="113"/>
      <c r="B63" s="113"/>
    </row>
    <row r="64" spans="1:2" s="3" customFormat="1" x14ac:dyDescent="0.2">
      <c r="A64" s="113"/>
      <c r="B64" s="113"/>
    </row>
    <row r="65" spans="1:2" s="3" customFormat="1" x14ac:dyDescent="0.2">
      <c r="A65" s="113"/>
      <c r="B65" s="113"/>
    </row>
    <row r="66" spans="1:2" s="3" customFormat="1" x14ac:dyDescent="0.2">
      <c r="A66" s="113"/>
      <c r="B66" s="113"/>
    </row>
    <row r="67" spans="1:2" s="3" customFormat="1" x14ac:dyDescent="0.2">
      <c r="A67" s="113"/>
      <c r="B67" s="113"/>
    </row>
    <row r="68" spans="1:2" s="3" customFormat="1" x14ac:dyDescent="0.2">
      <c r="A68" s="113"/>
      <c r="B68" s="113"/>
    </row>
    <row r="69" spans="1:2" s="3" customFormat="1" x14ac:dyDescent="0.2">
      <c r="A69" s="113"/>
      <c r="B69" s="113"/>
    </row>
    <row r="70" spans="1:2" s="3" customFormat="1" x14ac:dyDescent="0.2">
      <c r="A70" s="113"/>
      <c r="B70" s="113"/>
    </row>
    <row r="71" spans="1:2" s="3" customFormat="1" x14ac:dyDescent="0.2">
      <c r="A71" s="113"/>
      <c r="B71" s="113"/>
    </row>
    <row r="72" spans="1:2" s="3" customFormat="1" x14ac:dyDescent="0.2">
      <c r="A72" s="113"/>
      <c r="B72" s="113"/>
    </row>
    <row r="73" spans="1:2" s="3" customFormat="1" x14ac:dyDescent="0.2">
      <c r="A73" s="113"/>
      <c r="B73" s="113"/>
    </row>
    <row r="74" spans="1:2" s="3" customFormat="1" x14ac:dyDescent="0.2">
      <c r="A74" s="113"/>
      <c r="B74" s="113"/>
    </row>
    <row r="75" spans="1:2" s="3" customFormat="1" x14ac:dyDescent="0.2">
      <c r="A75" s="113"/>
      <c r="B75" s="113"/>
    </row>
    <row r="76" spans="1:2" s="3" customFormat="1" x14ac:dyDescent="0.2">
      <c r="A76" s="113"/>
      <c r="B76" s="113"/>
    </row>
    <row r="77" spans="1:2" s="3" customFormat="1" x14ac:dyDescent="0.2">
      <c r="A77" s="113"/>
      <c r="B77" s="113"/>
    </row>
    <row r="78" spans="1:2" s="3" customFormat="1" x14ac:dyDescent="0.2">
      <c r="A78" s="113"/>
      <c r="B78" s="113"/>
    </row>
    <row r="79" spans="1:2" s="3" customFormat="1" x14ac:dyDescent="0.2">
      <c r="A79" s="113"/>
      <c r="B79" s="113"/>
    </row>
    <row r="80" spans="1:2" s="3" customFormat="1" x14ac:dyDescent="0.2">
      <c r="A80" s="113"/>
      <c r="B80" s="113"/>
    </row>
    <row r="81" spans="1:2" s="3" customFormat="1" x14ac:dyDescent="0.2">
      <c r="A81" s="113"/>
      <c r="B81" s="113"/>
    </row>
    <row r="82" spans="1:2" s="3" customFormat="1" x14ac:dyDescent="0.2">
      <c r="A82" s="113"/>
      <c r="B82" s="113"/>
    </row>
    <row r="83" spans="1:2" s="3" customFormat="1" x14ac:dyDescent="0.2">
      <c r="A83" s="113"/>
      <c r="B83" s="113"/>
    </row>
    <row r="84" spans="1:2" s="3" customFormat="1" x14ac:dyDescent="0.2">
      <c r="A84" s="113"/>
      <c r="B84" s="113"/>
    </row>
    <row r="85" spans="1:2" s="3" customFormat="1" x14ac:dyDescent="0.2">
      <c r="A85" s="113"/>
      <c r="B85" s="113"/>
    </row>
    <row r="86" spans="1:2" s="3" customFormat="1" x14ac:dyDescent="0.2">
      <c r="A86" s="113"/>
      <c r="B86" s="113"/>
    </row>
    <row r="87" spans="1:2" s="3" customFormat="1" x14ac:dyDescent="0.2">
      <c r="A87" s="113"/>
      <c r="B87" s="113"/>
    </row>
    <row r="88" spans="1:2" s="3" customFormat="1" x14ac:dyDescent="0.2">
      <c r="A88" s="113"/>
      <c r="B88" s="113"/>
    </row>
    <row r="89" spans="1:2" s="3" customFormat="1" x14ac:dyDescent="0.2">
      <c r="A89" s="113"/>
      <c r="B89" s="113"/>
    </row>
    <row r="90" spans="1:2" s="3" customFormat="1" x14ac:dyDescent="0.2">
      <c r="A90" s="113"/>
      <c r="B90" s="113"/>
    </row>
    <row r="91" spans="1:2" s="3" customFormat="1" x14ac:dyDescent="0.2">
      <c r="A91" s="113"/>
      <c r="B91" s="113"/>
    </row>
    <row r="92" spans="1:2" s="3" customFormat="1" x14ac:dyDescent="0.2">
      <c r="A92" s="113"/>
      <c r="B92" s="113"/>
    </row>
    <row r="93" spans="1:2" s="3" customFormat="1" x14ac:dyDescent="0.2">
      <c r="A93" s="113"/>
      <c r="B93" s="113"/>
    </row>
    <row r="94" spans="1:2" s="3" customFormat="1" x14ac:dyDescent="0.2">
      <c r="A94" s="113"/>
      <c r="B94" s="113"/>
    </row>
    <row r="95" spans="1:2" s="3" customFormat="1" x14ac:dyDescent="0.2">
      <c r="A95" s="113"/>
      <c r="B95" s="113"/>
    </row>
    <row r="96" spans="1:2" s="3" customFormat="1" x14ac:dyDescent="0.2">
      <c r="A96" s="113"/>
      <c r="B96" s="113"/>
    </row>
    <row r="97" spans="1:2" s="3" customFormat="1" x14ac:dyDescent="0.2">
      <c r="A97" s="113"/>
      <c r="B97" s="113"/>
    </row>
    <row r="98" spans="1:2" s="3" customFormat="1" x14ac:dyDescent="0.2">
      <c r="A98" s="113"/>
      <c r="B98" s="113"/>
    </row>
    <row r="99" spans="1:2" s="3" customFormat="1" x14ac:dyDescent="0.2">
      <c r="A99" s="113"/>
      <c r="B99" s="113"/>
    </row>
    <row r="100" spans="1:2" s="3" customFormat="1" x14ac:dyDescent="0.2">
      <c r="A100" s="113"/>
      <c r="B100" s="113"/>
    </row>
    <row r="101" spans="1:2" s="3" customFormat="1" x14ac:dyDescent="0.2">
      <c r="A101" s="113"/>
      <c r="B101" s="113"/>
    </row>
    <row r="102" spans="1:2" s="3" customFormat="1" x14ac:dyDescent="0.2">
      <c r="A102" s="113"/>
      <c r="B102" s="113"/>
    </row>
    <row r="103" spans="1:2" s="3" customFormat="1" x14ac:dyDescent="0.2">
      <c r="A103" s="113"/>
      <c r="B103" s="113"/>
    </row>
    <row r="104" spans="1:2" s="3" customFormat="1" x14ac:dyDescent="0.2">
      <c r="A104" s="113"/>
      <c r="B104" s="113"/>
    </row>
    <row r="105" spans="1:2" s="3" customFormat="1" x14ac:dyDescent="0.2">
      <c r="A105" s="113"/>
      <c r="B105" s="113"/>
    </row>
    <row r="106" spans="1:2" s="3" customFormat="1" x14ac:dyDescent="0.2">
      <c r="A106" s="113"/>
      <c r="B106" s="113"/>
    </row>
    <row r="107" spans="1:2" s="3" customFormat="1" x14ac:dyDescent="0.2">
      <c r="A107" s="113"/>
      <c r="B107" s="113"/>
    </row>
    <row r="108" spans="1:2" s="3" customFormat="1" x14ac:dyDescent="0.2">
      <c r="A108" s="113"/>
      <c r="B108" s="113"/>
    </row>
    <row r="109" spans="1:2" s="3" customFormat="1" x14ac:dyDescent="0.2">
      <c r="A109" s="113"/>
      <c r="B109" s="113"/>
    </row>
    <row r="110" spans="1:2" s="3" customFormat="1" x14ac:dyDescent="0.2">
      <c r="A110" s="113"/>
      <c r="B110" s="113"/>
    </row>
    <row r="111" spans="1:2" s="3" customFormat="1" x14ac:dyDescent="0.2">
      <c r="A111" s="113"/>
      <c r="B111" s="113"/>
    </row>
    <row r="112" spans="1:2" s="3" customFormat="1" x14ac:dyDescent="0.2">
      <c r="A112" s="113"/>
      <c r="B112" s="113"/>
    </row>
    <row r="113" spans="1:2" s="3" customFormat="1" x14ac:dyDescent="0.2">
      <c r="A113" s="113"/>
      <c r="B113" s="113"/>
    </row>
    <row r="114" spans="1:2" s="3" customFormat="1" x14ac:dyDescent="0.2">
      <c r="A114" s="113"/>
      <c r="B114" s="113"/>
    </row>
    <row r="115" spans="1:2" s="3" customFormat="1" x14ac:dyDescent="0.2">
      <c r="A115" s="113"/>
      <c r="B115" s="113"/>
    </row>
    <row r="116" spans="1:2" s="3" customFormat="1" x14ac:dyDescent="0.2">
      <c r="A116" s="113"/>
      <c r="B116" s="113"/>
    </row>
    <row r="117" spans="1:2" s="3" customFormat="1" x14ac:dyDescent="0.2">
      <c r="A117" s="113"/>
      <c r="B117" s="113"/>
    </row>
    <row r="118" spans="1:2" s="3" customFormat="1" x14ac:dyDescent="0.2">
      <c r="A118" s="113"/>
      <c r="B118" s="113"/>
    </row>
    <row r="119" spans="1:2" s="3" customFormat="1" x14ac:dyDescent="0.2">
      <c r="A119" s="113"/>
      <c r="B119" s="113"/>
    </row>
    <row r="120" spans="1:2" s="3" customFormat="1" x14ac:dyDescent="0.2">
      <c r="A120" s="113"/>
      <c r="B120" s="113"/>
    </row>
    <row r="121" spans="1:2" s="3" customFormat="1" x14ac:dyDescent="0.2">
      <c r="A121" s="113"/>
      <c r="B121" s="113"/>
    </row>
    <row r="122" spans="1:2" s="3" customFormat="1" x14ac:dyDescent="0.2">
      <c r="A122" s="113"/>
      <c r="B122" s="113"/>
    </row>
    <row r="123" spans="1:2" s="3" customFormat="1" x14ac:dyDescent="0.2">
      <c r="A123" s="113"/>
      <c r="B123" s="113"/>
    </row>
    <row r="124" spans="1:2" s="3" customFormat="1" x14ac:dyDescent="0.2">
      <c r="A124" s="113"/>
      <c r="B124" s="113"/>
    </row>
    <row r="125" spans="1:2" s="3" customFormat="1" x14ac:dyDescent="0.2">
      <c r="A125" s="113"/>
      <c r="B125" s="113"/>
    </row>
    <row r="126" spans="1:2" s="3" customFormat="1" x14ac:dyDescent="0.2">
      <c r="A126" s="113"/>
      <c r="B126" s="113"/>
    </row>
    <row r="127" spans="1:2" s="3" customFormat="1" x14ac:dyDescent="0.2">
      <c r="A127" s="113"/>
      <c r="B127" s="113"/>
    </row>
    <row r="128" spans="1:2" s="3" customFormat="1" x14ac:dyDescent="0.2">
      <c r="A128" s="113"/>
      <c r="B128" s="113"/>
    </row>
    <row r="129" spans="1:2" s="3" customFormat="1" x14ac:dyDescent="0.2">
      <c r="A129" s="113"/>
      <c r="B129" s="113"/>
    </row>
    <row r="130" spans="1:2" s="3" customFormat="1" x14ac:dyDescent="0.2">
      <c r="A130" s="113"/>
      <c r="B130" s="113"/>
    </row>
    <row r="131" spans="1:2" s="3" customFormat="1" x14ac:dyDescent="0.2">
      <c r="A131" s="113"/>
      <c r="B131" s="113"/>
    </row>
    <row r="132" spans="1:2" s="3" customFormat="1" x14ac:dyDescent="0.2">
      <c r="A132" s="113"/>
      <c r="B132" s="113"/>
    </row>
    <row r="133" spans="1:2" s="3" customFormat="1" x14ac:dyDescent="0.2">
      <c r="A133" s="113"/>
      <c r="B133" s="113"/>
    </row>
    <row r="134" spans="1:2" s="3" customFormat="1" x14ac:dyDescent="0.2">
      <c r="A134" s="113"/>
      <c r="B134" s="113"/>
    </row>
    <row r="135" spans="1:2" s="3" customFormat="1" x14ac:dyDescent="0.2">
      <c r="A135" s="113"/>
      <c r="B135" s="113"/>
    </row>
    <row r="136" spans="1:2" s="3" customFormat="1" x14ac:dyDescent="0.2">
      <c r="A136" s="113"/>
      <c r="B136" s="113"/>
    </row>
    <row r="137" spans="1:2" s="3" customFormat="1" x14ac:dyDescent="0.2">
      <c r="A137" s="113"/>
      <c r="B137" s="113"/>
    </row>
    <row r="138" spans="1:2" s="3" customFormat="1" x14ac:dyDescent="0.2">
      <c r="A138" s="113"/>
      <c r="B138" s="113"/>
    </row>
    <row r="139" spans="1:2" s="3" customFormat="1" x14ac:dyDescent="0.2">
      <c r="A139" s="113"/>
      <c r="B139" s="113"/>
    </row>
    <row r="140" spans="1:2" s="3" customFormat="1" x14ac:dyDescent="0.2">
      <c r="A140" s="113"/>
      <c r="B140" s="113"/>
    </row>
    <row r="141" spans="1:2" s="3" customFormat="1" x14ac:dyDescent="0.2">
      <c r="A141" s="113"/>
      <c r="B141" s="113"/>
    </row>
    <row r="142" spans="1:2" s="3" customFormat="1" x14ac:dyDescent="0.2">
      <c r="A142" s="113"/>
      <c r="B142" s="113"/>
    </row>
    <row r="143" spans="1:2" s="3" customFormat="1" x14ac:dyDescent="0.2">
      <c r="A143" s="113"/>
      <c r="B143" s="113"/>
    </row>
    <row r="144" spans="1:2" s="3" customFormat="1" x14ac:dyDescent="0.2">
      <c r="A144" s="113"/>
      <c r="B144" s="113"/>
    </row>
    <row r="145" spans="1:2" s="3" customFormat="1" x14ac:dyDescent="0.2">
      <c r="A145" s="113"/>
      <c r="B145" s="113"/>
    </row>
    <row r="146" spans="1:2" s="3" customFormat="1" x14ac:dyDescent="0.2">
      <c r="A146" s="113"/>
      <c r="B146" s="113"/>
    </row>
    <row r="147" spans="1:2" s="3" customFormat="1" x14ac:dyDescent="0.2">
      <c r="A147" s="113"/>
      <c r="B147" s="113"/>
    </row>
    <row r="148" spans="1:2" s="3" customFormat="1" x14ac:dyDescent="0.2">
      <c r="A148" s="113"/>
      <c r="B148" s="113"/>
    </row>
    <row r="149" spans="1:2" s="3" customFormat="1" x14ac:dyDescent="0.2">
      <c r="A149" s="113"/>
      <c r="B149" s="113"/>
    </row>
    <row r="150" spans="1:2" s="3" customFormat="1" x14ac:dyDescent="0.2">
      <c r="A150" s="113"/>
      <c r="B150" s="113"/>
    </row>
    <row r="151" spans="1:2" s="3" customFormat="1" x14ac:dyDescent="0.2">
      <c r="A151" s="113"/>
      <c r="B151" s="113"/>
    </row>
    <row r="152" spans="1:2" s="3" customFormat="1" x14ac:dyDescent="0.2">
      <c r="A152" s="113"/>
      <c r="B152" s="113"/>
    </row>
    <row r="153" spans="1:2" s="3" customFormat="1" x14ac:dyDescent="0.2">
      <c r="A153" s="113"/>
      <c r="B153" s="113"/>
    </row>
    <row r="154" spans="1:2" s="3" customFormat="1" x14ac:dyDescent="0.2">
      <c r="A154" s="113"/>
      <c r="B154" s="113"/>
    </row>
    <row r="155" spans="1:2" s="3" customFormat="1" x14ac:dyDescent="0.2">
      <c r="A155" s="113"/>
      <c r="B155" s="113"/>
    </row>
    <row r="156" spans="1:2" s="3" customFormat="1" x14ac:dyDescent="0.2">
      <c r="A156" s="113"/>
      <c r="B156" s="113"/>
    </row>
    <row r="157" spans="1:2" s="3" customFormat="1" x14ac:dyDescent="0.2">
      <c r="A157" s="113"/>
      <c r="B157" s="113"/>
    </row>
    <row r="158" spans="1:2" s="3" customFormat="1" x14ac:dyDescent="0.2">
      <c r="A158" s="113"/>
      <c r="B158" s="113"/>
    </row>
    <row r="159" spans="1:2" s="3" customFormat="1" x14ac:dyDescent="0.2">
      <c r="A159" s="113"/>
      <c r="B159" s="113"/>
    </row>
    <row r="160" spans="1:2" s="3" customFormat="1" x14ac:dyDescent="0.2">
      <c r="A160" s="113"/>
      <c r="B160" s="113"/>
    </row>
    <row r="161" spans="1:2" s="3" customFormat="1" x14ac:dyDescent="0.2">
      <c r="A161" s="113"/>
      <c r="B161" s="113"/>
    </row>
    <row r="162" spans="1:2" s="3" customFormat="1" x14ac:dyDescent="0.2">
      <c r="A162" s="113"/>
      <c r="B162" s="113"/>
    </row>
    <row r="163" spans="1:2" s="3" customFormat="1" x14ac:dyDescent="0.2">
      <c r="A163" s="113"/>
      <c r="B163" s="113"/>
    </row>
    <row r="164" spans="1:2" s="3" customFormat="1" x14ac:dyDescent="0.2">
      <c r="A164" s="113"/>
      <c r="B164" s="113"/>
    </row>
    <row r="165" spans="1:2" s="3" customFormat="1" x14ac:dyDescent="0.2">
      <c r="A165" s="113"/>
      <c r="B165" s="113"/>
    </row>
    <row r="166" spans="1:2" s="3" customFormat="1" x14ac:dyDescent="0.2">
      <c r="A166" s="113"/>
      <c r="B166" s="113"/>
    </row>
    <row r="167" spans="1:2" s="3" customFormat="1" x14ac:dyDescent="0.2">
      <c r="A167" s="113"/>
      <c r="B167" s="113"/>
    </row>
    <row r="168" spans="1:2" s="3" customFormat="1" x14ac:dyDescent="0.2">
      <c r="A168" s="113"/>
      <c r="B168" s="113"/>
    </row>
    <row r="169" spans="1:2" s="3" customFormat="1" x14ac:dyDescent="0.2">
      <c r="A169" s="113"/>
      <c r="B169" s="113"/>
    </row>
    <row r="170" spans="1:2" s="3" customFormat="1" x14ac:dyDescent="0.2">
      <c r="A170" s="113"/>
      <c r="B170" s="113"/>
    </row>
    <row r="171" spans="1:2" s="3" customFormat="1" x14ac:dyDescent="0.2">
      <c r="A171" s="113"/>
      <c r="B171" s="113"/>
    </row>
    <row r="172" spans="1:2" s="3" customFormat="1" x14ac:dyDescent="0.2">
      <c r="A172" s="113"/>
      <c r="B172" s="113"/>
    </row>
    <row r="173" spans="1:2" s="3" customFormat="1" x14ac:dyDescent="0.2">
      <c r="A173" s="113"/>
      <c r="B173" s="113"/>
    </row>
    <row r="174" spans="1:2" s="3" customFormat="1" x14ac:dyDescent="0.2">
      <c r="A174" s="113"/>
      <c r="B174" s="113"/>
    </row>
    <row r="175" spans="1:2" s="3" customFormat="1" x14ac:dyDescent="0.2">
      <c r="A175" s="113"/>
      <c r="B175" s="113"/>
    </row>
    <row r="176" spans="1:2" s="3" customFormat="1" x14ac:dyDescent="0.2">
      <c r="A176" s="113"/>
      <c r="B176" s="113"/>
    </row>
    <row r="177" spans="1:2" s="3" customFormat="1" x14ac:dyDescent="0.2">
      <c r="A177" s="113"/>
      <c r="B177" s="113"/>
    </row>
    <row r="178" spans="1:2" s="3" customFormat="1" x14ac:dyDescent="0.2">
      <c r="A178" s="113"/>
      <c r="B178" s="113"/>
    </row>
    <row r="179" spans="1:2" s="3" customFormat="1" x14ac:dyDescent="0.2">
      <c r="A179" s="113"/>
      <c r="B179" s="113"/>
    </row>
    <row r="180" spans="1:2" s="3" customFormat="1" x14ac:dyDescent="0.2">
      <c r="A180" s="113"/>
      <c r="B180" s="113"/>
    </row>
    <row r="181" spans="1:2" s="3" customFormat="1" x14ac:dyDescent="0.2">
      <c r="A181" s="113"/>
      <c r="B181" s="113"/>
    </row>
    <row r="182" spans="1:2" s="3" customFormat="1" x14ac:dyDescent="0.2">
      <c r="A182" s="113"/>
      <c r="B182" s="113"/>
    </row>
    <row r="183" spans="1:2" s="3" customFormat="1" x14ac:dyDescent="0.2">
      <c r="A183" s="113"/>
      <c r="B183" s="113"/>
    </row>
    <row r="184" spans="1:2" s="3" customFormat="1" x14ac:dyDescent="0.2">
      <c r="A184" s="113"/>
      <c r="B184" s="113"/>
    </row>
    <row r="185" spans="1:2" s="3" customFormat="1" x14ac:dyDescent="0.2">
      <c r="A185" s="113"/>
      <c r="B185" s="113"/>
    </row>
    <row r="186" spans="1:2" s="3" customFormat="1" x14ac:dyDescent="0.2">
      <c r="A186" s="113"/>
      <c r="B186" s="113"/>
    </row>
    <row r="187" spans="1:2" s="3" customFormat="1" x14ac:dyDescent="0.2">
      <c r="A187" s="113"/>
      <c r="B187" s="113"/>
    </row>
    <row r="188" spans="1:2" s="3" customFormat="1" x14ac:dyDescent="0.2">
      <c r="A188" s="113"/>
      <c r="B188" s="113"/>
    </row>
    <row r="189" spans="1:2" s="3" customFormat="1" x14ac:dyDescent="0.2">
      <c r="A189" s="113"/>
      <c r="B189" s="113"/>
    </row>
    <row r="190" spans="1:2" s="3" customFormat="1" x14ac:dyDescent="0.2">
      <c r="A190" s="113"/>
      <c r="B190" s="113"/>
    </row>
    <row r="191" spans="1:2" s="3" customFormat="1" x14ac:dyDescent="0.2">
      <c r="A191" s="113"/>
      <c r="B191" s="113"/>
    </row>
    <row r="192" spans="1:2" s="3" customFormat="1" x14ac:dyDescent="0.2">
      <c r="A192" s="113"/>
      <c r="B192" s="113"/>
    </row>
    <row r="193" spans="1:2" s="3" customFormat="1" x14ac:dyDescent="0.2">
      <c r="A193" s="113"/>
      <c r="B193" s="113"/>
    </row>
    <row r="194" spans="1:2" s="3" customFormat="1" x14ac:dyDescent="0.2">
      <c r="A194" s="113"/>
      <c r="B194" s="113"/>
    </row>
    <row r="195" spans="1:2" s="3" customFormat="1" x14ac:dyDescent="0.2">
      <c r="A195" s="113"/>
      <c r="B195" s="113"/>
    </row>
    <row r="196" spans="1:2" s="3" customFormat="1" x14ac:dyDescent="0.2">
      <c r="A196" s="113"/>
      <c r="B196" s="113"/>
    </row>
    <row r="197" spans="1:2" s="3" customFormat="1" x14ac:dyDescent="0.2">
      <c r="A197" s="113"/>
      <c r="B197" s="113"/>
    </row>
    <row r="198" spans="1:2" s="3" customFormat="1" x14ac:dyDescent="0.2">
      <c r="A198" s="113"/>
      <c r="B198" s="113"/>
    </row>
    <row r="199" spans="1:2" s="3" customFormat="1" x14ac:dyDescent="0.2">
      <c r="A199" s="113"/>
      <c r="B199" s="113"/>
    </row>
    <row r="200" spans="1:2" s="3" customFormat="1" x14ac:dyDescent="0.2">
      <c r="A200" s="113"/>
      <c r="B200" s="113"/>
    </row>
    <row r="201" spans="1:2" s="3" customFormat="1" x14ac:dyDescent="0.2">
      <c r="A201" s="113"/>
      <c r="B201" s="113"/>
    </row>
    <row r="202" spans="1:2" s="3" customFormat="1" x14ac:dyDescent="0.2">
      <c r="A202" s="113"/>
      <c r="B202" s="113"/>
    </row>
    <row r="203" spans="1:2" s="3" customFormat="1" x14ac:dyDescent="0.2">
      <c r="A203" s="113"/>
      <c r="B203" s="113"/>
    </row>
    <row r="204" spans="1:2" s="3" customFormat="1" x14ac:dyDescent="0.2">
      <c r="A204" s="113"/>
      <c r="B204" s="113"/>
    </row>
    <row r="205" spans="1:2" s="3" customFormat="1" x14ac:dyDescent="0.2">
      <c r="A205" s="113"/>
      <c r="B205" s="113"/>
    </row>
    <row r="206" spans="1:2" s="3" customFormat="1" x14ac:dyDescent="0.2">
      <c r="A206" s="113"/>
      <c r="B206" s="113"/>
    </row>
    <row r="207" spans="1:2" s="3" customFormat="1" x14ac:dyDescent="0.2">
      <c r="A207" s="113"/>
      <c r="B207" s="113"/>
    </row>
    <row r="208" spans="1:2" s="3" customFormat="1" x14ac:dyDescent="0.2">
      <c r="A208" s="113"/>
      <c r="B208" s="113"/>
    </row>
    <row r="209" spans="1:2" s="3" customFormat="1" x14ac:dyDescent="0.2">
      <c r="A209" s="113"/>
      <c r="B209" s="113"/>
    </row>
    <row r="210" spans="1:2" s="3" customFormat="1" x14ac:dyDescent="0.2">
      <c r="A210" s="113"/>
      <c r="B210" s="113"/>
    </row>
    <row r="211" spans="1:2" s="3" customFormat="1" x14ac:dyDescent="0.2">
      <c r="A211" s="113"/>
      <c r="B211" s="113"/>
    </row>
    <row r="212" spans="1:2" s="3" customFormat="1" x14ac:dyDescent="0.2">
      <c r="A212" s="113"/>
      <c r="B212" s="113"/>
    </row>
    <row r="213" spans="1:2" s="3" customFormat="1" x14ac:dyDescent="0.2">
      <c r="A213" s="113"/>
      <c r="B213" s="113"/>
    </row>
  </sheetData>
  <mergeCells count="3">
    <mergeCell ref="A3:C3"/>
    <mergeCell ref="A2:C2"/>
    <mergeCell ref="A1:H1"/>
  </mergeCells>
  <printOptions horizontalCentered="1"/>
  <pageMargins left="0.19685039370078741" right="0.19685039370078741" top="0.43307086614173229" bottom="0.43307086614173229" header="0.31496062992125984" footer="0.31496062992125984"/>
  <pageSetup paperSize="9" scale="85" firstPageNumber="554" orientation="portrait" useFirstPageNumber="1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0"/>
  <sheetViews>
    <sheetView tabSelected="1" topLeftCell="A408" zoomScaleNormal="100" workbookViewId="0">
      <selection activeCell="B433" sqref="B433"/>
    </sheetView>
  </sheetViews>
  <sheetFormatPr defaultColWidth="11.42578125" defaultRowHeight="12.75" x14ac:dyDescent="0.2"/>
  <cols>
    <col min="1" max="1" width="6.5703125" style="232" customWidth="1"/>
    <col min="2" max="2" width="57.140625" style="41" customWidth="1"/>
    <col min="3" max="3" width="13.7109375" style="184" customWidth="1"/>
    <col min="4" max="4" width="14.140625" style="169" customWidth="1"/>
    <col min="5" max="5" width="8" style="184" customWidth="1"/>
    <col min="6" max="6" width="11.42578125" style="61"/>
    <col min="7" max="8" width="13.42578125" style="61" bestFit="1" customWidth="1"/>
    <col min="9" max="9" width="11.85546875" style="61" bestFit="1" customWidth="1"/>
    <col min="10" max="16384" width="11.42578125" style="61"/>
  </cols>
  <sheetData>
    <row r="1" spans="1:9" ht="31.15" customHeight="1" x14ac:dyDescent="0.2">
      <c r="A1" s="309" t="s">
        <v>71</v>
      </c>
      <c r="B1" s="309"/>
      <c r="C1" s="309"/>
      <c r="D1" s="309"/>
      <c r="E1" s="309"/>
    </row>
    <row r="2" spans="1:9" ht="27.6" customHeight="1" x14ac:dyDescent="0.2">
      <c r="A2" s="310" t="s">
        <v>256</v>
      </c>
      <c r="B2" s="310"/>
      <c r="C2" s="263" t="s">
        <v>247</v>
      </c>
      <c r="D2" s="265" t="s">
        <v>261</v>
      </c>
      <c r="E2" s="263" t="s">
        <v>259</v>
      </c>
    </row>
    <row r="3" spans="1:9" ht="21" x14ac:dyDescent="0.2">
      <c r="A3" s="306">
        <v>1</v>
      </c>
      <c r="B3" s="306"/>
      <c r="C3" s="284">
        <v>2</v>
      </c>
      <c r="D3" s="284">
        <v>3</v>
      </c>
      <c r="E3" s="287" t="s">
        <v>260</v>
      </c>
    </row>
    <row r="4" spans="1:9" ht="29.45" customHeight="1" x14ac:dyDescent="0.2">
      <c r="A4" s="288" t="s">
        <v>76</v>
      </c>
      <c r="B4" s="286" t="s">
        <v>75</v>
      </c>
      <c r="C4" s="150">
        <f>C6+C107+C333+C510</f>
        <v>1937974100</v>
      </c>
      <c r="D4" s="150">
        <f>D6+D107+D333+D510</f>
        <v>1876144151.0600004</v>
      </c>
      <c r="E4" s="154">
        <f>D4/C4*100</f>
        <v>96.809557519886383</v>
      </c>
      <c r="G4" s="205"/>
      <c r="H4" s="64"/>
    </row>
    <row r="5" spans="1:9" ht="12.6" customHeight="1" x14ac:dyDescent="0.2">
      <c r="A5" s="248"/>
      <c r="B5" s="45"/>
      <c r="C5" s="150"/>
      <c r="D5" s="150"/>
      <c r="E5" s="154"/>
      <c r="G5" s="205"/>
      <c r="H5" s="64"/>
    </row>
    <row r="6" spans="1:9" ht="16.5" customHeight="1" x14ac:dyDescent="0.2">
      <c r="A6" s="147">
        <v>100</v>
      </c>
      <c r="B6" s="86" t="s">
        <v>77</v>
      </c>
      <c r="C6" s="150">
        <f>C8+C93+C101+C63</f>
        <v>82274700</v>
      </c>
      <c r="D6" s="150">
        <f>D8+D93+D101+D63</f>
        <v>67126215.020000011</v>
      </c>
      <c r="E6" s="154">
        <f t="shared" ref="E6:E70" si="0">D6/C6*100</f>
        <v>81.587918302953412</v>
      </c>
      <c r="I6" s="205"/>
    </row>
    <row r="7" spans="1:9" ht="13.5" customHeight="1" x14ac:dyDescent="0.2">
      <c r="A7" s="111"/>
      <c r="C7" s="150"/>
      <c r="D7" s="150"/>
      <c r="E7" s="154"/>
      <c r="G7" s="205"/>
    </row>
    <row r="8" spans="1:9" ht="12.75" customHeight="1" x14ac:dyDescent="0.2">
      <c r="A8" s="198" t="s">
        <v>64</v>
      </c>
      <c r="B8" s="86" t="s">
        <v>65</v>
      </c>
      <c r="C8" s="150">
        <f t="shared" ref="C8" si="1">C9</f>
        <v>67026700</v>
      </c>
      <c r="D8" s="150">
        <f>D9+D58</f>
        <v>59631473.510000005</v>
      </c>
      <c r="E8" s="154">
        <f t="shared" si="0"/>
        <v>88.966745356701153</v>
      </c>
      <c r="G8" s="64"/>
    </row>
    <row r="9" spans="1:9" ht="12.75" hidden="1" customHeight="1" x14ac:dyDescent="0.2">
      <c r="A9" s="198">
        <v>3</v>
      </c>
      <c r="B9" s="155" t="s">
        <v>39</v>
      </c>
      <c r="C9" s="150">
        <f>C10+C21+C50+C55</f>
        <v>67026700</v>
      </c>
      <c r="D9" s="150">
        <f>D10+D21+D50+D55</f>
        <v>59415237.440000005</v>
      </c>
      <c r="E9" s="154">
        <f t="shared" si="0"/>
        <v>88.644133516941764</v>
      </c>
    </row>
    <row r="10" spans="1:9" ht="12.75" customHeight="1" x14ac:dyDescent="0.2">
      <c r="A10" s="224">
        <v>31</v>
      </c>
      <c r="B10" s="156" t="s">
        <v>40</v>
      </c>
      <c r="C10" s="150">
        <f t="shared" ref="C10:D10" si="2">C11+C15+C17</f>
        <v>44617000</v>
      </c>
      <c r="D10" s="150">
        <f t="shared" si="2"/>
        <v>39875191.380000003</v>
      </c>
      <c r="E10" s="154">
        <f t="shared" si="0"/>
        <v>89.372193065423502</v>
      </c>
    </row>
    <row r="11" spans="1:9" ht="12.75" customHeight="1" x14ac:dyDescent="0.2">
      <c r="A11" s="198">
        <v>311</v>
      </c>
      <c r="B11" s="156" t="s">
        <v>119</v>
      </c>
      <c r="C11" s="150">
        <f t="shared" ref="C11" si="3">C12+C13+C14</f>
        <v>36185000</v>
      </c>
      <c r="D11" s="150">
        <f>D12+D13+D14</f>
        <v>32250625.949999999</v>
      </c>
      <c r="E11" s="154">
        <f t="shared" si="0"/>
        <v>89.12705803509742</v>
      </c>
    </row>
    <row r="12" spans="1:9" ht="12.75" customHeight="1" x14ac:dyDescent="0.2">
      <c r="A12" s="117">
        <v>3111</v>
      </c>
      <c r="B12" s="157" t="s">
        <v>41</v>
      </c>
      <c r="C12" s="260">
        <v>35750000</v>
      </c>
      <c r="D12" s="151">
        <v>31929376.34</v>
      </c>
      <c r="E12" s="270">
        <f t="shared" si="0"/>
        <v>89.31294081118881</v>
      </c>
    </row>
    <row r="13" spans="1:9" ht="12.75" customHeight="1" x14ac:dyDescent="0.2">
      <c r="A13" s="117">
        <v>3112</v>
      </c>
      <c r="B13" s="157" t="s">
        <v>200</v>
      </c>
      <c r="C13" s="260">
        <v>235000</v>
      </c>
      <c r="D13" s="151">
        <v>197247.97</v>
      </c>
      <c r="E13" s="270">
        <f t="shared" si="0"/>
        <v>83.935306382978723</v>
      </c>
    </row>
    <row r="14" spans="1:9" ht="12.75" customHeight="1" x14ac:dyDescent="0.2">
      <c r="A14" s="117">
        <v>3113</v>
      </c>
      <c r="B14" s="157" t="s">
        <v>42</v>
      </c>
      <c r="C14" s="260">
        <v>200000</v>
      </c>
      <c r="D14" s="151">
        <v>124001.64</v>
      </c>
      <c r="E14" s="270">
        <f t="shared" si="0"/>
        <v>62.000820000000004</v>
      </c>
    </row>
    <row r="15" spans="1:9" s="62" customFormat="1" ht="12.75" customHeight="1" x14ac:dyDescent="0.2">
      <c r="A15" s="198">
        <v>312</v>
      </c>
      <c r="B15" s="159" t="s">
        <v>43</v>
      </c>
      <c r="C15" s="150">
        <f t="shared" ref="C15:D15" si="4">C16</f>
        <v>2200000</v>
      </c>
      <c r="D15" s="150">
        <f t="shared" si="4"/>
        <v>2118636.9700000002</v>
      </c>
      <c r="E15" s="154">
        <f t="shared" si="0"/>
        <v>96.301680454545462</v>
      </c>
    </row>
    <row r="16" spans="1:9" ht="12.75" customHeight="1" x14ac:dyDescent="0.2">
      <c r="A16" s="117">
        <v>3121</v>
      </c>
      <c r="B16" s="157" t="s">
        <v>43</v>
      </c>
      <c r="C16" s="260">
        <v>2200000</v>
      </c>
      <c r="D16" s="151">
        <v>2118636.9700000002</v>
      </c>
      <c r="E16" s="270">
        <f t="shared" si="0"/>
        <v>96.301680454545462</v>
      </c>
    </row>
    <row r="17" spans="1:5" s="62" customFormat="1" ht="12.75" customHeight="1" x14ac:dyDescent="0.2">
      <c r="A17" s="198">
        <v>313</v>
      </c>
      <c r="B17" s="159" t="s">
        <v>44</v>
      </c>
      <c r="C17" s="150">
        <f t="shared" ref="C17:D17" si="5">C18+C19+C20</f>
        <v>6232000</v>
      </c>
      <c r="D17" s="150">
        <f t="shared" si="5"/>
        <v>5505928.4600000009</v>
      </c>
      <c r="E17" s="154">
        <f t="shared" si="0"/>
        <v>88.349301347881919</v>
      </c>
    </row>
    <row r="18" spans="1:5" ht="12.75" customHeight="1" x14ac:dyDescent="0.2">
      <c r="A18" s="117">
        <v>3131</v>
      </c>
      <c r="B18" s="163" t="s">
        <v>226</v>
      </c>
      <c r="C18" s="260">
        <v>27000</v>
      </c>
      <c r="D18" s="151">
        <v>24378.9</v>
      </c>
      <c r="E18" s="270">
        <f t="shared" si="0"/>
        <v>90.292222222222236</v>
      </c>
    </row>
    <row r="19" spans="1:5" ht="12.75" customHeight="1" x14ac:dyDescent="0.2">
      <c r="A19" s="117">
        <v>3132</v>
      </c>
      <c r="B19" s="157" t="s">
        <v>213</v>
      </c>
      <c r="C19" s="260">
        <v>5560000</v>
      </c>
      <c r="D19" s="151">
        <v>4940182.4000000004</v>
      </c>
      <c r="E19" s="270">
        <f t="shared" si="0"/>
        <v>88.852201438848937</v>
      </c>
    </row>
    <row r="20" spans="1:5" ht="12.75" customHeight="1" x14ac:dyDescent="0.2">
      <c r="A20" s="117">
        <v>3133</v>
      </c>
      <c r="B20" s="157" t="s">
        <v>120</v>
      </c>
      <c r="C20" s="260">
        <v>645000</v>
      </c>
      <c r="D20" s="151">
        <v>541367.16</v>
      </c>
      <c r="E20" s="270">
        <f t="shared" si="0"/>
        <v>83.932893023255815</v>
      </c>
    </row>
    <row r="21" spans="1:5" ht="12.75" customHeight="1" x14ac:dyDescent="0.2">
      <c r="A21" s="198">
        <v>32</v>
      </c>
      <c r="B21" s="160" t="s">
        <v>4</v>
      </c>
      <c r="C21" s="150">
        <f t="shared" ref="C21:D21" si="6">C22+C27+C33+C43</f>
        <v>21398700</v>
      </c>
      <c r="D21" s="150">
        <f t="shared" si="6"/>
        <v>18791004.530000001</v>
      </c>
      <c r="E21" s="154">
        <f t="shared" si="0"/>
        <v>87.813766864342242</v>
      </c>
    </row>
    <row r="22" spans="1:5" ht="12.75" customHeight="1" x14ac:dyDescent="0.2">
      <c r="A22" s="198">
        <v>321</v>
      </c>
      <c r="B22" s="160" t="s">
        <v>8</v>
      </c>
      <c r="C22" s="150">
        <f t="shared" ref="C22:D22" si="7">C23+C24+C25+C26</f>
        <v>3269500</v>
      </c>
      <c r="D22" s="150">
        <f t="shared" si="7"/>
        <v>2720915.2199999997</v>
      </c>
      <c r="E22" s="154">
        <f t="shared" si="0"/>
        <v>83.221141458938661</v>
      </c>
    </row>
    <row r="23" spans="1:5" ht="12.75" customHeight="1" x14ac:dyDescent="0.2">
      <c r="A23" s="117">
        <v>3211</v>
      </c>
      <c r="B23" s="136" t="s">
        <v>45</v>
      </c>
      <c r="C23" s="260">
        <v>1200000</v>
      </c>
      <c r="D23" s="151">
        <v>878309.07</v>
      </c>
      <c r="E23" s="270">
        <f t="shared" si="0"/>
        <v>73.192422499999992</v>
      </c>
    </row>
    <row r="24" spans="1:5" ht="12.75" customHeight="1" x14ac:dyDescent="0.2">
      <c r="A24" s="117">
        <v>3212</v>
      </c>
      <c r="B24" s="136" t="s">
        <v>46</v>
      </c>
      <c r="C24" s="260">
        <v>1390000</v>
      </c>
      <c r="D24" s="151">
        <v>1377355.96</v>
      </c>
      <c r="E24" s="270">
        <f t="shared" si="0"/>
        <v>99.090356834532372</v>
      </c>
    </row>
    <row r="25" spans="1:5" ht="12.75" customHeight="1" x14ac:dyDescent="0.2">
      <c r="A25" s="225" t="s">
        <v>6</v>
      </c>
      <c r="B25" s="161" t="s">
        <v>7</v>
      </c>
      <c r="C25" s="260">
        <v>677500</v>
      </c>
      <c r="D25" s="151">
        <v>463374.19</v>
      </c>
      <c r="E25" s="270">
        <f t="shared" si="0"/>
        <v>68.394714391143907</v>
      </c>
    </row>
    <row r="26" spans="1:5" ht="12.75" customHeight="1" x14ac:dyDescent="0.2">
      <c r="A26" s="225">
        <v>3214</v>
      </c>
      <c r="B26" s="161" t="s">
        <v>225</v>
      </c>
      <c r="C26" s="260">
        <v>2000</v>
      </c>
      <c r="D26" s="151">
        <v>1876</v>
      </c>
      <c r="E26" s="270">
        <f t="shared" si="0"/>
        <v>93.8</v>
      </c>
    </row>
    <row r="27" spans="1:5" ht="12.75" customHeight="1" x14ac:dyDescent="0.2">
      <c r="A27" s="226">
        <v>322</v>
      </c>
      <c r="B27" s="155" t="s">
        <v>47</v>
      </c>
      <c r="C27" s="150">
        <f t="shared" ref="C27:D27" si="8">C28+C29+C30+C31+C32</f>
        <v>1160000</v>
      </c>
      <c r="D27" s="150">
        <f t="shared" si="8"/>
        <v>1084629.43</v>
      </c>
      <c r="E27" s="154">
        <f t="shared" si="0"/>
        <v>93.502537068965509</v>
      </c>
    </row>
    <row r="28" spans="1:5" ht="12.75" customHeight="1" x14ac:dyDescent="0.2">
      <c r="A28" s="225">
        <v>3221</v>
      </c>
      <c r="B28" s="157" t="s">
        <v>48</v>
      </c>
      <c r="C28" s="260">
        <v>715000</v>
      </c>
      <c r="D28" s="151">
        <v>702611.32</v>
      </c>
      <c r="E28" s="270">
        <f t="shared" si="0"/>
        <v>98.267317482517484</v>
      </c>
    </row>
    <row r="29" spans="1:5" ht="12.75" customHeight="1" x14ac:dyDescent="0.2">
      <c r="A29" s="225">
        <v>3223</v>
      </c>
      <c r="B29" s="157" t="s">
        <v>49</v>
      </c>
      <c r="C29" s="260">
        <v>250000</v>
      </c>
      <c r="D29" s="151">
        <v>231223.73</v>
      </c>
      <c r="E29" s="270">
        <f t="shared" si="0"/>
        <v>92.489492000000013</v>
      </c>
    </row>
    <row r="30" spans="1:5" ht="12.75" customHeight="1" x14ac:dyDescent="0.2">
      <c r="A30" s="225">
        <v>3224</v>
      </c>
      <c r="B30" s="162" t="s">
        <v>9</v>
      </c>
      <c r="C30" s="260">
        <v>25000</v>
      </c>
      <c r="D30" s="151">
        <v>15537.92</v>
      </c>
      <c r="E30" s="270">
        <f t="shared" si="0"/>
        <v>62.151679999999999</v>
      </c>
    </row>
    <row r="31" spans="1:5" ht="12.75" customHeight="1" x14ac:dyDescent="0.2">
      <c r="A31" s="225" t="s">
        <v>10</v>
      </c>
      <c r="B31" s="162" t="s">
        <v>11</v>
      </c>
      <c r="C31" s="260">
        <v>90000</v>
      </c>
      <c r="D31" s="151">
        <v>60423.96</v>
      </c>
      <c r="E31" s="270">
        <f t="shared" si="0"/>
        <v>67.13773333333333</v>
      </c>
    </row>
    <row r="32" spans="1:5" ht="12.75" customHeight="1" x14ac:dyDescent="0.2">
      <c r="A32" s="225">
        <v>3227</v>
      </c>
      <c r="B32" s="163" t="s">
        <v>121</v>
      </c>
      <c r="C32" s="260">
        <v>80000</v>
      </c>
      <c r="D32" s="151">
        <v>74832.5</v>
      </c>
      <c r="E32" s="270">
        <f t="shared" si="0"/>
        <v>93.540625000000006</v>
      </c>
    </row>
    <row r="33" spans="1:5" ht="12.75" customHeight="1" x14ac:dyDescent="0.2">
      <c r="A33" s="226">
        <v>323</v>
      </c>
      <c r="B33" s="155" t="s">
        <v>12</v>
      </c>
      <c r="C33" s="150">
        <f t="shared" ref="C33" si="9">SUM(C34:C42)</f>
        <v>16380000</v>
      </c>
      <c r="D33" s="150">
        <f>SUM(D34:D42)</f>
        <v>14433933.17</v>
      </c>
      <c r="E33" s="154">
        <f t="shared" si="0"/>
        <v>88.119250122100127</v>
      </c>
    </row>
    <row r="34" spans="1:5" ht="12.75" customHeight="1" x14ac:dyDescent="0.2">
      <c r="A34" s="117">
        <v>3231</v>
      </c>
      <c r="B34" s="157" t="s">
        <v>50</v>
      </c>
      <c r="C34" s="260">
        <v>1650000</v>
      </c>
      <c r="D34" s="151">
        <v>1647175.56</v>
      </c>
      <c r="E34" s="270">
        <f t="shared" si="0"/>
        <v>99.828821818181822</v>
      </c>
    </row>
    <row r="35" spans="1:5" ht="12.75" customHeight="1" x14ac:dyDescent="0.2">
      <c r="A35" s="117">
        <v>3232</v>
      </c>
      <c r="B35" s="162" t="s">
        <v>13</v>
      </c>
      <c r="C35" s="260">
        <v>2845000</v>
      </c>
      <c r="D35" s="151">
        <v>2837556.05</v>
      </c>
      <c r="E35" s="270">
        <f t="shared" si="0"/>
        <v>99.738349736379604</v>
      </c>
    </row>
    <row r="36" spans="1:5" ht="12.75" customHeight="1" x14ac:dyDescent="0.2">
      <c r="A36" s="117">
        <v>3233</v>
      </c>
      <c r="B36" s="136" t="s">
        <v>51</v>
      </c>
      <c r="C36" s="260">
        <v>390000</v>
      </c>
      <c r="D36" s="151">
        <v>364941.9</v>
      </c>
      <c r="E36" s="270">
        <f t="shared" si="0"/>
        <v>93.574846153846153</v>
      </c>
    </row>
    <row r="37" spans="1:5" ht="12.75" customHeight="1" x14ac:dyDescent="0.2">
      <c r="A37" s="117">
        <v>3234</v>
      </c>
      <c r="B37" s="136" t="s">
        <v>52</v>
      </c>
      <c r="C37" s="260">
        <v>220000</v>
      </c>
      <c r="D37" s="151">
        <v>216698.92</v>
      </c>
      <c r="E37" s="270">
        <f t="shared" si="0"/>
        <v>98.4995090909091</v>
      </c>
    </row>
    <row r="38" spans="1:5" ht="12.75" customHeight="1" x14ac:dyDescent="0.2">
      <c r="A38" s="117">
        <v>3235</v>
      </c>
      <c r="B38" s="136" t="s">
        <v>53</v>
      </c>
      <c r="C38" s="260">
        <v>8600000</v>
      </c>
      <c r="D38" s="151">
        <v>7183367.0999999996</v>
      </c>
      <c r="E38" s="270">
        <f t="shared" si="0"/>
        <v>83.527524418604642</v>
      </c>
    </row>
    <row r="39" spans="1:5" ht="12.75" customHeight="1" x14ac:dyDescent="0.2">
      <c r="A39" s="117">
        <v>3236</v>
      </c>
      <c r="B39" s="136" t="s">
        <v>54</v>
      </c>
      <c r="C39" s="260">
        <v>285000</v>
      </c>
      <c r="D39" s="151">
        <v>269026.48</v>
      </c>
      <c r="E39" s="270">
        <f t="shared" si="0"/>
        <v>94.395256140350867</v>
      </c>
    </row>
    <row r="40" spans="1:5" ht="12.75" customHeight="1" x14ac:dyDescent="0.2">
      <c r="A40" s="117">
        <v>3237</v>
      </c>
      <c r="B40" s="162" t="s">
        <v>14</v>
      </c>
      <c r="C40" s="260">
        <v>1550000</v>
      </c>
      <c r="D40" s="151">
        <v>1438859.49</v>
      </c>
      <c r="E40" s="270">
        <f t="shared" si="0"/>
        <v>92.829644516129022</v>
      </c>
    </row>
    <row r="41" spans="1:5" ht="12.75" customHeight="1" x14ac:dyDescent="0.2">
      <c r="A41" s="117">
        <v>3238</v>
      </c>
      <c r="B41" s="162" t="s">
        <v>15</v>
      </c>
      <c r="C41" s="260">
        <v>740000</v>
      </c>
      <c r="D41" s="151">
        <v>400706.22</v>
      </c>
      <c r="E41" s="270">
        <f t="shared" si="0"/>
        <v>54.149489189189183</v>
      </c>
    </row>
    <row r="42" spans="1:5" ht="12.75" customHeight="1" x14ac:dyDescent="0.2">
      <c r="A42" s="117">
        <v>3239</v>
      </c>
      <c r="B42" s="162" t="s">
        <v>55</v>
      </c>
      <c r="C42" s="260">
        <v>100000</v>
      </c>
      <c r="D42" s="151">
        <v>75601.45</v>
      </c>
      <c r="E42" s="270">
        <f t="shared" si="0"/>
        <v>75.601449999999986</v>
      </c>
    </row>
    <row r="43" spans="1:5" ht="12.75" customHeight="1" x14ac:dyDescent="0.2">
      <c r="A43" s="69">
        <v>329</v>
      </c>
      <c r="B43" s="156" t="s">
        <v>56</v>
      </c>
      <c r="C43" s="150">
        <f>SUM(C44:C49)</f>
        <v>589200</v>
      </c>
      <c r="D43" s="150">
        <f>SUM(D44:D49)</f>
        <v>551526.71</v>
      </c>
      <c r="E43" s="154">
        <f t="shared" si="0"/>
        <v>93.606026816021711</v>
      </c>
    </row>
    <row r="44" spans="1:5" ht="12.75" customHeight="1" x14ac:dyDescent="0.2">
      <c r="A44" s="117">
        <v>3291</v>
      </c>
      <c r="B44" s="163" t="s">
        <v>245</v>
      </c>
      <c r="C44" s="260">
        <v>154000</v>
      </c>
      <c r="D44" s="151">
        <v>153476.4</v>
      </c>
      <c r="E44" s="270">
        <f t="shared" si="0"/>
        <v>99.66</v>
      </c>
    </row>
    <row r="45" spans="1:5" ht="12.75" customHeight="1" x14ac:dyDescent="0.2">
      <c r="A45" s="117">
        <v>3292</v>
      </c>
      <c r="B45" s="163" t="s">
        <v>229</v>
      </c>
      <c r="C45" s="260">
        <v>89000</v>
      </c>
      <c r="D45" s="151">
        <v>88359.79</v>
      </c>
      <c r="E45" s="270">
        <f t="shared" si="0"/>
        <v>99.280662921348309</v>
      </c>
    </row>
    <row r="46" spans="1:5" ht="12.75" customHeight="1" x14ac:dyDescent="0.2">
      <c r="A46" s="117">
        <v>3293</v>
      </c>
      <c r="B46" s="163" t="s">
        <v>57</v>
      </c>
      <c r="C46" s="260">
        <v>62000</v>
      </c>
      <c r="D46" s="151">
        <v>61367.37</v>
      </c>
      <c r="E46" s="270">
        <f t="shared" si="0"/>
        <v>98.97962903225806</v>
      </c>
    </row>
    <row r="47" spans="1:5" ht="12.75" customHeight="1" x14ac:dyDescent="0.2">
      <c r="A47" s="117">
        <v>3294</v>
      </c>
      <c r="B47" s="163" t="s">
        <v>188</v>
      </c>
      <c r="C47" s="260">
        <v>9000</v>
      </c>
      <c r="D47" s="151">
        <v>8175.25</v>
      </c>
      <c r="E47" s="270">
        <f t="shared" si="0"/>
        <v>90.836111111111109</v>
      </c>
    </row>
    <row r="48" spans="1:5" ht="12.75" customHeight="1" x14ac:dyDescent="0.2">
      <c r="A48" s="117">
        <v>3295</v>
      </c>
      <c r="B48" s="163" t="s">
        <v>122</v>
      </c>
      <c r="C48" s="260">
        <v>227200</v>
      </c>
      <c r="D48" s="151">
        <v>226964.81</v>
      </c>
      <c r="E48" s="270">
        <f t="shared" si="0"/>
        <v>99.896483274647892</v>
      </c>
    </row>
    <row r="49" spans="1:5" ht="12.75" customHeight="1" x14ac:dyDescent="0.2">
      <c r="A49" s="117">
        <v>3299</v>
      </c>
      <c r="B49" s="157" t="s">
        <v>56</v>
      </c>
      <c r="C49" s="260">
        <v>48000</v>
      </c>
      <c r="D49" s="151">
        <v>13183.09</v>
      </c>
      <c r="E49" s="270">
        <f t="shared" si="0"/>
        <v>27.464770833333336</v>
      </c>
    </row>
    <row r="50" spans="1:5" ht="12.75" customHeight="1" x14ac:dyDescent="0.2">
      <c r="A50" s="198">
        <v>34</v>
      </c>
      <c r="B50" s="160" t="s">
        <v>16</v>
      </c>
      <c r="C50" s="150">
        <f t="shared" ref="C50:D50" si="10">C51</f>
        <v>971000</v>
      </c>
      <c r="D50" s="150">
        <f t="shared" si="10"/>
        <v>719893.08</v>
      </c>
      <c r="E50" s="154">
        <f t="shared" si="0"/>
        <v>74.139349124613801</v>
      </c>
    </row>
    <row r="51" spans="1:5" ht="12.75" customHeight="1" x14ac:dyDescent="0.2">
      <c r="A51" s="198">
        <v>343</v>
      </c>
      <c r="B51" s="156" t="s">
        <v>62</v>
      </c>
      <c r="C51" s="150">
        <f t="shared" ref="C51" si="11">SUM(C52:C54)</f>
        <v>971000</v>
      </c>
      <c r="D51" s="150">
        <f>SUM(D52:D54)</f>
        <v>719893.08</v>
      </c>
      <c r="E51" s="154">
        <f t="shared" si="0"/>
        <v>74.139349124613801</v>
      </c>
    </row>
    <row r="52" spans="1:5" ht="12.75" customHeight="1" x14ac:dyDescent="0.2">
      <c r="A52" s="111">
        <v>3431</v>
      </c>
      <c r="B52" s="164" t="s">
        <v>63</v>
      </c>
      <c r="C52" s="260">
        <v>914000</v>
      </c>
      <c r="D52" s="151">
        <v>663805.81999999995</v>
      </c>
      <c r="E52" s="270">
        <f t="shared" si="0"/>
        <v>72.626457330415747</v>
      </c>
    </row>
    <row r="53" spans="1:5" ht="12.75" customHeight="1" x14ac:dyDescent="0.2">
      <c r="A53" s="111">
        <v>3432</v>
      </c>
      <c r="B53" s="164" t="s">
        <v>133</v>
      </c>
      <c r="C53" s="260">
        <v>56000</v>
      </c>
      <c r="D53" s="151">
        <v>55823.09</v>
      </c>
      <c r="E53" s="270">
        <f t="shared" si="0"/>
        <v>99.684089285714279</v>
      </c>
    </row>
    <row r="54" spans="1:5" ht="13.5" customHeight="1" x14ac:dyDescent="0.2">
      <c r="A54" s="111">
        <v>3433</v>
      </c>
      <c r="B54" s="164" t="s">
        <v>78</v>
      </c>
      <c r="C54" s="260">
        <v>1000</v>
      </c>
      <c r="D54" s="151">
        <v>264.17</v>
      </c>
      <c r="E54" s="270">
        <f t="shared" si="0"/>
        <v>26.417000000000002</v>
      </c>
    </row>
    <row r="55" spans="1:5" s="62" customFormat="1" ht="14.25" customHeight="1" x14ac:dyDescent="0.2">
      <c r="A55" s="69">
        <v>37</v>
      </c>
      <c r="B55" s="218" t="s">
        <v>151</v>
      </c>
      <c r="C55" s="130">
        <f>C56</f>
        <v>40000</v>
      </c>
      <c r="D55" s="130">
        <f>D56</f>
        <v>29148.45</v>
      </c>
      <c r="E55" s="143">
        <f t="shared" si="0"/>
        <v>72.871125000000006</v>
      </c>
    </row>
    <row r="56" spans="1:5" s="62" customFormat="1" ht="12.75" customHeight="1" x14ac:dyDescent="0.2">
      <c r="A56" s="69">
        <v>372</v>
      </c>
      <c r="B56" s="159" t="s">
        <v>152</v>
      </c>
      <c r="C56" s="130">
        <f t="shared" ref="C56" si="12">C57</f>
        <v>40000</v>
      </c>
      <c r="D56" s="130">
        <f>D57</f>
        <v>29148.45</v>
      </c>
      <c r="E56" s="143">
        <f t="shared" si="0"/>
        <v>72.871125000000006</v>
      </c>
    </row>
    <row r="57" spans="1:5" ht="12.75" customHeight="1" x14ac:dyDescent="0.2">
      <c r="A57" s="111">
        <v>3721</v>
      </c>
      <c r="B57" s="163" t="s">
        <v>153</v>
      </c>
      <c r="C57" s="260">
        <v>40000</v>
      </c>
      <c r="D57" s="151">
        <v>29148.45</v>
      </c>
      <c r="E57" s="270">
        <f>D57/C57*100</f>
        <v>72.871125000000006</v>
      </c>
    </row>
    <row r="58" spans="1:5" ht="12.75" hidden="1" customHeight="1" x14ac:dyDescent="0.2">
      <c r="A58" s="69">
        <v>5</v>
      </c>
      <c r="B58" s="156" t="s">
        <v>30</v>
      </c>
      <c r="C58" s="217">
        <f t="shared" ref="C58:D58" si="13">SUM(C59:C59)</f>
        <v>0</v>
      </c>
      <c r="D58" s="150">
        <f t="shared" si="13"/>
        <v>216236.07</v>
      </c>
      <c r="E58" s="158" t="s">
        <v>179</v>
      </c>
    </row>
    <row r="59" spans="1:5" ht="12.75" customHeight="1" x14ac:dyDescent="0.2">
      <c r="A59" s="69">
        <v>51</v>
      </c>
      <c r="B59" s="43" t="s">
        <v>237</v>
      </c>
      <c r="C59" s="217">
        <f t="shared" ref="C59:D59" si="14">SUM(C60:C60)</f>
        <v>0</v>
      </c>
      <c r="D59" s="150">
        <f t="shared" si="14"/>
        <v>216236.07</v>
      </c>
      <c r="E59" s="154" t="s">
        <v>179</v>
      </c>
    </row>
    <row r="60" spans="1:5" ht="12.75" customHeight="1" x14ac:dyDescent="0.2">
      <c r="A60" s="69">
        <v>518</v>
      </c>
      <c r="B60" s="156" t="s">
        <v>253</v>
      </c>
      <c r="C60" s="217">
        <f t="shared" ref="C60" si="15">SUM(C61:C61)</f>
        <v>0</v>
      </c>
      <c r="D60" s="150">
        <f>SUM(D61:D61)</f>
        <v>216236.07</v>
      </c>
      <c r="E60" s="154" t="s">
        <v>179</v>
      </c>
    </row>
    <row r="61" spans="1:5" ht="12.75" customHeight="1" x14ac:dyDescent="0.2">
      <c r="A61" s="111">
        <v>5181</v>
      </c>
      <c r="B61" s="157" t="s">
        <v>254</v>
      </c>
      <c r="C61" s="271">
        <v>0</v>
      </c>
      <c r="D61" s="151">
        <v>216236.07</v>
      </c>
      <c r="E61" s="270" t="s">
        <v>179</v>
      </c>
    </row>
    <row r="62" spans="1:5" ht="12.75" customHeight="1" x14ac:dyDescent="0.2">
      <c r="A62" s="111"/>
      <c r="B62" s="164"/>
      <c r="C62" s="145"/>
      <c r="D62" s="145"/>
      <c r="E62" s="146"/>
    </row>
    <row r="63" spans="1:5" ht="25.5" x14ac:dyDescent="0.2">
      <c r="A63" s="198" t="s">
        <v>220</v>
      </c>
      <c r="B63" s="166" t="s">
        <v>214</v>
      </c>
      <c r="C63" s="150">
        <f t="shared" ref="C63:D63" si="16">C64+C86</f>
        <v>12602000</v>
      </c>
      <c r="D63" s="150">
        <f t="shared" si="16"/>
        <v>7175743.5899999999</v>
      </c>
      <c r="E63" s="154">
        <f t="shared" si="0"/>
        <v>56.941307649579429</v>
      </c>
    </row>
    <row r="64" spans="1:5" hidden="1" x14ac:dyDescent="0.2">
      <c r="A64" s="198">
        <v>3</v>
      </c>
      <c r="B64" s="155" t="s">
        <v>39</v>
      </c>
      <c r="C64" s="150">
        <f t="shared" ref="C64:D64" si="17">C65+C72</f>
        <v>11582000</v>
      </c>
      <c r="D64" s="150">
        <f t="shared" si="17"/>
        <v>6602143.9799999995</v>
      </c>
      <c r="E64" s="154">
        <f t="shared" si="0"/>
        <v>57.003487998618539</v>
      </c>
    </row>
    <row r="65" spans="1:5" x14ac:dyDescent="0.2">
      <c r="A65" s="224">
        <v>31</v>
      </c>
      <c r="B65" s="156" t="s">
        <v>40</v>
      </c>
      <c r="C65" s="150">
        <f t="shared" ref="C65:D65" si="18">C66+C69</f>
        <v>4969000</v>
      </c>
      <c r="D65" s="150">
        <f t="shared" si="18"/>
        <v>4728741.18</v>
      </c>
      <c r="E65" s="154">
        <f t="shared" si="0"/>
        <v>95.164845642986506</v>
      </c>
    </row>
    <row r="66" spans="1:5" x14ac:dyDescent="0.2">
      <c r="A66" s="198">
        <v>311</v>
      </c>
      <c r="B66" s="156" t="s">
        <v>119</v>
      </c>
      <c r="C66" s="150">
        <f t="shared" ref="C66:D66" si="19">C67+C68</f>
        <v>4254000</v>
      </c>
      <c r="D66" s="150">
        <f t="shared" si="19"/>
        <v>4034762.12</v>
      </c>
      <c r="E66" s="154">
        <f t="shared" si="0"/>
        <v>94.846312176774802</v>
      </c>
    </row>
    <row r="67" spans="1:5" x14ac:dyDescent="0.2">
      <c r="A67" s="117">
        <v>3111</v>
      </c>
      <c r="B67" s="157" t="s">
        <v>41</v>
      </c>
      <c r="C67" s="260">
        <v>4250000</v>
      </c>
      <c r="D67" s="151">
        <v>4030772.21</v>
      </c>
      <c r="E67" s="270">
        <f t="shared" si="0"/>
        <v>94.841699058823522</v>
      </c>
    </row>
    <row r="68" spans="1:5" x14ac:dyDescent="0.2">
      <c r="A68" s="117">
        <v>3113</v>
      </c>
      <c r="B68" s="157" t="s">
        <v>42</v>
      </c>
      <c r="C68" s="260">
        <v>4000</v>
      </c>
      <c r="D68" s="151">
        <v>3989.91</v>
      </c>
      <c r="E68" s="270">
        <f t="shared" si="0"/>
        <v>99.747749999999996</v>
      </c>
    </row>
    <row r="69" spans="1:5" x14ac:dyDescent="0.2">
      <c r="A69" s="198">
        <v>313</v>
      </c>
      <c r="B69" s="159" t="s">
        <v>44</v>
      </c>
      <c r="C69" s="150">
        <f t="shared" ref="C69:D69" si="20">C70+C71</f>
        <v>715000</v>
      </c>
      <c r="D69" s="150">
        <f t="shared" si="20"/>
        <v>693979.05999999994</v>
      </c>
      <c r="E69" s="154">
        <f t="shared" si="0"/>
        <v>97.060008391608392</v>
      </c>
    </row>
    <row r="70" spans="1:5" x14ac:dyDescent="0.2">
      <c r="A70" s="117">
        <v>3132</v>
      </c>
      <c r="B70" s="157" t="s">
        <v>213</v>
      </c>
      <c r="C70" s="260">
        <v>640000</v>
      </c>
      <c r="D70" s="151">
        <v>625388.09</v>
      </c>
      <c r="E70" s="270">
        <f t="shared" si="0"/>
        <v>97.716889062499988</v>
      </c>
    </row>
    <row r="71" spans="1:5" x14ac:dyDescent="0.2">
      <c r="A71" s="117">
        <v>3133</v>
      </c>
      <c r="B71" s="157" t="s">
        <v>120</v>
      </c>
      <c r="C71" s="260">
        <v>75000</v>
      </c>
      <c r="D71" s="151">
        <v>68590.97</v>
      </c>
      <c r="E71" s="270">
        <f t="shared" ref="E71:E124" si="21">D71/C71*100</f>
        <v>91.45462666666667</v>
      </c>
    </row>
    <row r="72" spans="1:5" x14ac:dyDescent="0.2">
      <c r="A72" s="198">
        <v>32</v>
      </c>
      <c r="B72" s="160" t="s">
        <v>4</v>
      </c>
      <c r="C72" s="150">
        <f t="shared" ref="C72:D72" si="22">C73+C77+C80</f>
        <v>6613000</v>
      </c>
      <c r="D72" s="150">
        <f t="shared" si="22"/>
        <v>1873402.8</v>
      </c>
      <c r="E72" s="154">
        <f t="shared" si="21"/>
        <v>28.329091184031451</v>
      </c>
    </row>
    <row r="73" spans="1:5" x14ac:dyDescent="0.2">
      <c r="A73" s="198">
        <v>321</v>
      </c>
      <c r="B73" s="160" t="s">
        <v>8</v>
      </c>
      <c r="C73" s="150">
        <f t="shared" ref="C73:D73" si="23">C74+C75+C76</f>
        <v>830000</v>
      </c>
      <c r="D73" s="150">
        <f t="shared" si="23"/>
        <v>307429.8</v>
      </c>
      <c r="E73" s="154">
        <f t="shared" si="21"/>
        <v>37.039734939759036</v>
      </c>
    </row>
    <row r="74" spans="1:5" x14ac:dyDescent="0.2">
      <c r="A74" s="117">
        <v>3211</v>
      </c>
      <c r="B74" s="136" t="s">
        <v>45</v>
      </c>
      <c r="C74" s="260">
        <v>400000</v>
      </c>
      <c r="D74" s="151">
        <v>129454.69</v>
      </c>
      <c r="E74" s="270">
        <f t="shared" si="21"/>
        <v>32.3636725</v>
      </c>
    </row>
    <row r="75" spans="1:5" x14ac:dyDescent="0.2">
      <c r="A75" s="117">
        <v>3212</v>
      </c>
      <c r="B75" s="136" t="s">
        <v>46</v>
      </c>
      <c r="C75" s="260">
        <v>110000</v>
      </c>
      <c r="D75" s="151">
        <v>64349.5</v>
      </c>
      <c r="E75" s="270">
        <f t="shared" si="21"/>
        <v>58.499545454545455</v>
      </c>
    </row>
    <row r="76" spans="1:5" x14ac:dyDescent="0.2">
      <c r="A76" s="225" t="s">
        <v>6</v>
      </c>
      <c r="B76" s="161" t="s">
        <v>7</v>
      </c>
      <c r="C76" s="260">
        <v>320000</v>
      </c>
      <c r="D76" s="151">
        <v>113625.61</v>
      </c>
      <c r="E76" s="270">
        <f t="shared" si="21"/>
        <v>35.508003125000002</v>
      </c>
    </row>
    <row r="77" spans="1:5" x14ac:dyDescent="0.2">
      <c r="A77" s="226">
        <v>322</v>
      </c>
      <c r="B77" s="155" t="s">
        <v>47</v>
      </c>
      <c r="C77" s="150">
        <f t="shared" ref="C77:D77" si="24">C78+C79</f>
        <v>80000</v>
      </c>
      <c r="D77" s="150">
        <f t="shared" si="24"/>
        <v>43757.17</v>
      </c>
      <c r="E77" s="154">
        <f t="shared" si="21"/>
        <v>54.696462499999996</v>
      </c>
    </row>
    <row r="78" spans="1:5" x14ac:dyDescent="0.2">
      <c r="A78" s="225">
        <v>3225</v>
      </c>
      <c r="B78" s="162" t="s">
        <v>11</v>
      </c>
      <c r="C78" s="260">
        <v>15000</v>
      </c>
      <c r="D78" s="151">
        <v>14992.5</v>
      </c>
      <c r="E78" s="270">
        <f t="shared" si="21"/>
        <v>99.95</v>
      </c>
    </row>
    <row r="79" spans="1:5" x14ac:dyDescent="0.2">
      <c r="A79" s="225">
        <v>3227</v>
      </c>
      <c r="B79" s="163" t="s">
        <v>121</v>
      </c>
      <c r="C79" s="260">
        <v>65000</v>
      </c>
      <c r="D79" s="151">
        <v>28764.67</v>
      </c>
      <c r="E79" s="270">
        <f t="shared" si="21"/>
        <v>44.253338461538462</v>
      </c>
    </row>
    <row r="80" spans="1:5" x14ac:dyDescent="0.2">
      <c r="A80" s="198">
        <v>323</v>
      </c>
      <c r="B80" s="155" t="s">
        <v>12</v>
      </c>
      <c r="C80" s="150">
        <f t="shared" ref="C80:D80" si="25">C81+C82+C83+C84+C85</f>
        <v>5703000</v>
      </c>
      <c r="D80" s="150">
        <f t="shared" si="25"/>
        <v>1522215.83</v>
      </c>
      <c r="E80" s="154">
        <f t="shared" si="21"/>
        <v>26.691492723128178</v>
      </c>
    </row>
    <row r="81" spans="1:5" x14ac:dyDescent="0.2">
      <c r="A81" s="117">
        <v>3231</v>
      </c>
      <c r="B81" s="157" t="s">
        <v>50</v>
      </c>
      <c r="C81" s="260">
        <v>1000</v>
      </c>
      <c r="D81" s="151">
        <v>246.6</v>
      </c>
      <c r="E81" s="270">
        <f t="shared" si="21"/>
        <v>24.66</v>
      </c>
    </row>
    <row r="82" spans="1:5" x14ac:dyDescent="0.2">
      <c r="A82" s="117">
        <v>3232</v>
      </c>
      <c r="B82" s="162" t="s">
        <v>13</v>
      </c>
      <c r="C82" s="260">
        <v>48000</v>
      </c>
      <c r="D82" s="151">
        <v>31589.51</v>
      </c>
      <c r="E82" s="270">
        <f t="shared" si="21"/>
        <v>65.811479166666658</v>
      </c>
    </row>
    <row r="83" spans="1:5" x14ac:dyDescent="0.2">
      <c r="A83" s="117">
        <v>3233</v>
      </c>
      <c r="B83" s="136" t="s">
        <v>51</v>
      </c>
      <c r="C83" s="260">
        <v>3999000</v>
      </c>
      <c r="D83" s="151">
        <v>91483.75</v>
      </c>
      <c r="E83" s="270">
        <f t="shared" si="21"/>
        <v>2.2876656664166042</v>
      </c>
    </row>
    <row r="84" spans="1:5" x14ac:dyDescent="0.2">
      <c r="A84" s="117">
        <v>3235</v>
      </c>
      <c r="B84" s="136" t="s">
        <v>53</v>
      </c>
      <c r="C84" s="260">
        <v>355000</v>
      </c>
      <c r="D84" s="151">
        <v>273164.71999999997</v>
      </c>
      <c r="E84" s="270">
        <f t="shared" si="21"/>
        <v>76.947808450704215</v>
      </c>
    </row>
    <row r="85" spans="1:5" x14ac:dyDescent="0.2">
      <c r="A85" s="117">
        <v>3237</v>
      </c>
      <c r="B85" s="44" t="s">
        <v>14</v>
      </c>
      <c r="C85" s="260">
        <v>1300000</v>
      </c>
      <c r="D85" s="151">
        <v>1125731.25</v>
      </c>
      <c r="E85" s="270">
        <f t="shared" si="21"/>
        <v>86.594711538461539</v>
      </c>
    </row>
    <row r="86" spans="1:5" ht="12.75" hidden="1" customHeight="1" x14ac:dyDescent="0.2">
      <c r="A86" s="198">
        <v>4</v>
      </c>
      <c r="B86" s="155" t="s">
        <v>59</v>
      </c>
      <c r="C86" s="150">
        <f t="shared" ref="C86:D86" si="26">C87</f>
        <v>1020000</v>
      </c>
      <c r="D86" s="150">
        <f t="shared" si="26"/>
        <v>573599.61</v>
      </c>
      <c r="E86" s="154">
        <f t="shared" si="21"/>
        <v>56.235255882352945</v>
      </c>
    </row>
    <row r="87" spans="1:5" ht="12.75" customHeight="1" x14ac:dyDescent="0.2">
      <c r="A87" s="198">
        <v>42</v>
      </c>
      <c r="B87" s="155" t="s">
        <v>21</v>
      </c>
      <c r="C87" s="150">
        <f t="shared" ref="C87:D87" si="27">C88+C90</f>
        <v>1020000</v>
      </c>
      <c r="D87" s="150">
        <f t="shared" si="27"/>
        <v>573599.61</v>
      </c>
      <c r="E87" s="154">
        <f t="shared" si="21"/>
        <v>56.235255882352945</v>
      </c>
    </row>
    <row r="88" spans="1:5" ht="12.75" customHeight="1" x14ac:dyDescent="0.2">
      <c r="A88" s="198">
        <v>422</v>
      </c>
      <c r="B88" s="160" t="s">
        <v>26</v>
      </c>
      <c r="C88" s="150">
        <f t="shared" ref="C88:D88" si="28">C89</f>
        <v>820000</v>
      </c>
      <c r="D88" s="150">
        <f t="shared" si="28"/>
        <v>573599.61</v>
      </c>
      <c r="E88" s="154">
        <f t="shared" si="21"/>
        <v>69.951171951219521</v>
      </c>
    </row>
    <row r="89" spans="1:5" ht="12.75" customHeight="1" x14ac:dyDescent="0.2">
      <c r="A89" s="126" t="s">
        <v>22</v>
      </c>
      <c r="B89" s="167" t="s">
        <v>23</v>
      </c>
      <c r="C89" s="260">
        <v>820000</v>
      </c>
      <c r="D89" s="151">
        <v>573599.61</v>
      </c>
      <c r="E89" s="270">
        <f t="shared" si="21"/>
        <v>69.951171951219521</v>
      </c>
    </row>
    <row r="90" spans="1:5" s="62" customFormat="1" ht="12.75" customHeight="1" x14ac:dyDescent="0.2">
      <c r="A90" s="227">
        <v>423</v>
      </c>
      <c r="B90" s="142" t="s">
        <v>215</v>
      </c>
      <c r="C90" s="130">
        <f t="shared" ref="C90:D90" si="29">C91</f>
        <v>200000</v>
      </c>
      <c r="D90" s="130">
        <f t="shared" si="29"/>
        <v>0</v>
      </c>
      <c r="E90" s="143">
        <f t="shared" si="21"/>
        <v>0</v>
      </c>
    </row>
    <row r="91" spans="1:5" ht="12.75" hidden="1" customHeight="1" x14ac:dyDescent="0.2">
      <c r="A91" s="126">
        <v>4231</v>
      </c>
      <c r="B91" s="144" t="s">
        <v>27</v>
      </c>
      <c r="C91" s="260">
        <v>200000</v>
      </c>
      <c r="D91" s="151">
        <v>0</v>
      </c>
      <c r="E91" s="270">
        <f t="shared" si="21"/>
        <v>0</v>
      </c>
    </row>
    <row r="92" spans="1:5" ht="12.75" customHeight="1" x14ac:dyDescent="0.2">
      <c r="A92" s="126"/>
      <c r="B92" s="167"/>
      <c r="C92" s="145"/>
      <c r="D92" s="145"/>
      <c r="E92" s="146"/>
    </row>
    <row r="93" spans="1:5" ht="12.75" customHeight="1" x14ac:dyDescent="0.2">
      <c r="A93" s="198" t="s">
        <v>66</v>
      </c>
      <c r="B93" s="156" t="s">
        <v>67</v>
      </c>
      <c r="C93" s="150">
        <f t="shared" ref="C93:D93" si="30">SUM(C97:C99)</f>
        <v>846000</v>
      </c>
      <c r="D93" s="150">
        <f t="shared" si="30"/>
        <v>318997.92</v>
      </c>
      <c r="E93" s="154">
        <f t="shared" si="21"/>
        <v>37.706609929078013</v>
      </c>
    </row>
    <row r="94" spans="1:5" ht="12.75" hidden="1" customHeight="1" x14ac:dyDescent="0.2">
      <c r="A94" s="198">
        <v>4</v>
      </c>
      <c r="B94" s="155" t="s">
        <v>59</v>
      </c>
      <c r="C94" s="150">
        <f t="shared" ref="C94:D95" si="31">C95</f>
        <v>846000</v>
      </c>
      <c r="D94" s="150">
        <f t="shared" si="31"/>
        <v>318997.92</v>
      </c>
      <c r="E94" s="154">
        <f t="shared" si="21"/>
        <v>37.706609929078013</v>
      </c>
    </row>
    <row r="95" spans="1:5" ht="12.75" customHeight="1" x14ac:dyDescent="0.2">
      <c r="A95" s="198">
        <v>42</v>
      </c>
      <c r="B95" s="155" t="s">
        <v>21</v>
      </c>
      <c r="C95" s="150">
        <f t="shared" si="31"/>
        <v>846000</v>
      </c>
      <c r="D95" s="150">
        <f t="shared" si="31"/>
        <v>318997.92</v>
      </c>
      <c r="E95" s="154">
        <f t="shared" si="21"/>
        <v>37.706609929078013</v>
      </c>
    </row>
    <row r="96" spans="1:5" ht="12.75" customHeight="1" x14ac:dyDescent="0.2">
      <c r="A96" s="198">
        <v>422</v>
      </c>
      <c r="B96" s="160" t="s">
        <v>26</v>
      </c>
      <c r="C96" s="150">
        <f t="shared" ref="C96:D96" si="32">C97+C98+C99</f>
        <v>846000</v>
      </c>
      <c r="D96" s="150">
        <f t="shared" si="32"/>
        <v>318997.92</v>
      </c>
      <c r="E96" s="154">
        <f t="shared" si="21"/>
        <v>37.706609929078013</v>
      </c>
    </row>
    <row r="97" spans="1:9" ht="12.75" customHeight="1" x14ac:dyDescent="0.2">
      <c r="A97" s="126" t="s">
        <v>22</v>
      </c>
      <c r="B97" s="167" t="s">
        <v>23</v>
      </c>
      <c r="C97" s="260">
        <v>660000</v>
      </c>
      <c r="D97" s="151">
        <v>301313.87</v>
      </c>
      <c r="E97" s="270">
        <f t="shared" si="21"/>
        <v>45.653616666666672</v>
      </c>
    </row>
    <row r="98" spans="1:9" ht="12.75" customHeight="1" x14ac:dyDescent="0.2">
      <c r="A98" s="225" t="s">
        <v>24</v>
      </c>
      <c r="B98" s="162" t="s">
        <v>25</v>
      </c>
      <c r="C98" s="260">
        <v>16000</v>
      </c>
      <c r="D98" s="151">
        <v>15885.05</v>
      </c>
      <c r="E98" s="270">
        <f t="shared" si="21"/>
        <v>99.281562499999993</v>
      </c>
    </row>
    <row r="99" spans="1:9" ht="12.75" customHeight="1" x14ac:dyDescent="0.2">
      <c r="A99" s="225">
        <v>4227</v>
      </c>
      <c r="B99" s="163" t="s">
        <v>138</v>
      </c>
      <c r="C99" s="260">
        <v>170000</v>
      </c>
      <c r="D99" s="151">
        <v>1799</v>
      </c>
      <c r="E99" s="270">
        <f t="shared" si="21"/>
        <v>1.0582352941176469</v>
      </c>
    </row>
    <row r="100" spans="1:9" ht="12.75" customHeight="1" x14ac:dyDescent="0.2">
      <c r="A100" s="225"/>
      <c r="B100" s="162"/>
      <c r="C100" s="145"/>
      <c r="D100" s="145"/>
      <c r="E100" s="146"/>
    </row>
    <row r="101" spans="1:9" ht="12.6" customHeight="1" x14ac:dyDescent="0.2">
      <c r="A101" s="198" t="s">
        <v>68</v>
      </c>
      <c r="B101" s="156" t="s">
        <v>69</v>
      </c>
      <c r="C101" s="150">
        <f t="shared" ref="C101:D101" si="33">C102</f>
        <v>1800000</v>
      </c>
      <c r="D101" s="150">
        <f t="shared" si="33"/>
        <v>0</v>
      </c>
      <c r="E101" s="154">
        <f t="shared" si="21"/>
        <v>0</v>
      </c>
    </row>
    <row r="102" spans="1:9" ht="12.75" hidden="1" customHeight="1" x14ac:dyDescent="0.2">
      <c r="A102" s="198">
        <v>4</v>
      </c>
      <c r="B102" s="155" t="s">
        <v>59</v>
      </c>
      <c r="C102" s="150">
        <f>C103</f>
        <v>1800000</v>
      </c>
      <c r="D102" s="150">
        <f>D103</f>
        <v>0</v>
      </c>
      <c r="E102" s="154">
        <f t="shared" si="21"/>
        <v>0</v>
      </c>
    </row>
    <row r="103" spans="1:9" ht="12.75" customHeight="1" x14ac:dyDescent="0.2">
      <c r="A103" s="198">
        <v>42</v>
      </c>
      <c r="B103" s="155" t="s">
        <v>21</v>
      </c>
      <c r="C103" s="150">
        <f t="shared" ref="C103:D103" si="34">C104</f>
        <v>1800000</v>
      </c>
      <c r="D103" s="150">
        <f t="shared" si="34"/>
        <v>0</v>
      </c>
      <c r="E103" s="154">
        <f t="shared" si="21"/>
        <v>0</v>
      </c>
    </row>
    <row r="104" spans="1:9" ht="12.75" customHeight="1" x14ac:dyDescent="0.2">
      <c r="A104" s="198">
        <v>426</v>
      </c>
      <c r="B104" s="168" t="s">
        <v>28</v>
      </c>
      <c r="C104" s="150">
        <f t="shared" ref="C104:D104" si="35">C105</f>
        <v>1800000</v>
      </c>
      <c r="D104" s="150">
        <f t="shared" si="35"/>
        <v>0</v>
      </c>
      <c r="E104" s="154">
        <f t="shared" si="21"/>
        <v>0</v>
      </c>
    </row>
    <row r="105" spans="1:9" ht="12.75" hidden="1" customHeight="1" x14ac:dyDescent="0.2">
      <c r="A105" s="225" t="s">
        <v>60</v>
      </c>
      <c r="B105" s="161" t="s">
        <v>1</v>
      </c>
      <c r="C105" s="260">
        <v>1800000</v>
      </c>
      <c r="D105" s="151">
        <v>0</v>
      </c>
      <c r="E105" s="270">
        <f t="shared" si="21"/>
        <v>0</v>
      </c>
    </row>
    <row r="106" spans="1:9" ht="12.75" customHeight="1" x14ac:dyDescent="0.2">
      <c r="A106" s="225"/>
      <c r="B106" s="162"/>
      <c r="C106" s="169"/>
      <c r="E106" s="146"/>
    </row>
    <row r="107" spans="1:9" ht="13.15" customHeight="1" x14ac:dyDescent="0.2">
      <c r="A107" s="60">
        <v>101</v>
      </c>
      <c r="B107" s="59" t="s">
        <v>72</v>
      </c>
      <c r="C107" s="202">
        <f>C109+C115+C121+C127+C133+C150+C156+C165+C183+C189+C199+C211+C229++C235+C250+C265+C271+C277+C286+C292+C301+C307+C321+C327</f>
        <v>341984600</v>
      </c>
      <c r="D107" s="202">
        <f>D109+D115+D121+D127+D133+D150+D156+D165+D183+D189+D199+D211+D229++D235+D250+D265+D271+D277+D286+D292+D301+D307+D321+D327</f>
        <v>328078795.63999999</v>
      </c>
      <c r="E107" s="203">
        <f t="shared" si="21"/>
        <v>95.933792235088944</v>
      </c>
      <c r="F107" s="64"/>
      <c r="G107" s="64"/>
      <c r="H107" s="64"/>
      <c r="I107" s="64"/>
    </row>
    <row r="108" spans="1:9" ht="12.6" customHeight="1" x14ac:dyDescent="0.2">
      <c r="A108" s="198"/>
      <c r="B108" s="43"/>
      <c r="C108" s="150"/>
      <c r="D108" s="150"/>
      <c r="E108" s="154"/>
      <c r="G108" s="216"/>
    </row>
    <row r="109" spans="1:9" ht="12.75" customHeight="1" x14ac:dyDescent="0.2">
      <c r="A109" s="198" t="s">
        <v>86</v>
      </c>
      <c r="B109" s="43" t="s">
        <v>221</v>
      </c>
      <c r="C109" s="150">
        <f t="shared" ref="C109:D110" si="36">C110</f>
        <v>47855800</v>
      </c>
      <c r="D109" s="150">
        <f t="shared" si="36"/>
        <v>47855800</v>
      </c>
      <c r="E109" s="154">
        <f t="shared" si="21"/>
        <v>100</v>
      </c>
    </row>
    <row r="110" spans="1:9" ht="12.75" hidden="1" customHeight="1" x14ac:dyDescent="0.2">
      <c r="A110" s="198">
        <v>3</v>
      </c>
      <c r="B110" s="155" t="s">
        <v>39</v>
      </c>
      <c r="C110" s="150">
        <f t="shared" si="36"/>
        <v>47855800</v>
      </c>
      <c r="D110" s="150">
        <f t="shared" si="36"/>
        <v>47855800</v>
      </c>
      <c r="E110" s="154">
        <f t="shared" si="21"/>
        <v>100</v>
      </c>
    </row>
    <row r="111" spans="1:9" ht="12.75" customHeight="1" x14ac:dyDescent="0.2">
      <c r="A111" s="198">
        <v>36</v>
      </c>
      <c r="B111" s="170" t="s">
        <v>190</v>
      </c>
      <c r="C111" s="150">
        <f t="shared" ref="C111:D111" si="37">C112</f>
        <v>47855800</v>
      </c>
      <c r="D111" s="150">
        <f t="shared" si="37"/>
        <v>47855800</v>
      </c>
      <c r="E111" s="154">
        <f t="shared" si="21"/>
        <v>100</v>
      </c>
    </row>
    <row r="112" spans="1:9" ht="12.75" customHeight="1" x14ac:dyDescent="0.2">
      <c r="A112" s="198">
        <v>363</v>
      </c>
      <c r="B112" s="159" t="s">
        <v>123</v>
      </c>
      <c r="C112" s="150">
        <f>C113</f>
        <v>47855800</v>
      </c>
      <c r="D112" s="150">
        <f>D113</f>
        <v>47855800</v>
      </c>
      <c r="E112" s="154">
        <f t="shared" si="21"/>
        <v>100</v>
      </c>
    </row>
    <row r="113" spans="1:5" ht="12.75" customHeight="1" x14ac:dyDescent="0.2">
      <c r="A113" s="117">
        <v>3632</v>
      </c>
      <c r="B113" s="44" t="s">
        <v>124</v>
      </c>
      <c r="C113" s="260">
        <v>47855800</v>
      </c>
      <c r="D113" s="151">
        <v>47855800</v>
      </c>
      <c r="E113" s="270">
        <f t="shared" si="21"/>
        <v>100</v>
      </c>
    </row>
    <row r="114" spans="1:5" ht="12.75" customHeight="1" x14ac:dyDescent="0.2">
      <c r="A114" s="117"/>
      <c r="B114" s="157"/>
      <c r="C114" s="169"/>
      <c r="E114" s="173"/>
    </row>
    <row r="115" spans="1:5" ht="12.75" customHeight="1" x14ac:dyDescent="0.2">
      <c r="A115" s="198" t="s">
        <v>87</v>
      </c>
      <c r="B115" s="43" t="s">
        <v>105</v>
      </c>
      <c r="C115" s="150">
        <f t="shared" ref="C115:D116" si="38">C116</f>
        <v>340800</v>
      </c>
      <c r="D115" s="150">
        <f t="shared" si="38"/>
        <v>340719.45</v>
      </c>
      <c r="E115" s="154">
        <f t="shared" si="21"/>
        <v>99.976364436619718</v>
      </c>
    </row>
    <row r="116" spans="1:5" ht="12.75" hidden="1" customHeight="1" x14ac:dyDescent="0.2">
      <c r="A116" s="198">
        <v>3</v>
      </c>
      <c r="B116" s="155" t="s">
        <v>39</v>
      </c>
      <c r="C116" s="150">
        <f t="shared" si="38"/>
        <v>340800</v>
      </c>
      <c r="D116" s="150">
        <f t="shared" si="38"/>
        <v>340719.45</v>
      </c>
      <c r="E116" s="154">
        <f t="shared" si="21"/>
        <v>99.976364436619718</v>
      </c>
    </row>
    <row r="117" spans="1:5" ht="12.75" customHeight="1" x14ac:dyDescent="0.2">
      <c r="A117" s="198">
        <v>36</v>
      </c>
      <c r="B117" s="170" t="s">
        <v>190</v>
      </c>
      <c r="C117" s="150">
        <f t="shared" ref="C117:D117" si="39">C119</f>
        <v>340800</v>
      </c>
      <c r="D117" s="150">
        <f t="shared" si="39"/>
        <v>340719.45</v>
      </c>
      <c r="E117" s="154">
        <f t="shared" si="21"/>
        <v>99.976364436619718</v>
      </c>
    </row>
    <row r="118" spans="1:5" ht="12.75" customHeight="1" x14ac:dyDescent="0.2">
      <c r="A118" s="198">
        <v>363</v>
      </c>
      <c r="B118" s="159" t="s">
        <v>123</v>
      </c>
      <c r="C118" s="150">
        <f t="shared" ref="C118:D118" si="40">C119</f>
        <v>340800</v>
      </c>
      <c r="D118" s="150">
        <f t="shared" si="40"/>
        <v>340719.45</v>
      </c>
      <c r="E118" s="154">
        <f t="shared" si="21"/>
        <v>99.976364436619718</v>
      </c>
    </row>
    <row r="119" spans="1:5" ht="12.75" customHeight="1" x14ac:dyDescent="0.2">
      <c r="A119" s="117">
        <v>3632</v>
      </c>
      <c r="B119" s="44" t="s">
        <v>124</v>
      </c>
      <c r="C119" s="260">
        <v>340800</v>
      </c>
      <c r="D119" s="151">
        <v>340719.45</v>
      </c>
      <c r="E119" s="270">
        <f t="shared" si="21"/>
        <v>99.976364436619718</v>
      </c>
    </row>
    <row r="120" spans="1:5" ht="12.75" customHeight="1" x14ac:dyDescent="0.2">
      <c r="A120" s="117"/>
      <c r="B120" s="44"/>
      <c r="C120" s="151"/>
      <c r="D120" s="151"/>
      <c r="E120" s="158"/>
    </row>
    <row r="121" spans="1:5" ht="12.6" customHeight="1" x14ac:dyDescent="0.2">
      <c r="A121" s="198" t="s">
        <v>88</v>
      </c>
      <c r="B121" s="45" t="s">
        <v>217</v>
      </c>
      <c r="C121" s="150">
        <f t="shared" ref="C121:D124" si="41">C122</f>
        <v>12021000</v>
      </c>
      <c r="D121" s="150">
        <f t="shared" si="41"/>
        <v>12020788.66</v>
      </c>
      <c r="E121" s="154">
        <f t="shared" si="21"/>
        <v>99.998241909990853</v>
      </c>
    </row>
    <row r="122" spans="1:5" ht="12.75" hidden="1" customHeight="1" x14ac:dyDescent="0.2">
      <c r="A122" s="198">
        <v>3</v>
      </c>
      <c r="B122" s="155" t="s">
        <v>39</v>
      </c>
      <c r="C122" s="150">
        <f t="shared" si="41"/>
        <v>12021000</v>
      </c>
      <c r="D122" s="150">
        <f t="shared" si="41"/>
        <v>12020788.66</v>
      </c>
      <c r="E122" s="154">
        <f t="shared" si="21"/>
        <v>99.998241909990853</v>
      </c>
    </row>
    <row r="123" spans="1:5" ht="12.75" customHeight="1" x14ac:dyDescent="0.2">
      <c r="A123" s="198">
        <v>36</v>
      </c>
      <c r="B123" s="170" t="s">
        <v>190</v>
      </c>
      <c r="C123" s="150">
        <f t="shared" si="41"/>
        <v>12021000</v>
      </c>
      <c r="D123" s="150">
        <f t="shared" si="41"/>
        <v>12020788.66</v>
      </c>
      <c r="E123" s="154">
        <f t="shared" si="21"/>
        <v>99.998241909990853</v>
      </c>
    </row>
    <row r="124" spans="1:5" ht="12.75" customHeight="1" x14ac:dyDescent="0.2">
      <c r="A124" s="198">
        <v>363</v>
      </c>
      <c r="B124" s="159" t="s">
        <v>123</v>
      </c>
      <c r="C124" s="150">
        <f t="shared" si="41"/>
        <v>12021000</v>
      </c>
      <c r="D124" s="150">
        <f t="shared" si="41"/>
        <v>12020788.66</v>
      </c>
      <c r="E124" s="154">
        <f t="shared" si="21"/>
        <v>99.998241909990853</v>
      </c>
    </row>
    <row r="125" spans="1:5" ht="12.75" customHeight="1" x14ac:dyDescent="0.2">
      <c r="A125" s="117">
        <v>3632</v>
      </c>
      <c r="B125" s="44" t="s">
        <v>124</v>
      </c>
      <c r="C125" s="260">
        <v>12021000</v>
      </c>
      <c r="D125" s="151">
        <v>12020788.66</v>
      </c>
      <c r="E125" s="270">
        <f>D125/C125*100</f>
        <v>99.998241909990853</v>
      </c>
    </row>
    <row r="126" spans="1:5" ht="12.75" customHeight="1" x14ac:dyDescent="0.2">
      <c r="A126" s="117"/>
      <c r="B126" s="44"/>
      <c r="C126" s="151"/>
      <c r="D126" s="151"/>
      <c r="E126" s="158"/>
    </row>
    <row r="127" spans="1:5" ht="13.5" customHeight="1" x14ac:dyDescent="0.2">
      <c r="A127" s="198" t="s">
        <v>218</v>
      </c>
      <c r="B127" s="45" t="s">
        <v>219</v>
      </c>
      <c r="C127" s="150">
        <f t="shared" ref="C127:D130" si="42">C128</f>
        <v>4800000</v>
      </c>
      <c r="D127" s="150">
        <f t="shared" si="42"/>
        <v>4795546.9000000004</v>
      </c>
      <c r="E127" s="154">
        <f t="shared" ref="E127:E186" si="43">D127/C127*100</f>
        <v>99.907227083333339</v>
      </c>
    </row>
    <row r="128" spans="1:5" ht="12.75" hidden="1" customHeight="1" x14ac:dyDescent="0.2">
      <c r="A128" s="198">
        <v>3</v>
      </c>
      <c r="B128" s="155" t="s">
        <v>39</v>
      </c>
      <c r="C128" s="150">
        <f>C129</f>
        <v>4800000</v>
      </c>
      <c r="D128" s="150">
        <f>D129</f>
        <v>4795546.9000000004</v>
      </c>
      <c r="E128" s="154">
        <f t="shared" si="43"/>
        <v>99.907227083333339</v>
      </c>
    </row>
    <row r="129" spans="1:7" ht="12.75" customHeight="1" x14ac:dyDescent="0.2">
      <c r="A129" s="198">
        <v>36</v>
      </c>
      <c r="B129" s="170" t="s">
        <v>190</v>
      </c>
      <c r="C129" s="150">
        <f t="shared" si="42"/>
        <v>4800000</v>
      </c>
      <c r="D129" s="150">
        <f t="shared" si="42"/>
        <v>4795546.9000000004</v>
      </c>
      <c r="E129" s="154">
        <f t="shared" si="43"/>
        <v>99.907227083333339</v>
      </c>
    </row>
    <row r="130" spans="1:7" ht="12.75" customHeight="1" x14ac:dyDescent="0.2">
      <c r="A130" s="198">
        <v>363</v>
      </c>
      <c r="B130" s="159" t="s">
        <v>123</v>
      </c>
      <c r="C130" s="150">
        <f t="shared" si="42"/>
        <v>4800000</v>
      </c>
      <c r="D130" s="150">
        <f t="shared" si="42"/>
        <v>4795546.9000000004</v>
      </c>
      <c r="E130" s="154">
        <f t="shared" si="43"/>
        <v>99.907227083333339</v>
      </c>
    </row>
    <row r="131" spans="1:7" ht="12.75" customHeight="1" x14ac:dyDescent="0.2">
      <c r="A131" s="117">
        <v>3632</v>
      </c>
      <c r="B131" s="44" t="s">
        <v>124</v>
      </c>
      <c r="C131" s="260">
        <v>4800000</v>
      </c>
      <c r="D131" s="151">
        <v>4795546.9000000004</v>
      </c>
      <c r="E131" s="270">
        <f t="shared" si="43"/>
        <v>99.907227083333339</v>
      </c>
    </row>
    <row r="132" spans="1:7" ht="12.75" customHeight="1" x14ac:dyDescent="0.2">
      <c r="A132" s="117"/>
      <c r="B132" s="157"/>
      <c r="C132" s="151"/>
      <c r="D132" s="151"/>
      <c r="E132" s="158"/>
    </row>
    <row r="133" spans="1:7" ht="24.6" customHeight="1" x14ac:dyDescent="0.2">
      <c r="A133" s="198" t="s">
        <v>89</v>
      </c>
      <c r="B133" s="45" t="s">
        <v>106</v>
      </c>
      <c r="C133" s="150">
        <f t="shared" ref="C133:D133" si="44">C134+C145</f>
        <v>9754300</v>
      </c>
      <c r="D133" s="150">
        <f t="shared" si="44"/>
        <v>9389361.3399999999</v>
      </c>
      <c r="E133" s="154">
        <f t="shared" si="43"/>
        <v>96.258689398521682</v>
      </c>
    </row>
    <row r="134" spans="1:7" ht="12.75" hidden="1" customHeight="1" x14ac:dyDescent="0.2">
      <c r="A134" s="198">
        <v>3</v>
      </c>
      <c r="B134" s="155" t="s">
        <v>39</v>
      </c>
      <c r="C134" s="150">
        <f t="shared" ref="C134:D134" si="45">C135+C138+C141</f>
        <v>9413900</v>
      </c>
      <c r="D134" s="150">
        <f t="shared" si="45"/>
        <v>9048960.8399999999</v>
      </c>
      <c r="E134" s="154">
        <f t="shared" si="43"/>
        <v>96.123400928414355</v>
      </c>
    </row>
    <row r="135" spans="1:7" ht="12.75" customHeight="1" x14ac:dyDescent="0.2">
      <c r="A135" s="198">
        <v>32</v>
      </c>
      <c r="B135" s="160" t="s">
        <v>4</v>
      </c>
      <c r="C135" s="150">
        <f t="shared" ref="C135:D136" si="46">C136</f>
        <v>1317700</v>
      </c>
      <c r="D135" s="150">
        <f t="shared" si="46"/>
        <v>1317602.6499999999</v>
      </c>
      <c r="E135" s="154">
        <f t="shared" si="43"/>
        <v>99.992612127191322</v>
      </c>
    </row>
    <row r="136" spans="1:7" ht="12.75" customHeight="1" x14ac:dyDescent="0.2">
      <c r="A136" s="198">
        <v>323</v>
      </c>
      <c r="B136" s="155" t="s">
        <v>12</v>
      </c>
      <c r="C136" s="150">
        <f>C137</f>
        <v>1317700</v>
      </c>
      <c r="D136" s="150">
        <f t="shared" si="46"/>
        <v>1317602.6499999999</v>
      </c>
      <c r="E136" s="154">
        <f t="shared" si="43"/>
        <v>99.992612127191322</v>
      </c>
    </row>
    <row r="137" spans="1:7" ht="12.75" customHeight="1" x14ac:dyDescent="0.2">
      <c r="A137" s="117">
        <v>3237</v>
      </c>
      <c r="B137" s="44" t="s">
        <v>14</v>
      </c>
      <c r="C137" s="260">
        <v>1317700</v>
      </c>
      <c r="D137" s="151">
        <v>1317602.6499999999</v>
      </c>
      <c r="E137" s="270">
        <f t="shared" si="43"/>
        <v>99.992612127191322</v>
      </c>
    </row>
    <row r="138" spans="1:7" ht="12.75" customHeight="1" x14ac:dyDescent="0.2">
      <c r="A138" s="198">
        <v>36</v>
      </c>
      <c r="B138" s="170" t="s">
        <v>190</v>
      </c>
      <c r="C138" s="150">
        <f t="shared" ref="C138:D139" si="47">C139</f>
        <v>269200</v>
      </c>
      <c r="D138" s="150">
        <f t="shared" si="47"/>
        <v>247700.28</v>
      </c>
      <c r="E138" s="154">
        <f t="shared" si="43"/>
        <v>92.013476968796439</v>
      </c>
      <c r="G138" s="64"/>
    </row>
    <row r="139" spans="1:7" ht="12.75" customHeight="1" x14ac:dyDescent="0.2">
      <c r="A139" s="198">
        <v>363</v>
      </c>
      <c r="B139" s="159" t="s">
        <v>123</v>
      </c>
      <c r="C139" s="150">
        <f>C140</f>
        <v>269200</v>
      </c>
      <c r="D139" s="150">
        <f t="shared" si="47"/>
        <v>247700.28</v>
      </c>
      <c r="E139" s="154">
        <f t="shared" si="43"/>
        <v>92.013476968796439</v>
      </c>
    </row>
    <row r="140" spans="1:7" ht="12" customHeight="1" x14ac:dyDescent="0.2">
      <c r="A140" s="117">
        <v>3632</v>
      </c>
      <c r="B140" s="44" t="s">
        <v>124</v>
      </c>
      <c r="C140" s="260">
        <v>269200</v>
      </c>
      <c r="D140" s="151">
        <v>247700.28</v>
      </c>
      <c r="E140" s="270">
        <f t="shared" si="43"/>
        <v>92.013476968796439</v>
      </c>
    </row>
    <row r="141" spans="1:7" ht="12.75" customHeight="1" x14ac:dyDescent="0.2">
      <c r="A141" s="198">
        <v>38</v>
      </c>
      <c r="B141" s="43" t="s">
        <v>58</v>
      </c>
      <c r="C141" s="150">
        <f t="shared" ref="C141:D141" si="48">C142</f>
        <v>7827000</v>
      </c>
      <c r="D141" s="150">
        <f t="shared" si="48"/>
        <v>7483657.9100000001</v>
      </c>
      <c r="E141" s="154">
        <f t="shared" si="43"/>
        <v>95.613362846556797</v>
      </c>
    </row>
    <row r="142" spans="1:7" ht="12.75" customHeight="1" x14ac:dyDescent="0.2">
      <c r="A142" s="198">
        <v>386</v>
      </c>
      <c r="B142" s="43" t="s">
        <v>125</v>
      </c>
      <c r="C142" s="150">
        <f t="shared" ref="C142:D142" si="49">C143+C144</f>
        <v>7827000</v>
      </c>
      <c r="D142" s="150">
        <f t="shared" si="49"/>
        <v>7483657.9100000001</v>
      </c>
      <c r="E142" s="154">
        <f t="shared" si="43"/>
        <v>95.613362846556797</v>
      </c>
    </row>
    <row r="143" spans="1:7" ht="26.25" customHeight="1" x14ac:dyDescent="0.2">
      <c r="A143" s="117">
        <v>3861</v>
      </c>
      <c r="B143" s="48" t="s">
        <v>129</v>
      </c>
      <c r="C143" s="260">
        <v>3684000</v>
      </c>
      <c r="D143" s="151">
        <v>3680010</v>
      </c>
      <c r="E143" s="270">
        <f t="shared" si="43"/>
        <v>99.891693811074916</v>
      </c>
    </row>
    <row r="144" spans="1:7" ht="26.25" customHeight="1" x14ac:dyDescent="0.2">
      <c r="A144" s="117">
        <v>3862</v>
      </c>
      <c r="B144" s="48" t="s">
        <v>238</v>
      </c>
      <c r="C144" s="277">
        <v>4143000</v>
      </c>
      <c r="D144" s="175">
        <v>3803647.91</v>
      </c>
      <c r="E144" s="270">
        <f t="shared" si="43"/>
        <v>91.80902510258268</v>
      </c>
    </row>
    <row r="145" spans="1:5" ht="12.75" hidden="1" customHeight="1" x14ac:dyDescent="0.2">
      <c r="A145" s="69">
        <v>5</v>
      </c>
      <c r="B145" s="178" t="s">
        <v>30</v>
      </c>
      <c r="C145" s="150">
        <f t="shared" ref="C145:D146" si="50">C146</f>
        <v>340400</v>
      </c>
      <c r="D145" s="150">
        <f t="shared" si="50"/>
        <v>340400.5</v>
      </c>
      <c r="E145" s="154">
        <f t="shared" si="43"/>
        <v>100.00014688601647</v>
      </c>
    </row>
    <row r="146" spans="1:5" ht="12.75" customHeight="1" x14ac:dyDescent="0.2">
      <c r="A146" s="69">
        <v>51</v>
      </c>
      <c r="B146" s="179" t="s">
        <v>237</v>
      </c>
      <c r="C146" s="150">
        <f t="shared" si="50"/>
        <v>340400</v>
      </c>
      <c r="D146" s="150">
        <f t="shared" si="50"/>
        <v>340400.5</v>
      </c>
      <c r="E146" s="154">
        <f t="shared" si="43"/>
        <v>100.00014688601647</v>
      </c>
    </row>
    <row r="147" spans="1:5" ht="12.75" customHeight="1" x14ac:dyDescent="0.2">
      <c r="A147" s="198">
        <v>514</v>
      </c>
      <c r="B147" s="43" t="s">
        <v>85</v>
      </c>
      <c r="C147" s="176">
        <f t="shared" ref="C147:D147" si="51">C148</f>
        <v>340400</v>
      </c>
      <c r="D147" s="176">
        <f t="shared" si="51"/>
        <v>340400.5</v>
      </c>
      <c r="E147" s="177">
        <f t="shared" si="43"/>
        <v>100.00014688601647</v>
      </c>
    </row>
    <row r="148" spans="1:5" ht="12.75" customHeight="1" x14ac:dyDescent="0.2">
      <c r="A148" s="117">
        <v>5141</v>
      </c>
      <c r="B148" s="44" t="s">
        <v>84</v>
      </c>
      <c r="C148" s="275">
        <v>340400</v>
      </c>
      <c r="D148" s="171">
        <v>340400.5</v>
      </c>
      <c r="E148" s="276">
        <f t="shared" si="43"/>
        <v>100.00014688601647</v>
      </c>
    </row>
    <row r="149" spans="1:5" ht="12.75" customHeight="1" x14ac:dyDescent="0.2">
      <c r="A149" s="117"/>
      <c r="B149" s="157"/>
      <c r="C149" s="169"/>
      <c r="E149" s="173"/>
    </row>
    <row r="150" spans="1:5" ht="25.15" customHeight="1" x14ac:dyDescent="0.2">
      <c r="A150" s="198" t="s">
        <v>90</v>
      </c>
      <c r="B150" s="45" t="s">
        <v>107</v>
      </c>
      <c r="C150" s="174">
        <f t="shared" ref="C150:D151" si="52">C151</f>
        <v>28800000</v>
      </c>
      <c r="D150" s="174">
        <f t="shared" si="52"/>
        <v>28800000</v>
      </c>
      <c r="E150" s="154">
        <f t="shared" si="43"/>
        <v>100</v>
      </c>
    </row>
    <row r="151" spans="1:5" ht="12.75" hidden="1" customHeight="1" x14ac:dyDescent="0.2">
      <c r="A151" s="198">
        <v>3</v>
      </c>
      <c r="B151" s="155" t="s">
        <v>39</v>
      </c>
      <c r="C151" s="174">
        <f t="shared" si="52"/>
        <v>28800000</v>
      </c>
      <c r="D151" s="174">
        <f t="shared" si="52"/>
        <v>28800000</v>
      </c>
      <c r="E151" s="154">
        <f t="shared" si="43"/>
        <v>100</v>
      </c>
    </row>
    <row r="152" spans="1:5" s="62" customFormat="1" ht="12.75" customHeight="1" x14ac:dyDescent="0.2">
      <c r="A152" s="198">
        <v>36</v>
      </c>
      <c r="B152" s="170" t="s">
        <v>190</v>
      </c>
      <c r="C152" s="174">
        <f t="shared" ref="C152:D152" si="53">C153</f>
        <v>28800000</v>
      </c>
      <c r="D152" s="174">
        <f t="shared" si="53"/>
        <v>28800000</v>
      </c>
      <c r="E152" s="154">
        <f t="shared" si="43"/>
        <v>100</v>
      </c>
    </row>
    <row r="153" spans="1:5" ht="12.75" customHeight="1" x14ac:dyDescent="0.2">
      <c r="A153" s="198">
        <v>363</v>
      </c>
      <c r="B153" s="159" t="s">
        <v>123</v>
      </c>
      <c r="C153" s="174">
        <f>C154</f>
        <v>28800000</v>
      </c>
      <c r="D153" s="174">
        <f>D154</f>
        <v>28800000</v>
      </c>
      <c r="E153" s="154">
        <f t="shared" si="43"/>
        <v>100</v>
      </c>
    </row>
    <row r="154" spans="1:5" ht="12.75" customHeight="1" x14ac:dyDescent="0.2">
      <c r="A154" s="117">
        <v>3632</v>
      </c>
      <c r="B154" s="44" t="s">
        <v>124</v>
      </c>
      <c r="C154" s="277">
        <v>28800000</v>
      </c>
      <c r="D154" s="175">
        <v>28800000</v>
      </c>
      <c r="E154" s="270">
        <f t="shared" si="43"/>
        <v>100</v>
      </c>
    </row>
    <row r="155" spans="1:5" s="62" customFormat="1" ht="12.75" customHeight="1" x14ac:dyDescent="0.2">
      <c r="A155" s="228"/>
      <c r="B155" s="181"/>
      <c r="C155" s="182"/>
      <c r="D155" s="182"/>
      <c r="E155" s="183"/>
    </row>
    <row r="156" spans="1:5" s="62" customFormat="1" ht="25.5" customHeight="1" x14ac:dyDescent="0.2">
      <c r="A156" s="198" t="s">
        <v>91</v>
      </c>
      <c r="B156" s="45" t="s">
        <v>108</v>
      </c>
      <c r="C156" s="150">
        <f t="shared" ref="C156:D157" si="54">C157</f>
        <v>32295000</v>
      </c>
      <c r="D156" s="150">
        <f t="shared" si="54"/>
        <v>20557456.59</v>
      </c>
      <c r="E156" s="154">
        <f t="shared" si="43"/>
        <v>63.655230190431958</v>
      </c>
    </row>
    <row r="157" spans="1:5" ht="12.75" hidden="1" customHeight="1" x14ac:dyDescent="0.2">
      <c r="A157" s="198">
        <v>3</v>
      </c>
      <c r="B157" s="155" t="s">
        <v>39</v>
      </c>
      <c r="C157" s="150">
        <f t="shared" si="54"/>
        <v>32295000</v>
      </c>
      <c r="D157" s="150">
        <f t="shared" si="54"/>
        <v>20557456.59</v>
      </c>
      <c r="E157" s="154">
        <f t="shared" si="43"/>
        <v>63.655230190431958</v>
      </c>
    </row>
    <row r="158" spans="1:5" ht="12.75" customHeight="1" x14ac:dyDescent="0.2">
      <c r="A158" s="198">
        <v>32</v>
      </c>
      <c r="B158" s="160" t="s">
        <v>4</v>
      </c>
      <c r="C158" s="150">
        <f t="shared" ref="C158:D158" si="55">C159+C162</f>
        <v>32295000</v>
      </c>
      <c r="D158" s="150">
        <f t="shared" si="55"/>
        <v>20557456.59</v>
      </c>
      <c r="E158" s="154">
        <f t="shared" si="43"/>
        <v>63.655230190431958</v>
      </c>
    </row>
    <row r="159" spans="1:5" ht="12.75" customHeight="1" x14ac:dyDescent="0.2">
      <c r="A159" s="69">
        <v>323</v>
      </c>
      <c r="B159" s="155" t="s">
        <v>12</v>
      </c>
      <c r="C159" s="150">
        <f t="shared" ref="C159:D159" si="56">C160+C161</f>
        <v>190000</v>
      </c>
      <c r="D159" s="150">
        <f t="shared" si="56"/>
        <v>182274.56</v>
      </c>
      <c r="E159" s="154">
        <f t="shared" si="43"/>
        <v>95.933978947368416</v>
      </c>
    </row>
    <row r="160" spans="1:5" ht="12.75" customHeight="1" x14ac:dyDescent="0.2">
      <c r="A160" s="117">
        <v>3237</v>
      </c>
      <c r="B160" s="44" t="s">
        <v>14</v>
      </c>
      <c r="C160" s="260">
        <v>15000</v>
      </c>
      <c r="D160" s="151">
        <v>15000</v>
      </c>
      <c r="E160" s="270">
        <f t="shared" si="43"/>
        <v>100</v>
      </c>
    </row>
    <row r="161" spans="1:5" ht="12.75" customHeight="1" x14ac:dyDescent="0.2">
      <c r="A161" s="117">
        <v>3239</v>
      </c>
      <c r="B161" s="44" t="s">
        <v>55</v>
      </c>
      <c r="C161" s="260">
        <v>175000</v>
      </c>
      <c r="D161" s="151">
        <v>167274.56</v>
      </c>
      <c r="E161" s="270">
        <f t="shared" si="43"/>
        <v>95.585462857142858</v>
      </c>
    </row>
    <row r="162" spans="1:5" ht="12.75" customHeight="1" x14ac:dyDescent="0.2">
      <c r="A162" s="69">
        <v>329</v>
      </c>
      <c r="B162" s="156" t="s">
        <v>56</v>
      </c>
      <c r="C162" s="150">
        <f t="shared" ref="C162:D162" si="57">C163</f>
        <v>32105000</v>
      </c>
      <c r="D162" s="150">
        <f t="shared" si="57"/>
        <v>20375182.030000001</v>
      </c>
      <c r="E162" s="154">
        <f t="shared" si="43"/>
        <v>63.46420193116338</v>
      </c>
    </row>
    <row r="163" spans="1:5" ht="12.75" customHeight="1" x14ac:dyDescent="0.2">
      <c r="A163" s="117">
        <v>3299</v>
      </c>
      <c r="B163" s="157" t="s">
        <v>56</v>
      </c>
      <c r="C163" s="260">
        <v>32105000</v>
      </c>
      <c r="D163" s="151">
        <v>20375182.030000001</v>
      </c>
      <c r="E163" s="270">
        <f t="shared" si="43"/>
        <v>63.46420193116338</v>
      </c>
    </row>
    <row r="164" spans="1:5" ht="10.5" customHeight="1" x14ac:dyDescent="0.2">
      <c r="A164" s="229"/>
      <c r="B164" s="184"/>
      <c r="C164" s="169"/>
      <c r="E164" s="173"/>
    </row>
    <row r="165" spans="1:5" ht="25.15" customHeight="1" x14ac:dyDescent="0.2">
      <c r="A165" s="198" t="s">
        <v>92</v>
      </c>
      <c r="B165" s="45" t="s">
        <v>109</v>
      </c>
      <c r="C165" s="150">
        <f t="shared" ref="C165:D165" si="58">C166</f>
        <v>6628200</v>
      </c>
      <c r="D165" s="150">
        <f t="shared" si="58"/>
        <v>6740705.3399999999</v>
      </c>
      <c r="E165" s="154">
        <f t="shared" si="43"/>
        <v>101.6973739476781</v>
      </c>
    </row>
    <row r="166" spans="1:5" ht="12.75" hidden="1" customHeight="1" x14ac:dyDescent="0.2">
      <c r="A166" s="198">
        <v>3</v>
      </c>
      <c r="B166" s="155" t="s">
        <v>39</v>
      </c>
      <c r="C166" s="150">
        <f t="shared" ref="C166:D166" si="59">C167+C172+C175+C178</f>
        <v>6628200</v>
      </c>
      <c r="D166" s="150">
        <f t="shared" si="59"/>
        <v>6740705.3399999999</v>
      </c>
      <c r="E166" s="154">
        <f t="shared" si="43"/>
        <v>101.6973739476781</v>
      </c>
    </row>
    <row r="167" spans="1:5" ht="12.75" customHeight="1" x14ac:dyDescent="0.2">
      <c r="A167" s="198">
        <v>32</v>
      </c>
      <c r="B167" s="160" t="s">
        <v>4</v>
      </c>
      <c r="C167" s="150">
        <f t="shared" ref="C167:D167" si="60">C168+C170</f>
        <v>876400</v>
      </c>
      <c r="D167" s="150">
        <f t="shared" si="60"/>
        <v>993143.37</v>
      </c>
      <c r="E167" s="154">
        <f t="shared" si="43"/>
        <v>113.32078617069831</v>
      </c>
    </row>
    <row r="168" spans="1:5" ht="12.75" customHeight="1" x14ac:dyDescent="0.2">
      <c r="A168" s="69">
        <v>323</v>
      </c>
      <c r="B168" s="155" t="s">
        <v>12</v>
      </c>
      <c r="C168" s="150">
        <f t="shared" ref="C168:D168" si="61">C169</f>
        <v>224400</v>
      </c>
      <c r="D168" s="150">
        <f t="shared" si="61"/>
        <v>224375</v>
      </c>
      <c r="E168" s="154">
        <f t="shared" si="43"/>
        <v>99.988859180035647</v>
      </c>
    </row>
    <row r="169" spans="1:5" ht="12.75" customHeight="1" x14ac:dyDescent="0.2">
      <c r="A169" s="117">
        <v>3237</v>
      </c>
      <c r="B169" s="44" t="s">
        <v>14</v>
      </c>
      <c r="C169" s="260">
        <v>224400</v>
      </c>
      <c r="D169" s="151">
        <v>224375</v>
      </c>
      <c r="E169" s="270">
        <f t="shared" si="43"/>
        <v>99.988859180035647</v>
      </c>
    </row>
    <row r="170" spans="1:5" ht="12.75" customHeight="1" x14ac:dyDescent="0.2">
      <c r="A170" s="198">
        <v>329</v>
      </c>
      <c r="B170" s="156" t="s">
        <v>56</v>
      </c>
      <c r="C170" s="150">
        <f t="shared" ref="C170:D170" si="62">C171</f>
        <v>652000</v>
      </c>
      <c r="D170" s="150">
        <f t="shared" si="62"/>
        <v>768768.37</v>
      </c>
      <c r="E170" s="154">
        <f t="shared" si="43"/>
        <v>117.90925920245398</v>
      </c>
    </row>
    <row r="171" spans="1:5" ht="12.75" customHeight="1" x14ac:dyDescent="0.2">
      <c r="A171" s="117">
        <v>3299</v>
      </c>
      <c r="B171" s="157" t="s">
        <v>56</v>
      </c>
      <c r="C171" s="260">
        <v>652000</v>
      </c>
      <c r="D171" s="151">
        <v>768768.37</v>
      </c>
      <c r="E171" s="270">
        <f t="shared" si="43"/>
        <v>117.90925920245398</v>
      </c>
    </row>
    <row r="172" spans="1:5" ht="12.75" customHeight="1" x14ac:dyDescent="0.2">
      <c r="A172" s="198">
        <v>34</v>
      </c>
      <c r="B172" s="160" t="s">
        <v>16</v>
      </c>
      <c r="C172" s="150">
        <f t="shared" ref="C172:D173" si="63">C173</f>
        <v>4000000</v>
      </c>
      <c r="D172" s="150">
        <f t="shared" si="63"/>
        <v>4070829.07</v>
      </c>
      <c r="E172" s="154">
        <f t="shared" si="43"/>
        <v>101.77072675000001</v>
      </c>
    </row>
    <row r="173" spans="1:5" ht="12.75" customHeight="1" x14ac:dyDescent="0.2">
      <c r="A173" s="198">
        <v>343</v>
      </c>
      <c r="B173" s="156" t="s">
        <v>62</v>
      </c>
      <c r="C173" s="150">
        <f t="shared" si="63"/>
        <v>4000000</v>
      </c>
      <c r="D173" s="150">
        <f t="shared" si="63"/>
        <v>4070829.07</v>
      </c>
      <c r="E173" s="154">
        <f t="shared" si="43"/>
        <v>101.77072675000001</v>
      </c>
    </row>
    <row r="174" spans="1:5" ht="12.75" customHeight="1" x14ac:dyDescent="0.2">
      <c r="A174" s="117">
        <v>3432</v>
      </c>
      <c r="B174" s="164" t="s">
        <v>133</v>
      </c>
      <c r="C174" s="260">
        <v>4000000</v>
      </c>
      <c r="D174" s="151">
        <v>4070829.07</v>
      </c>
      <c r="E174" s="270">
        <f t="shared" si="43"/>
        <v>101.77072675000001</v>
      </c>
    </row>
    <row r="175" spans="1:5" ht="12.75" customHeight="1" x14ac:dyDescent="0.2">
      <c r="A175" s="69">
        <v>35</v>
      </c>
      <c r="B175" s="160" t="s">
        <v>17</v>
      </c>
      <c r="C175" s="150">
        <f t="shared" ref="C175:D176" si="64">C176</f>
        <v>75000</v>
      </c>
      <c r="D175" s="150">
        <f t="shared" si="64"/>
        <v>0</v>
      </c>
      <c r="E175" s="154">
        <f t="shared" si="43"/>
        <v>0</v>
      </c>
    </row>
    <row r="176" spans="1:5" ht="25.15" customHeight="1" x14ac:dyDescent="0.2">
      <c r="A176" s="69">
        <v>352</v>
      </c>
      <c r="B176" s="223" t="s">
        <v>239</v>
      </c>
      <c r="C176" s="150">
        <f t="shared" si="64"/>
        <v>75000</v>
      </c>
      <c r="D176" s="150">
        <f t="shared" si="64"/>
        <v>0</v>
      </c>
      <c r="E176" s="154">
        <f t="shared" si="43"/>
        <v>0</v>
      </c>
    </row>
    <row r="177" spans="1:5" ht="12.75" hidden="1" customHeight="1" x14ac:dyDescent="0.2">
      <c r="A177" s="117">
        <v>3522</v>
      </c>
      <c r="B177" s="134" t="s">
        <v>2</v>
      </c>
      <c r="C177" s="260">
        <v>75000</v>
      </c>
      <c r="D177" s="151">
        <v>0</v>
      </c>
      <c r="E177" s="270">
        <f t="shared" si="43"/>
        <v>0</v>
      </c>
    </row>
    <row r="178" spans="1:5" ht="12.75" customHeight="1" x14ac:dyDescent="0.2">
      <c r="A178" s="69">
        <v>36</v>
      </c>
      <c r="B178" s="170" t="s">
        <v>190</v>
      </c>
      <c r="C178" s="150">
        <f t="shared" ref="C178:D178" si="65">C179</f>
        <v>1676800</v>
      </c>
      <c r="D178" s="150">
        <f t="shared" si="65"/>
        <v>1676732.9</v>
      </c>
      <c r="E178" s="154">
        <f t="shared" si="43"/>
        <v>99.995998330152673</v>
      </c>
    </row>
    <row r="179" spans="1:5" ht="12.75" customHeight="1" x14ac:dyDescent="0.2">
      <c r="A179" s="69">
        <v>363</v>
      </c>
      <c r="B179" s="159" t="s">
        <v>123</v>
      </c>
      <c r="C179" s="150">
        <f t="shared" ref="C179:D179" si="66">C181+C180</f>
        <v>1676800</v>
      </c>
      <c r="D179" s="150">
        <f t="shared" si="66"/>
        <v>1676732.9</v>
      </c>
      <c r="E179" s="154">
        <f t="shared" si="43"/>
        <v>99.995998330152673</v>
      </c>
    </row>
    <row r="180" spans="1:5" ht="12.75" customHeight="1" x14ac:dyDescent="0.2">
      <c r="A180" s="117">
        <v>3631</v>
      </c>
      <c r="B180" s="157" t="s">
        <v>154</v>
      </c>
      <c r="C180" s="275">
        <v>1469600</v>
      </c>
      <c r="D180" s="171">
        <v>1469534.24</v>
      </c>
      <c r="E180" s="276">
        <f t="shared" si="43"/>
        <v>99.995525313010347</v>
      </c>
    </row>
    <row r="181" spans="1:5" ht="12.75" customHeight="1" x14ac:dyDescent="0.2">
      <c r="A181" s="117">
        <v>3632</v>
      </c>
      <c r="B181" s="157" t="s">
        <v>124</v>
      </c>
      <c r="C181" s="275">
        <v>207200</v>
      </c>
      <c r="D181" s="171">
        <v>207198.66</v>
      </c>
      <c r="E181" s="276">
        <f t="shared" si="43"/>
        <v>99.999353281853288</v>
      </c>
    </row>
    <row r="182" spans="1:5" ht="9.75" customHeight="1" x14ac:dyDescent="0.2">
      <c r="A182" s="229"/>
      <c r="B182" s="184"/>
      <c r="C182" s="169"/>
      <c r="E182" s="173"/>
    </row>
    <row r="183" spans="1:5" ht="27.75" customHeight="1" x14ac:dyDescent="0.2">
      <c r="A183" s="198" t="s">
        <v>93</v>
      </c>
      <c r="B183" s="219" t="s">
        <v>232</v>
      </c>
      <c r="C183" s="150">
        <f t="shared" ref="C183:D186" si="67">C184</f>
        <v>560600</v>
      </c>
      <c r="D183" s="150">
        <f t="shared" si="67"/>
        <v>560508.46</v>
      </c>
      <c r="E183" s="154">
        <f t="shared" si="43"/>
        <v>99.983671066714237</v>
      </c>
    </row>
    <row r="184" spans="1:5" ht="12.75" hidden="1" customHeight="1" x14ac:dyDescent="0.2">
      <c r="A184" s="69">
        <v>5</v>
      </c>
      <c r="B184" s="178" t="s">
        <v>30</v>
      </c>
      <c r="C184" s="150">
        <f t="shared" si="67"/>
        <v>560600</v>
      </c>
      <c r="D184" s="150">
        <f t="shared" si="67"/>
        <v>560508.46</v>
      </c>
      <c r="E184" s="154">
        <f t="shared" si="43"/>
        <v>99.983671066714237</v>
      </c>
    </row>
    <row r="185" spans="1:5" ht="12.75" customHeight="1" x14ac:dyDescent="0.2">
      <c r="A185" s="69">
        <v>51</v>
      </c>
      <c r="B185" s="179" t="s">
        <v>237</v>
      </c>
      <c r="C185" s="150">
        <f t="shared" si="67"/>
        <v>560600</v>
      </c>
      <c r="D185" s="150">
        <f t="shared" si="67"/>
        <v>560508.46</v>
      </c>
      <c r="E185" s="154">
        <f t="shared" si="43"/>
        <v>99.983671066714237</v>
      </c>
    </row>
    <row r="186" spans="1:5" ht="12" customHeight="1" x14ac:dyDescent="0.2">
      <c r="A186" s="69">
        <v>516</v>
      </c>
      <c r="B186" s="166" t="s">
        <v>127</v>
      </c>
      <c r="C186" s="150">
        <f t="shared" si="67"/>
        <v>560600</v>
      </c>
      <c r="D186" s="150">
        <f t="shared" si="67"/>
        <v>560508.46</v>
      </c>
      <c r="E186" s="154">
        <f t="shared" si="43"/>
        <v>99.983671066714237</v>
      </c>
    </row>
    <row r="187" spans="1:5" ht="12.75" customHeight="1" x14ac:dyDescent="0.2">
      <c r="A187" s="117">
        <v>5163</v>
      </c>
      <c r="B187" s="180" t="s">
        <v>128</v>
      </c>
      <c r="C187" s="260">
        <v>560600</v>
      </c>
      <c r="D187" s="151">
        <v>560508.46</v>
      </c>
      <c r="E187" s="270">
        <f t="shared" ref="E187:E248" si="68">D187/C187*100</f>
        <v>99.983671066714237</v>
      </c>
    </row>
    <row r="188" spans="1:5" ht="10.5" customHeight="1" x14ac:dyDescent="0.2">
      <c r="A188" s="117"/>
      <c r="B188" s="180"/>
      <c r="C188" s="151"/>
      <c r="D188" s="151"/>
      <c r="E188" s="158"/>
    </row>
    <row r="189" spans="1:5" ht="13.5" customHeight="1" x14ac:dyDescent="0.2">
      <c r="A189" s="198" t="s">
        <v>95</v>
      </c>
      <c r="B189" s="45" t="s">
        <v>110</v>
      </c>
      <c r="C189" s="150">
        <f t="shared" ref="C189:D189" si="69">C190</f>
        <v>24936000</v>
      </c>
      <c r="D189" s="150">
        <f t="shared" si="69"/>
        <v>24867592.579999998</v>
      </c>
      <c r="E189" s="154">
        <f t="shared" si="68"/>
        <v>99.725668030157195</v>
      </c>
    </row>
    <row r="190" spans="1:5" ht="12.75" hidden="1" customHeight="1" x14ac:dyDescent="0.2">
      <c r="A190" s="198">
        <v>3</v>
      </c>
      <c r="B190" s="155" t="s">
        <v>39</v>
      </c>
      <c r="C190" s="150">
        <f t="shared" ref="C190:D190" si="70">C191+C195</f>
        <v>24936000</v>
      </c>
      <c r="D190" s="150">
        <f t="shared" si="70"/>
        <v>24867592.579999998</v>
      </c>
      <c r="E190" s="154">
        <f t="shared" si="68"/>
        <v>99.725668030157195</v>
      </c>
    </row>
    <row r="191" spans="1:5" ht="12.75" customHeight="1" x14ac:dyDescent="0.2">
      <c r="A191" s="198">
        <v>36</v>
      </c>
      <c r="B191" s="170" t="s">
        <v>190</v>
      </c>
      <c r="C191" s="150">
        <f t="shared" ref="C191:D191" si="71">C192</f>
        <v>24279000</v>
      </c>
      <c r="D191" s="150">
        <f t="shared" si="71"/>
        <v>24279000</v>
      </c>
      <c r="E191" s="154">
        <f t="shared" si="68"/>
        <v>100</v>
      </c>
    </row>
    <row r="192" spans="1:5" ht="12.75" customHeight="1" x14ac:dyDescent="0.2">
      <c r="A192" s="198">
        <v>363</v>
      </c>
      <c r="B192" s="159" t="s">
        <v>123</v>
      </c>
      <c r="C192" s="150">
        <f t="shared" ref="C192:D192" si="72">C193+C194</f>
        <v>24279000</v>
      </c>
      <c r="D192" s="150">
        <f t="shared" si="72"/>
        <v>24279000</v>
      </c>
      <c r="E192" s="154">
        <f t="shared" si="68"/>
        <v>100</v>
      </c>
    </row>
    <row r="193" spans="1:5" ht="12.75" customHeight="1" x14ac:dyDescent="0.2">
      <c r="A193" s="117">
        <v>3631</v>
      </c>
      <c r="B193" s="163" t="s">
        <v>154</v>
      </c>
      <c r="C193" s="260">
        <v>3177200</v>
      </c>
      <c r="D193" s="151">
        <v>3177124.31</v>
      </c>
      <c r="E193" s="270">
        <f t="shared" si="68"/>
        <v>99.997617713710184</v>
      </c>
    </row>
    <row r="194" spans="1:5" ht="12.75" customHeight="1" x14ac:dyDescent="0.2">
      <c r="A194" s="117">
        <v>3632</v>
      </c>
      <c r="B194" s="157" t="s">
        <v>124</v>
      </c>
      <c r="C194" s="275">
        <v>21101800</v>
      </c>
      <c r="D194" s="171">
        <v>21101875.690000001</v>
      </c>
      <c r="E194" s="276">
        <f t="shared" si="68"/>
        <v>100.00035868978003</v>
      </c>
    </row>
    <row r="195" spans="1:5" ht="12.75" customHeight="1" x14ac:dyDescent="0.2">
      <c r="A195" s="69">
        <v>38</v>
      </c>
      <c r="B195" s="165" t="s">
        <v>58</v>
      </c>
      <c r="C195" s="176">
        <f t="shared" ref="C195:D196" si="73">C196</f>
        <v>657000</v>
      </c>
      <c r="D195" s="176">
        <f t="shared" si="73"/>
        <v>588592.57999999996</v>
      </c>
      <c r="E195" s="177">
        <f t="shared" si="68"/>
        <v>89.5879117199391</v>
      </c>
    </row>
    <row r="196" spans="1:5" ht="12.75" customHeight="1" x14ac:dyDescent="0.2">
      <c r="A196" s="69">
        <v>381</v>
      </c>
      <c r="B196" s="165" t="s">
        <v>38</v>
      </c>
      <c r="C196" s="176">
        <f t="shared" si="73"/>
        <v>657000</v>
      </c>
      <c r="D196" s="176">
        <f t="shared" si="73"/>
        <v>588592.57999999996</v>
      </c>
      <c r="E196" s="177">
        <f t="shared" si="68"/>
        <v>89.5879117199391</v>
      </c>
    </row>
    <row r="197" spans="1:5" ht="12.75" customHeight="1" x14ac:dyDescent="0.2">
      <c r="A197" s="117">
        <v>3811</v>
      </c>
      <c r="B197" s="157" t="s">
        <v>20</v>
      </c>
      <c r="C197" s="260">
        <v>657000</v>
      </c>
      <c r="D197" s="151">
        <v>588592.57999999996</v>
      </c>
      <c r="E197" s="270">
        <f t="shared" si="68"/>
        <v>89.5879117199391</v>
      </c>
    </row>
    <row r="198" spans="1:5" ht="12.75" customHeight="1" x14ac:dyDescent="0.2">
      <c r="A198" s="117"/>
      <c r="B198" s="180"/>
      <c r="C198" s="169"/>
      <c r="E198" s="173"/>
    </row>
    <row r="199" spans="1:5" x14ac:dyDescent="0.2">
      <c r="A199" s="198" t="s">
        <v>94</v>
      </c>
      <c r="B199" s="45" t="s">
        <v>111</v>
      </c>
      <c r="C199" s="150">
        <f t="shared" ref="C199:D199" si="74">C200</f>
        <v>2333700</v>
      </c>
      <c r="D199" s="150">
        <f t="shared" si="74"/>
        <v>2279090.75</v>
      </c>
      <c r="E199" s="154">
        <f t="shared" si="68"/>
        <v>97.659971290225826</v>
      </c>
    </row>
    <row r="200" spans="1:5" ht="12.75" hidden="1" customHeight="1" x14ac:dyDescent="0.2">
      <c r="A200" s="198">
        <v>3</v>
      </c>
      <c r="B200" s="155" t="s">
        <v>39</v>
      </c>
      <c r="C200" s="150">
        <f t="shared" ref="C200:D200" si="75">C201+C204+C207</f>
        <v>2333700</v>
      </c>
      <c r="D200" s="150">
        <f t="shared" si="75"/>
        <v>2279090.75</v>
      </c>
      <c r="E200" s="154">
        <f t="shared" si="68"/>
        <v>97.659971290225826</v>
      </c>
    </row>
    <row r="201" spans="1:5" ht="12.75" customHeight="1" x14ac:dyDescent="0.2">
      <c r="A201" s="198">
        <v>35</v>
      </c>
      <c r="B201" s="160" t="s">
        <v>17</v>
      </c>
      <c r="C201" s="150">
        <f t="shared" ref="C201:D202" si="76">C202</f>
        <v>1296100</v>
      </c>
      <c r="D201" s="150">
        <f t="shared" si="76"/>
        <v>1241490.75</v>
      </c>
      <c r="E201" s="154">
        <f t="shared" si="68"/>
        <v>95.786648406758729</v>
      </c>
    </row>
    <row r="202" spans="1:5" ht="25.15" customHeight="1" x14ac:dyDescent="0.2">
      <c r="A202" s="69">
        <v>352</v>
      </c>
      <c r="B202" s="223" t="s">
        <v>239</v>
      </c>
      <c r="C202" s="150">
        <f t="shared" si="76"/>
        <v>1296100</v>
      </c>
      <c r="D202" s="150">
        <f t="shared" si="76"/>
        <v>1241490.75</v>
      </c>
      <c r="E202" s="154">
        <f t="shared" si="68"/>
        <v>95.786648406758729</v>
      </c>
    </row>
    <row r="203" spans="1:5" ht="12.75" customHeight="1" x14ac:dyDescent="0.2">
      <c r="A203" s="117">
        <v>3522</v>
      </c>
      <c r="B203" s="134" t="s">
        <v>2</v>
      </c>
      <c r="C203" s="260">
        <v>1296100</v>
      </c>
      <c r="D203" s="151">
        <v>1241490.75</v>
      </c>
      <c r="E203" s="270">
        <f t="shared" si="68"/>
        <v>95.786648406758729</v>
      </c>
    </row>
    <row r="204" spans="1:5" ht="12.75" customHeight="1" x14ac:dyDescent="0.2">
      <c r="A204" s="198">
        <v>36</v>
      </c>
      <c r="B204" s="170" t="s">
        <v>190</v>
      </c>
      <c r="C204" s="150">
        <f t="shared" ref="C204:D205" si="77">C205</f>
        <v>10000</v>
      </c>
      <c r="D204" s="150">
        <f t="shared" si="77"/>
        <v>10000</v>
      </c>
      <c r="E204" s="154">
        <f t="shared" si="68"/>
        <v>100</v>
      </c>
    </row>
    <row r="205" spans="1:5" ht="12.75" customHeight="1" x14ac:dyDescent="0.2">
      <c r="A205" s="198">
        <v>363</v>
      </c>
      <c r="B205" s="159" t="s">
        <v>123</v>
      </c>
      <c r="C205" s="150">
        <f t="shared" si="77"/>
        <v>10000</v>
      </c>
      <c r="D205" s="150">
        <f t="shared" si="77"/>
        <v>10000</v>
      </c>
      <c r="E205" s="154">
        <f t="shared" si="68"/>
        <v>100</v>
      </c>
    </row>
    <row r="206" spans="1:5" ht="12.75" customHeight="1" x14ac:dyDescent="0.2">
      <c r="A206" s="117">
        <v>3631</v>
      </c>
      <c r="B206" s="163" t="s">
        <v>154</v>
      </c>
      <c r="C206" s="260">
        <v>10000</v>
      </c>
      <c r="D206" s="151">
        <v>10000</v>
      </c>
      <c r="E206" s="270">
        <f t="shared" si="68"/>
        <v>100</v>
      </c>
    </row>
    <row r="207" spans="1:5" ht="12.75" customHeight="1" x14ac:dyDescent="0.2">
      <c r="A207" s="69">
        <v>38</v>
      </c>
      <c r="B207" s="165" t="s">
        <v>58</v>
      </c>
      <c r="C207" s="176">
        <f t="shared" ref="C207:D208" si="78">C208</f>
        <v>1027600</v>
      </c>
      <c r="D207" s="176">
        <f t="shared" si="78"/>
        <v>1027600</v>
      </c>
      <c r="E207" s="177">
        <f t="shared" si="68"/>
        <v>100</v>
      </c>
    </row>
    <row r="208" spans="1:5" ht="12.75" customHeight="1" x14ac:dyDescent="0.2">
      <c r="A208" s="69">
        <v>381</v>
      </c>
      <c r="B208" s="165" t="s">
        <v>38</v>
      </c>
      <c r="C208" s="176">
        <f t="shared" si="78"/>
        <v>1027600</v>
      </c>
      <c r="D208" s="176">
        <f t="shared" si="78"/>
        <v>1027600</v>
      </c>
      <c r="E208" s="177">
        <f t="shared" si="68"/>
        <v>100</v>
      </c>
    </row>
    <row r="209" spans="1:5" ht="12.75" customHeight="1" x14ac:dyDescent="0.2">
      <c r="A209" s="117">
        <v>3811</v>
      </c>
      <c r="B209" s="157" t="s">
        <v>20</v>
      </c>
      <c r="C209" s="275">
        <v>1027600</v>
      </c>
      <c r="D209" s="171">
        <v>1027600</v>
      </c>
      <c r="E209" s="276">
        <f t="shared" si="68"/>
        <v>100</v>
      </c>
    </row>
    <row r="210" spans="1:5" ht="12.75" customHeight="1" x14ac:dyDescent="0.2">
      <c r="A210" s="117"/>
      <c r="B210" s="180"/>
      <c r="C210" s="151"/>
      <c r="D210" s="151"/>
      <c r="E210" s="158"/>
    </row>
    <row r="211" spans="1:5" ht="25.5" x14ac:dyDescent="0.2">
      <c r="A211" s="198" t="s">
        <v>96</v>
      </c>
      <c r="B211" s="45" t="s">
        <v>198</v>
      </c>
      <c r="C211" s="150">
        <f t="shared" ref="C211:D211" si="79">C212</f>
        <v>5332600</v>
      </c>
      <c r="D211" s="150">
        <f t="shared" si="79"/>
        <v>4455523.83</v>
      </c>
      <c r="E211" s="154">
        <f t="shared" si="68"/>
        <v>83.552560289539812</v>
      </c>
    </row>
    <row r="212" spans="1:5" ht="12.75" hidden="1" customHeight="1" x14ac:dyDescent="0.2">
      <c r="A212" s="198">
        <v>3</v>
      </c>
      <c r="B212" s="155" t="s">
        <v>39</v>
      </c>
      <c r="C212" s="150">
        <f>C213+C217+C222+C225</f>
        <v>5332600</v>
      </c>
      <c r="D212" s="150">
        <f>D213+D217+D222+D225</f>
        <v>4455523.83</v>
      </c>
      <c r="E212" s="154">
        <f t="shared" si="68"/>
        <v>83.552560289539812</v>
      </c>
    </row>
    <row r="213" spans="1:5" ht="12.75" customHeight="1" x14ac:dyDescent="0.2">
      <c r="A213" s="198">
        <v>32</v>
      </c>
      <c r="B213" s="160" t="s">
        <v>4</v>
      </c>
      <c r="C213" s="150">
        <f t="shared" ref="C213:D213" si="80">C214</f>
        <v>1425000</v>
      </c>
      <c r="D213" s="150">
        <f t="shared" si="80"/>
        <v>617500</v>
      </c>
      <c r="E213" s="154">
        <f t="shared" si="68"/>
        <v>43.333333333333336</v>
      </c>
    </row>
    <row r="214" spans="1:5" ht="12.75" customHeight="1" x14ac:dyDescent="0.2">
      <c r="A214" s="69">
        <v>323</v>
      </c>
      <c r="B214" s="155" t="s">
        <v>12</v>
      </c>
      <c r="C214" s="150">
        <f t="shared" ref="C214:D214" si="81">C215+C216</f>
        <v>1425000</v>
      </c>
      <c r="D214" s="150">
        <f t="shared" si="81"/>
        <v>617500</v>
      </c>
      <c r="E214" s="154">
        <f t="shared" si="68"/>
        <v>43.333333333333336</v>
      </c>
    </row>
    <row r="215" spans="1:5" ht="12.75" customHeight="1" x14ac:dyDescent="0.2">
      <c r="A215" s="117">
        <v>3233</v>
      </c>
      <c r="B215" s="44" t="s">
        <v>51</v>
      </c>
      <c r="C215" s="260">
        <v>1200000</v>
      </c>
      <c r="D215" s="151">
        <v>392500</v>
      </c>
      <c r="E215" s="270">
        <f t="shared" si="68"/>
        <v>32.708333333333336</v>
      </c>
    </row>
    <row r="216" spans="1:5" ht="12.75" customHeight="1" x14ac:dyDescent="0.2">
      <c r="A216" s="117">
        <v>3237</v>
      </c>
      <c r="B216" s="44" t="s">
        <v>14</v>
      </c>
      <c r="C216" s="260">
        <v>225000</v>
      </c>
      <c r="D216" s="151">
        <v>225000</v>
      </c>
      <c r="E216" s="270">
        <f t="shared" si="68"/>
        <v>100</v>
      </c>
    </row>
    <row r="217" spans="1:5" ht="12.75" customHeight="1" x14ac:dyDescent="0.2">
      <c r="A217" s="69">
        <v>35</v>
      </c>
      <c r="B217" s="160" t="s">
        <v>17</v>
      </c>
      <c r="C217" s="150">
        <f t="shared" ref="C217:D217" si="82">C218+C220</f>
        <v>762000</v>
      </c>
      <c r="D217" s="150">
        <f t="shared" si="82"/>
        <v>761287.15</v>
      </c>
      <c r="E217" s="154">
        <f t="shared" si="68"/>
        <v>99.906450131233598</v>
      </c>
    </row>
    <row r="218" spans="1:5" ht="12.75" customHeight="1" x14ac:dyDescent="0.2">
      <c r="A218" s="69">
        <v>351</v>
      </c>
      <c r="B218" s="160" t="s">
        <v>0</v>
      </c>
      <c r="C218" s="150">
        <f t="shared" ref="C218:D218" si="83">C219</f>
        <v>90000</v>
      </c>
      <c r="D218" s="150">
        <f t="shared" si="83"/>
        <v>90350.399999999994</v>
      </c>
      <c r="E218" s="154">
        <f t="shared" si="68"/>
        <v>100.38933333333333</v>
      </c>
    </row>
    <row r="219" spans="1:5" ht="12.75" customHeight="1" x14ac:dyDescent="0.2">
      <c r="A219" s="117">
        <v>3512</v>
      </c>
      <c r="B219" s="44" t="s">
        <v>0</v>
      </c>
      <c r="C219" s="260">
        <v>90000</v>
      </c>
      <c r="D219" s="151">
        <v>90350.399999999994</v>
      </c>
      <c r="E219" s="270">
        <f t="shared" si="68"/>
        <v>100.38933333333333</v>
      </c>
    </row>
    <row r="220" spans="1:5" ht="25.15" customHeight="1" x14ac:dyDescent="0.2">
      <c r="A220" s="69">
        <v>352</v>
      </c>
      <c r="B220" s="223" t="s">
        <v>239</v>
      </c>
      <c r="C220" s="150">
        <f t="shared" ref="C220:D220" si="84">C221</f>
        <v>672000</v>
      </c>
      <c r="D220" s="150">
        <f t="shared" si="84"/>
        <v>670936.75</v>
      </c>
      <c r="E220" s="154">
        <f t="shared" si="68"/>
        <v>99.841778273809524</v>
      </c>
    </row>
    <row r="221" spans="1:5" ht="12.75" customHeight="1" x14ac:dyDescent="0.2">
      <c r="A221" s="117">
        <v>3522</v>
      </c>
      <c r="B221" s="134" t="s">
        <v>2</v>
      </c>
      <c r="C221" s="260">
        <v>672000</v>
      </c>
      <c r="D221" s="151">
        <v>670936.75</v>
      </c>
      <c r="E221" s="270">
        <f t="shared" si="68"/>
        <v>99.841778273809524</v>
      </c>
    </row>
    <row r="222" spans="1:5" ht="12.75" customHeight="1" x14ac:dyDescent="0.2">
      <c r="A222" s="69">
        <v>36</v>
      </c>
      <c r="B222" s="170" t="s">
        <v>190</v>
      </c>
      <c r="C222" s="150">
        <f t="shared" ref="C222:D222" si="85">C223</f>
        <v>2119000</v>
      </c>
      <c r="D222" s="150">
        <f t="shared" si="85"/>
        <v>2117327.69</v>
      </c>
      <c r="E222" s="154">
        <f t="shared" si="68"/>
        <v>99.921080226521937</v>
      </c>
    </row>
    <row r="223" spans="1:5" ht="12.75" customHeight="1" x14ac:dyDescent="0.2">
      <c r="A223" s="69">
        <v>363</v>
      </c>
      <c r="B223" s="159" t="s">
        <v>123</v>
      </c>
      <c r="C223" s="150">
        <f>C224</f>
        <v>2119000</v>
      </c>
      <c r="D223" s="150">
        <f>D224</f>
        <v>2117327.69</v>
      </c>
      <c r="E223" s="154">
        <f t="shared" si="68"/>
        <v>99.921080226521937</v>
      </c>
    </row>
    <row r="224" spans="1:5" ht="12.75" customHeight="1" x14ac:dyDescent="0.2">
      <c r="A224" s="117">
        <v>3631</v>
      </c>
      <c r="B224" s="163" t="s">
        <v>154</v>
      </c>
      <c r="C224" s="260">
        <v>2119000</v>
      </c>
      <c r="D224" s="151">
        <v>2117327.69</v>
      </c>
      <c r="E224" s="270">
        <f t="shared" si="68"/>
        <v>99.921080226521937</v>
      </c>
    </row>
    <row r="225" spans="1:6" ht="12.75" customHeight="1" x14ac:dyDescent="0.2">
      <c r="A225" s="69">
        <v>38</v>
      </c>
      <c r="B225" s="165" t="s">
        <v>58</v>
      </c>
      <c r="C225" s="150">
        <f t="shared" ref="C225:D225" si="86">C226</f>
        <v>1026600</v>
      </c>
      <c r="D225" s="150">
        <f t="shared" si="86"/>
        <v>959408.99</v>
      </c>
      <c r="E225" s="154">
        <f t="shared" si="68"/>
        <v>93.454996103643097</v>
      </c>
    </row>
    <row r="226" spans="1:6" ht="12.75" customHeight="1" x14ac:dyDescent="0.2">
      <c r="A226" s="69">
        <v>381</v>
      </c>
      <c r="B226" s="165" t="s">
        <v>38</v>
      </c>
      <c r="C226" s="150">
        <f t="shared" ref="C226:D226" si="87">C227</f>
        <v>1026600</v>
      </c>
      <c r="D226" s="150">
        <f t="shared" si="87"/>
        <v>959408.99</v>
      </c>
      <c r="E226" s="154">
        <f t="shared" si="68"/>
        <v>93.454996103643097</v>
      </c>
    </row>
    <row r="227" spans="1:6" ht="12.75" customHeight="1" x14ac:dyDescent="0.2">
      <c r="A227" s="117">
        <v>3811</v>
      </c>
      <c r="B227" s="157" t="s">
        <v>20</v>
      </c>
      <c r="C227" s="260">
        <v>1026600</v>
      </c>
      <c r="D227" s="151">
        <v>959408.99</v>
      </c>
      <c r="E227" s="270">
        <f t="shared" si="68"/>
        <v>93.454996103643097</v>
      </c>
    </row>
    <row r="228" spans="1:6" ht="12.75" customHeight="1" x14ac:dyDescent="0.2">
      <c r="A228" s="117"/>
      <c r="B228" s="157"/>
      <c r="C228" s="169"/>
      <c r="E228" s="173"/>
    </row>
    <row r="229" spans="1:6" ht="12.75" customHeight="1" x14ac:dyDescent="0.2">
      <c r="A229" s="198" t="s">
        <v>97</v>
      </c>
      <c r="B229" s="45" t="s">
        <v>112</v>
      </c>
      <c r="C229" s="150">
        <f t="shared" ref="C229:D230" si="88">C230</f>
        <v>37200000</v>
      </c>
      <c r="D229" s="150">
        <f t="shared" si="88"/>
        <v>36676829.159999996</v>
      </c>
      <c r="E229" s="154">
        <f t="shared" si="68"/>
        <v>98.593626774193538</v>
      </c>
    </row>
    <row r="230" spans="1:6" ht="12.75" hidden="1" customHeight="1" x14ac:dyDescent="0.2">
      <c r="A230" s="198">
        <v>3</v>
      </c>
      <c r="B230" s="155" t="s">
        <v>39</v>
      </c>
      <c r="C230" s="150">
        <f t="shared" si="88"/>
        <v>37200000</v>
      </c>
      <c r="D230" s="150">
        <f t="shared" si="88"/>
        <v>36676829.159999996</v>
      </c>
      <c r="E230" s="154">
        <f t="shared" si="68"/>
        <v>98.593626774193538</v>
      </c>
    </row>
    <row r="231" spans="1:6" ht="12.75" customHeight="1" x14ac:dyDescent="0.2">
      <c r="A231" s="69">
        <v>36</v>
      </c>
      <c r="B231" s="170" t="s">
        <v>190</v>
      </c>
      <c r="C231" s="150">
        <f t="shared" ref="C231:D232" si="89">C232</f>
        <v>37200000</v>
      </c>
      <c r="D231" s="150">
        <f t="shared" si="89"/>
        <v>36676829.159999996</v>
      </c>
      <c r="E231" s="154">
        <f t="shared" si="68"/>
        <v>98.593626774193538</v>
      </c>
    </row>
    <row r="232" spans="1:6" ht="12.75" customHeight="1" x14ac:dyDescent="0.2">
      <c r="A232" s="69">
        <v>363</v>
      </c>
      <c r="B232" s="159" t="s">
        <v>123</v>
      </c>
      <c r="C232" s="130">
        <f t="shared" si="89"/>
        <v>37200000</v>
      </c>
      <c r="D232" s="130">
        <f t="shared" si="89"/>
        <v>36676829.159999996</v>
      </c>
      <c r="E232" s="143">
        <f t="shared" si="68"/>
        <v>98.593626774193538</v>
      </c>
    </row>
    <row r="233" spans="1:6" ht="12.75" customHeight="1" x14ac:dyDescent="0.2">
      <c r="A233" s="117">
        <v>3632</v>
      </c>
      <c r="B233" s="157" t="s">
        <v>124</v>
      </c>
      <c r="C233" s="275">
        <v>37200000</v>
      </c>
      <c r="D233" s="171">
        <v>36676829.159999996</v>
      </c>
      <c r="E233" s="276">
        <f t="shared" si="68"/>
        <v>98.593626774193538</v>
      </c>
    </row>
    <row r="234" spans="1:6" ht="12.75" customHeight="1" x14ac:dyDescent="0.2">
      <c r="A234" s="117"/>
      <c r="B234" s="157"/>
      <c r="C234" s="151"/>
      <c r="D234" s="151"/>
      <c r="E234" s="158"/>
    </row>
    <row r="235" spans="1:6" ht="24.6" customHeight="1" x14ac:dyDescent="0.2">
      <c r="A235" s="198" t="s">
        <v>145</v>
      </c>
      <c r="B235" s="45" t="s">
        <v>140</v>
      </c>
      <c r="C235" s="150">
        <f t="shared" ref="C235:D235" si="90">C236+C243</f>
        <v>22207000</v>
      </c>
      <c r="D235" s="150">
        <f t="shared" si="90"/>
        <v>22112465.790000003</v>
      </c>
      <c r="E235" s="154">
        <f t="shared" si="68"/>
        <v>99.574304453550695</v>
      </c>
    </row>
    <row r="236" spans="1:6" ht="12.75" hidden="1" customHeight="1" x14ac:dyDescent="0.2">
      <c r="A236" s="198">
        <v>3</v>
      </c>
      <c r="B236" s="155" t="s">
        <v>39</v>
      </c>
      <c r="C236" s="150">
        <f t="shared" ref="C236:D236" si="91">C237+C240</f>
        <v>3618000</v>
      </c>
      <c r="D236" s="150">
        <f t="shared" si="91"/>
        <v>3542392.23</v>
      </c>
      <c r="E236" s="154">
        <f t="shared" si="68"/>
        <v>97.910233001658369</v>
      </c>
      <c r="F236" s="64"/>
    </row>
    <row r="237" spans="1:6" ht="12.75" customHeight="1" x14ac:dyDescent="0.2">
      <c r="A237" s="198">
        <v>32</v>
      </c>
      <c r="B237" s="160" t="s">
        <v>4</v>
      </c>
      <c r="C237" s="150">
        <f t="shared" ref="C237:D238" si="92">C238</f>
        <v>3558000</v>
      </c>
      <c r="D237" s="150">
        <f t="shared" si="92"/>
        <v>3542392.23</v>
      </c>
      <c r="E237" s="154">
        <f t="shared" si="68"/>
        <v>99.561333052276552</v>
      </c>
    </row>
    <row r="238" spans="1:6" ht="12.75" customHeight="1" x14ac:dyDescent="0.2">
      <c r="A238" s="198">
        <v>323</v>
      </c>
      <c r="B238" s="155" t="s">
        <v>12</v>
      </c>
      <c r="C238" s="150">
        <f t="shared" si="92"/>
        <v>3558000</v>
      </c>
      <c r="D238" s="150">
        <f t="shared" si="92"/>
        <v>3542392.23</v>
      </c>
      <c r="E238" s="154">
        <f t="shared" si="68"/>
        <v>99.561333052276552</v>
      </c>
    </row>
    <row r="239" spans="1:6" ht="12.75" customHeight="1" x14ac:dyDescent="0.2">
      <c r="A239" s="117">
        <v>3237</v>
      </c>
      <c r="B239" s="44" t="s">
        <v>14</v>
      </c>
      <c r="C239" s="260">
        <v>3558000</v>
      </c>
      <c r="D239" s="151">
        <v>3542392.23</v>
      </c>
      <c r="E239" s="270">
        <f t="shared" si="68"/>
        <v>99.561333052276552</v>
      </c>
    </row>
    <row r="240" spans="1:6" ht="12.75" customHeight="1" x14ac:dyDescent="0.2">
      <c r="A240" s="198">
        <v>34</v>
      </c>
      <c r="B240" s="160" t="s">
        <v>16</v>
      </c>
      <c r="C240" s="150">
        <f t="shared" ref="C240:D241" si="93">C241</f>
        <v>60000</v>
      </c>
      <c r="D240" s="150">
        <f t="shared" si="93"/>
        <v>0</v>
      </c>
      <c r="E240" s="154">
        <f t="shared" si="68"/>
        <v>0</v>
      </c>
    </row>
    <row r="241" spans="1:7" ht="12.75" customHeight="1" x14ac:dyDescent="0.2">
      <c r="A241" s="198">
        <v>343</v>
      </c>
      <c r="B241" s="156" t="s">
        <v>62</v>
      </c>
      <c r="C241" s="150">
        <f t="shared" si="93"/>
        <v>60000</v>
      </c>
      <c r="D241" s="150">
        <f t="shared" si="93"/>
        <v>0</v>
      </c>
      <c r="E241" s="154">
        <f t="shared" si="68"/>
        <v>0</v>
      </c>
    </row>
    <row r="242" spans="1:7" ht="12.75" hidden="1" customHeight="1" x14ac:dyDescent="0.2">
      <c r="A242" s="117">
        <v>3432</v>
      </c>
      <c r="B242" s="164" t="s">
        <v>133</v>
      </c>
      <c r="C242" s="260">
        <v>60000</v>
      </c>
      <c r="D242" s="151">
        <v>0</v>
      </c>
      <c r="E242" s="270">
        <f t="shared" si="68"/>
        <v>0</v>
      </c>
    </row>
    <row r="243" spans="1:7" ht="12.75" hidden="1" customHeight="1" x14ac:dyDescent="0.2">
      <c r="A243" s="198">
        <v>4</v>
      </c>
      <c r="B243" s="155" t="s">
        <v>59</v>
      </c>
      <c r="C243" s="150">
        <f t="shared" ref="C243" si="94">C244</f>
        <v>18589000</v>
      </c>
      <c r="D243" s="150">
        <f>D244</f>
        <v>18570073.560000002</v>
      </c>
      <c r="E243" s="154">
        <f t="shared" si="68"/>
        <v>99.898184732906572</v>
      </c>
    </row>
    <row r="244" spans="1:7" ht="12.75" customHeight="1" x14ac:dyDescent="0.2">
      <c r="A244" s="198">
        <v>42</v>
      </c>
      <c r="B244" s="155" t="s">
        <v>21</v>
      </c>
      <c r="C244" s="150">
        <f t="shared" ref="C244" si="95">C245+C247</f>
        <v>18589000</v>
      </c>
      <c r="D244" s="150">
        <f t="shared" ref="D244" si="96">D245+D247</f>
        <v>18570073.560000002</v>
      </c>
      <c r="E244" s="154">
        <f t="shared" si="68"/>
        <v>99.898184732906572</v>
      </c>
    </row>
    <row r="245" spans="1:7" ht="12.75" customHeight="1" x14ac:dyDescent="0.2">
      <c r="A245" s="198">
        <v>421</v>
      </c>
      <c r="B245" s="159" t="s">
        <v>83</v>
      </c>
      <c r="C245" s="150">
        <f t="shared" ref="C245:D245" si="97">C246</f>
        <v>11394000</v>
      </c>
      <c r="D245" s="150">
        <f t="shared" si="97"/>
        <v>11393919.99</v>
      </c>
      <c r="E245" s="154">
        <f t="shared" si="68"/>
        <v>99.999297788309633</v>
      </c>
    </row>
    <row r="246" spans="1:7" ht="12.75" customHeight="1" x14ac:dyDescent="0.2">
      <c r="A246" s="117">
        <v>4214</v>
      </c>
      <c r="B246" s="163" t="s">
        <v>142</v>
      </c>
      <c r="C246" s="260">
        <v>11394000</v>
      </c>
      <c r="D246" s="151">
        <v>11393919.99</v>
      </c>
      <c r="E246" s="270">
        <f t="shared" si="68"/>
        <v>99.999297788309633</v>
      </c>
    </row>
    <row r="247" spans="1:7" ht="12.75" customHeight="1" x14ac:dyDescent="0.2">
      <c r="A247" s="198">
        <v>422</v>
      </c>
      <c r="B247" s="159" t="s">
        <v>26</v>
      </c>
      <c r="C247" s="150">
        <f t="shared" ref="C247:D247" si="98">C248</f>
        <v>7195000</v>
      </c>
      <c r="D247" s="150">
        <f t="shared" si="98"/>
        <v>7176153.5700000003</v>
      </c>
      <c r="E247" s="154">
        <f t="shared" si="68"/>
        <v>99.73806212647672</v>
      </c>
    </row>
    <row r="248" spans="1:7" ht="13.5" customHeight="1" x14ac:dyDescent="0.2">
      <c r="A248" s="117">
        <v>4225</v>
      </c>
      <c r="B248" s="163" t="s">
        <v>137</v>
      </c>
      <c r="C248" s="260">
        <v>7195000</v>
      </c>
      <c r="D248" s="151">
        <v>7176153.5700000003</v>
      </c>
      <c r="E248" s="270">
        <f t="shared" si="68"/>
        <v>99.73806212647672</v>
      </c>
    </row>
    <row r="249" spans="1:7" ht="12.75" customHeight="1" x14ac:dyDescent="0.2">
      <c r="A249" s="229"/>
      <c r="B249" s="184"/>
      <c r="C249" s="169"/>
      <c r="E249" s="173"/>
    </row>
    <row r="250" spans="1:7" s="62" customFormat="1" ht="24.6" customHeight="1" x14ac:dyDescent="0.2">
      <c r="A250" s="198" t="s">
        <v>146</v>
      </c>
      <c r="B250" s="45" t="s">
        <v>141</v>
      </c>
      <c r="C250" s="150">
        <f t="shared" ref="C250:D250" si="99">C251+C258</f>
        <v>27174800</v>
      </c>
      <c r="D250" s="150">
        <f t="shared" si="99"/>
        <v>26853643.600000001</v>
      </c>
      <c r="E250" s="154">
        <f t="shared" ref="E250:E312" si="100">D250/C250*100</f>
        <v>98.818183022506162</v>
      </c>
    </row>
    <row r="251" spans="1:7" s="62" customFormat="1" ht="12.75" hidden="1" customHeight="1" x14ac:dyDescent="0.2">
      <c r="A251" s="198">
        <v>3</v>
      </c>
      <c r="B251" s="155" t="s">
        <v>39</v>
      </c>
      <c r="C251" s="150">
        <f t="shared" ref="C251:D251" si="101">C252+C255</f>
        <v>2304800</v>
      </c>
      <c r="D251" s="150">
        <f t="shared" si="101"/>
        <v>2147845.9900000002</v>
      </c>
      <c r="E251" s="154">
        <f t="shared" si="100"/>
        <v>93.190124522735175</v>
      </c>
    </row>
    <row r="252" spans="1:7" s="62" customFormat="1" ht="12.75" customHeight="1" x14ac:dyDescent="0.2">
      <c r="A252" s="198">
        <v>32</v>
      </c>
      <c r="B252" s="160" t="s">
        <v>4</v>
      </c>
      <c r="C252" s="150">
        <f t="shared" ref="C252:D253" si="102">C253</f>
        <v>2254800</v>
      </c>
      <c r="D252" s="150">
        <f t="shared" si="102"/>
        <v>2147845.9900000002</v>
      </c>
      <c r="E252" s="154">
        <f t="shared" si="100"/>
        <v>95.256607681390832</v>
      </c>
      <c r="G252" s="216"/>
    </row>
    <row r="253" spans="1:7" s="62" customFormat="1" ht="12.75" customHeight="1" x14ac:dyDescent="0.2">
      <c r="A253" s="198">
        <v>323</v>
      </c>
      <c r="B253" s="155" t="s">
        <v>12</v>
      </c>
      <c r="C253" s="150">
        <f t="shared" si="102"/>
        <v>2254800</v>
      </c>
      <c r="D253" s="150">
        <f t="shared" si="102"/>
        <v>2147845.9900000002</v>
      </c>
      <c r="E253" s="154">
        <f t="shared" si="100"/>
        <v>95.256607681390832</v>
      </c>
    </row>
    <row r="254" spans="1:7" ht="12.75" customHeight="1" x14ac:dyDescent="0.2">
      <c r="A254" s="117">
        <v>3237</v>
      </c>
      <c r="B254" s="44" t="s">
        <v>14</v>
      </c>
      <c r="C254" s="260">
        <v>2254800</v>
      </c>
      <c r="D254" s="151">
        <v>2147845.9900000002</v>
      </c>
      <c r="E254" s="270">
        <f t="shared" si="100"/>
        <v>95.256607681390832</v>
      </c>
    </row>
    <row r="255" spans="1:7" s="62" customFormat="1" ht="12.75" customHeight="1" x14ac:dyDescent="0.2">
      <c r="A255" s="198">
        <v>34</v>
      </c>
      <c r="B255" s="160" t="s">
        <v>16</v>
      </c>
      <c r="C255" s="150">
        <f t="shared" ref="C255:D256" si="103">C256</f>
        <v>50000</v>
      </c>
      <c r="D255" s="150">
        <f t="shared" si="103"/>
        <v>0</v>
      </c>
      <c r="E255" s="154">
        <f t="shared" si="100"/>
        <v>0</v>
      </c>
    </row>
    <row r="256" spans="1:7" s="62" customFormat="1" ht="12.75" customHeight="1" x14ac:dyDescent="0.2">
      <c r="A256" s="198">
        <v>343</v>
      </c>
      <c r="B256" s="156" t="s">
        <v>62</v>
      </c>
      <c r="C256" s="150">
        <f t="shared" si="103"/>
        <v>50000</v>
      </c>
      <c r="D256" s="150">
        <f t="shared" si="103"/>
        <v>0</v>
      </c>
      <c r="E256" s="154">
        <f t="shared" si="100"/>
        <v>0</v>
      </c>
    </row>
    <row r="257" spans="1:5" ht="12.75" hidden="1" customHeight="1" x14ac:dyDescent="0.2">
      <c r="A257" s="117">
        <v>3432</v>
      </c>
      <c r="B257" s="164" t="s">
        <v>133</v>
      </c>
      <c r="C257" s="260">
        <v>50000</v>
      </c>
      <c r="D257" s="151">
        <v>0</v>
      </c>
      <c r="E257" s="270">
        <f t="shared" si="100"/>
        <v>0</v>
      </c>
    </row>
    <row r="258" spans="1:5" s="62" customFormat="1" ht="12.75" hidden="1" customHeight="1" x14ac:dyDescent="0.2">
      <c r="A258" s="198">
        <v>4</v>
      </c>
      <c r="B258" s="155" t="s">
        <v>59</v>
      </c>
      <c r="C258" s="150">
        <f t="shared" ref="C258:D258" si="104">C259</f>
        <v>24870000</v>
      </c>
      <c r="D258" s="150">
        <f t="shared" si="104"/>
        <v>24705797.609999999</v>
      </c>
      <c r="E258" s="154">
        <f t="shared" si="100"/>
        <v>99.33975717732207</v>
      </c>
    </row>
    <row r="259" spans="1:5" s="62" customFormat="1" ht="12.75" customHeight="1" x14ac:dyDescent="0.2">
      <c r="A259" s="198">
        <v>42</v>
      </c>
      <c r="B259" s="155" t="s">
        <v>21</v>
      </c>
      <c r="C259" s="150">
        <f t="shared" ref="C259:D259" si="105">C260+C262</f>
        <v>24870000</v>
      </c>
      <c r="D259" s="150">
        <f t="shared" si="105"/>
        <v>24705797.609999999</v>
      </c>
      <c r="E259" s="154">
        <f t="shared" si="100"/>
        <v>99.33975717732207</v>
      </c>
    </row>
    <row r="260" spans="1:5" s="62" customFormat="1" ht="12.75" customHeight="1" x14ac:dyDescent="0.2">
      <c r="A260" s="198">
        <v>421</v>
      </c>
      <c r="B260" s="159" t="s">
        <v>83</v>
      </c>
      <c r="C260" s="150">
        <f t="shared" ref="C260:D260" si="106">C261</f>
        <v>19544000</v>
      </c>
      <c r="D260" s="150">
        <f t="shared" si="106"/>
        <v>19380242.609999999</v>
      </c>
      <c r="E260" s="154">
        <f t="shared" si="100"/>
        <v>99.162109138354481</v>
      </c>
    </row>
    <row r="261" spans="1:5" ht="12.75" customHeight="1" x14ac:dyDescent="0.2">
      <c r="A261" s="117">
        <v>4214</v>
      </c>
      <c r="B261" s="163" t="s">
        <v>142</v>
      </c>
      <c r="C261" s="260">
        <v>19544000</v>
      </c>
      <c r="D261" s="151">
        <v>19380242.609999999</v>
      </c>
      <c r="E261" s="270">
        <f t="shared" si="100"/>
        <v>99.162109138354481</v>
      </c>
    </row>
    <row r="262" spans="1:5" s="62" customFormat="1" ht="12.75" customHeight="1" x14ac:dyDescent="0.2">
      <c r="A262" s="198">
        <v>422</v>
      </c>
      <c r="B262" s="159" t="s">
        <v>26</v>
      </c>
      <c r="C262" s="150">
        <f t="shared" ref="C262:D262" si="107">C263</f>
        <v>5326000</v>
      </c>
      <c r="D262" s="150">
        <f t="shared" si="107"/>
        <v>5325555</v>
      </c>
      <c r="E262" s="154">
        <f t="shared" si="100"/>
        <v>99.991644761547121</v>
      </c>
    </row>
    <row r="263" spans="1:5" ht="12.75" customHeight="1" x14ac:dyDescent="0.2">
      <c r="A263" s="117">
        <v>4225</v>
      </c>
      <c r="B263" s="163" t="s">
        <v>137</v>
      </c>
      <c r="C263" s="260">
        <v>5326000</v>
      </c>
      <c r="D263" s="151">
        <v>5325555</v>
      </c>
      <c r="E263" s="270">
        <f t="shared" si="100"/>
        <v>99.991644761547121</v>
      </c>
    </row>
    <row r="264" spans="1:5" ht="12.75" customHeight="1" x14ac:dyDescent="0.2">
      <c r="A264" s="117"/>
      <c r="B264" s="151"/>
      <c r="C264" s="151"/>
      <c r="D264" s="151"/>
      <c r="E264" s="158"/>
    </row>
    <row r="265" spans="1:5" x14ac:dyDescent="0.2">
      <c r="A265" s="198" t="s">
        <v>147</v>
      </c>
      <c r="B265" s="43" t="s">
        <v>139</v>
      </c>
      <c r="C265" s="150">
        <f t="shared" ref="C265:D266" si="108">C266</f>
        <v>4000000</v>
      </c>
      <c r="D265" s="150">
        <f t="shared" si="108"/>
        <v>4000000</v>
      </c>
      <c r="E265" s="154">
        <f t="shared" si="100"/>
        <v>100</v>
      </c>
    </row>
    <row r="266" spans="1:5" ht="12.75" hidden="1" customHeight="1" x14ac:dyDescent="0.2">
      <c r="A266" s="198">
        <v>3</v>
      </c>
      <c r="B266" s="155" t="s">
        <v>39</v>
      </c>
      <c r="C266" s="150">
        <f t="shared" si="108"/>
        <v>4000000</v>
      </c>
      <c r="D266" s="150">
        <f t="shared" si="108"/>
        <v>4000000</v>
      </c>
      <c r="E266" s="154">
        <f t="shared" si="100"/>
        <v>100</v>
      </c>
    </row>
    <row r="267" spans="1:5" ht="11.25" customHeight="1" x14ac:dyDescent="0.2">
      <c r="A267" s="69">
        <v>36</v>
      </c>
      <c r="B267" s="170" t="s">
        <v>190</v>
      </c>
      <c r="C267" s="150">
        <f t="shared" ref="C267:D268" si="109">C268</f>
        <v>4000000</v>
      </c>
      <c r="D267" s="150">
        <f t="shared" si="109"/>
        <v>4000000</v>
      </c>
      <c r="E267" s="154">
        <f t="shared" si="100"/>
        <v>100</v>
      </c>
    </row>
    <row r="268" spans="1:5" ht="11.25" customHeight="1" x14ac:dyDescent="0.2">
      <c r="A268" s="69">
        <v>363</v>
      </c>
      <c r="B268" s="159" t="s">
        <v>123</v>
      </c>
      <c r="C268" s="130">
        <f t="shared" si="109"/>
        <v>4000000</v>
      </c>
      <c r="D268" s="130">
        <f t="shared" si="109"/>
        <v>4000000</v>
      </c>
      <c r="E268" s="143">
        <f t="shared" si="100"/>
        <v>100</v>
      </c>
    </row>
    <row r="269" spans="1:5" ht="11.25" customHeight="1" x14ac:dyDescent="0.2">
      <c r="A269" s="117">
        <v>3632</v>
      </c>
      <c r="B269" s="157" t="s">
        <v>124</v>
      </c>
      <c r="C269" s="275">
        <v>4000000</v>
      </c>
      <c r="D269" s="171">
        <v>4000000</v>
      </c>
      <c r="E269" s="276">
        <f t="shared" si="100"/>
        <v>100</v>
      </c>
    </row>
    <row r="270" spans="1:5" ht="12.75" customHeight="1" x14ac:dyDescent="0.2">
      <c r="A270" s="117"/>
      <c r="B270" s="157"/>
      <c r="C270" s="171"/>
      <c r="D270" s="171"/>
      <c r="E270" s="172"/>
    </row>
    <row r="271" spans="1:5" ht="12.75" customHeight="1" x14ac:dyDescent="0.2">
      <c r="A271" s="198" t="s">
        <v>175</v>
      </c>
      <c r="B271" s="45" t="s">
        <v>176</v>
      </c>
      <c r="C271" s="150">
        <f t="shared" ref="C271:D272" si="110">C272</f>
        <v>19634000</v>
      </c>
      <c r="D271" s="150">
        <f t="shared" si="110"/>
        <v>21160740.34</v>
      </c>
      <c r="E271" s="154">
        <f t="shared" si="100"/>
        <v>107.77600254660283</v>
      </c>
    </row>
    <row r="272" spans="1:5" ht="12.75" hidden="1" customHeight="1" x14ac:dyDescent="0.2">
      <c r="A272" s="198">
        <v>3</v>
      </c>
      <c r="B272" s="155" t="s">
        <v>39</v>
      </c>
      <c r="C272" s="150">
        <f t="shared" si="110"/>
        <v>19634000</v>
      </c>
      <c r="D272" s="150">
        <f t="shared" si="110"/>
        <v>21160740.34</v>
      </c>
      <c r="E272" s="154">
        <f t="shared" si="100"/>
        <v>107.77600254660283</v>
      </c>
    </row>
    <row r="273" spans="1:5" ht="12.75" customHeight="1" x14ac:dyDescent="0.2">
      <c r="A273" s="69">
        <v>36</v>
      </c>
      <c r="B273" s="170" t="s">
        <v>190</v>
      </c>
      <c r="C273" s="150">
        <f t="shared" ref="C273:D274" si="111">C274</f>
        <v>19634000</v>
      </c>
      <c r="D273" s="150">
        <f t="shared" si="111"/>
        <v>21160740.34</v>
      </c>
      <c r="E273" s="154">
        <f t="shared" si="100"/>
        <v>107.77600254660283</v>
      </c>
    </row>
    <row r="274" spans="1:5" ht="12.75" customHeight="1" x14ac:dyDescent="0.2">
      <c r="A274" s="69">
        <v>363</v>
      </c>
      <c r="B274" s="159" t="s">
        <v>123</v>
      </c>
      <c r="C274" s="130">
        <f t="shared" si="111"/>
        <v>19634000</v>
      </c>
      <c r="D274" s="130">
        <f t="shared" si="111"/>
        <v>21160740.34</v>
      </c>
      <c r="E274" s="143">
        <f t="shared" si="100"/>
        <v>107.77600254660283</v>
      </c>
    </row>
    <row r="275" spans="1:5" ht="12.75" customHeight="1" x14ac:dyDescent="0.2">
      <c r="A275" s="117">
        <v>3632</v>
      </c>
      <c r="B275" s="157" t="s">
        <v>124</v>
      </c>
      <c r="C275" s="275">
        <v>19634000</v>
      </c>
      <c r="D275" s="171">
        <v>21160740.34</v>
      </c>
      <c r="E275" s="276">
        <f t="shared" si="100"/>
        <v>107.77600254660283</v>
      </c>
    </row>
    <row r="276" spans="1:5" ht="12.75" customHeight="1" x14ac:dyDescent="0.2">
      <c r="A276" s="117"/>
      <c r="B276" s="157"/>
      <c r="C276" s="169"/>
      <c r="E276" s="173"/>
    </row>
    <row r="277" spans="1:5" ht="12.75" customHeight="1" x14ac:dyDescent="0.2">
      <c r="A277" s="198" t="s">
        <v>177</v>
      </c>
      <c r="B277" s="45" t="s">
        <v>178</v>
      </c>
      <c r="C277" s="150">
        <f t="shared" ref="C277:D283" si="112">C278</f>
        <v>23158000</v>
      </c>
      <c r="D277" s="150">
        <f t="shared" si="112"/>
        <v>22881780.629999999</v>
      </c>
      <c r="E277" s="154">
        <f t="shared" si="100"/>
        <v>98.807239960272909</v>
      </c>
    </row>
    <row r="278" spans="1:5" ht="12.75" hidden="1" customHeight="1" x14ac:dyDescent="0.2">
      <c r="A278" s="198">
        <v>3</v>
      </c>
      <c r="B278" s="155" t="s">
        <v>39</v>
      </c>
      <c r="C278" s="150">
        <f t="shared" ref="C278:D278" si="113">C279+C282</f>
        <v>23158000</v>
      </c>
      <c r="D278" s="150">
        <f t="shared" si="113"/>
        <v>22881780.629999999</v>
      </c>
      <c r="E278" s="154">
        <f t="shared" si="100"/>
        <v>98.807239960272909</v>
      </c>
    </row>
    <row r="279" spans="1:5" ht="12.75" customHeight="1" x14ac:dyDescent="0.2">
      <c r="A279" s="69">
        <v>36</v>
      </c>
      <c r="B279" s="170" t="s">
        <v>190</v>
      </c>
      <c r="C279" s="150">
        <f t="shared" ref="C279:D280" si="114">C280</f>
        <v>2455000</v>
      </c>
      <c r="D279" s="150">
        <f t="shared" si="114"/>
        <v>2319815.73</v>
      </c>
      <c r="E279" s="154">
        <f t="shared" si="100"/>
        <v>94.493512423625262</v>
      </c>
    </row>
    <row r="280" spans="1:5" ht="12.75" customHeight="1" x14ac:dyDescent="0.2">
      <c r="A280" s="69">
        <v>363</v>
      </c>
      <c r="B280" s="159" t="s">
        <v>123</v>
      </c>
      <c r="C280" s="130">
        <f t="shared" si="114"/>
        <v>2455000</v>
      </c>
      <c r="D280" s="130">
        <f t="shared" si="114"/>
        <v>2319815.73</v>
      </c>
      <c r="E280" s="143">
        <f t="shared" si="100"/>
        <v>94.493512423625262</v>
      </c>
    </row>
    <row r="281" spans="1:5" ht="12.75" customHeight="1" x14ac:dyDescent="0.2">
      <c r="A281" s="117">
        <v>3632</v>
      </c>
      <c r="B281" s="157" t="s">
        <v>124</v>
      </c>
      <c r="C281" s="275">
        <v>2455000</v>
      </c>
      <c r="D281" s="171">
        <v>2319815.73</v>
      </c>
      <c r="E281" s="276">
        <f t="shared" si="100"/>
        <v>94.493512423625262</v>
      </c>
    </row>
    <row r="282" spans="1:5" ht="12.75" customHeight="1" x14ac:dyDescent="0.2">
      <c r="A282" s="198">
        <v>38</v>
      </c>
      <c r="B282" s="43" t="s">
        <v>58</v>
      </c>
      <c r="C282" s="150">
        <f t="shared" si="112"/>
        <v>20703000</v>
      </c>
      <c r="D282" s="150">
        <f t="shared" si="112"/>
        <v>20561964.899999999</v>
      </c>
      <c r="E282" s="154">
        <f t="shared" si="100"/>
        <v>99.318769743515418</v>
      </c>
    </row>
    <row r="283" spans="1:5" ht="12.75" customHeight="1" x14ac:dyDescent="0.2">
      <c r="A283" s="198">
        <v>386</v>
      </c>
      <c r="B283" s="43" t="s">
        <v>125</v>
      </c>
      <c r="C283" s="150">
        <f t="shared" si="112"/>
        <v>20703000</v>
      </c>
      <c r="D283" s="150">
        <f t="shared" si="112"/>
        <v>20561964.899999999</v>
      </c>
      <c r="E283" s="154">
        <f t="shared" si="100"/>
        <v>99.318769743515418</v>
      </c>
    </row>
    <row r="284" spans="1:5" ht="25.5" customHeight="1" x14ac:dyDescent="0.2">
      <c r="A284" s="117">
        <v>3861</v>
      </c>
      <c r="B284" s="48" t="s">
        <v>129</v>
      </c>
      <c r="C284" s="260">
        <v>20703000</v>
      </c>
      <c r="D284" s="151">
        <v>20561964.899999999</v>
      </c>
      <c r="E284" s="270">
        <f t="shared" si="100"/>
        <v>99.318769743515418</v>
      </c>
    </row>
    <row r="285" spans="1:5" ht="9" customHeight="1" x14ac:dyDescent="0.2">
      <c r="A285" s="117"/>
      <c r="B285" s="157"/>
      <c r="C285" s="171"/>
      <c r="D285" s="171"/>
      <c r="E285" s="172"/>
    </row>
    <row r="286" spans="1:5" ht="12.75" customHeight="1" x14ac:dyDescent="0.2">
      <c r="A286" s="198" t="s">
        <v>159</v>
      </c>
      <c r="B286" s="45" t="s">
        <v>156</v>
      </c>
      <c r="C286" s="150">
        <f t="shared" ref="C286:D289" si="115">C287</f>
        <v>341000</v>
      </c>
      <c r="D286" s="150">
        <f t="shared" si="115"/>
        <v>340624.88</v>
      </c>
      <c r="E286" s="154">
        <f t="shared" si="100"/>
        <v>99.889994134897364</v>
      </c>
    </row>
    <row r="287" spans="1:5" ht="11.45" hidden="1" customHeight="1" x14ac:dyDescent="0.2">
      <c r="A287" s="198">
        <v>3</v>
      </c>
      <c r="B287" s="155" t="s">
        <v>39</v>
      </c>
      <c r="C287" s="150">
        <f t="shared" si="115"/>
        <v>341000</v>
      </c>
      <c r="D287" s="150">
        <f t="shared" si="115"/>
        <v>340624.88</v>
      </c>
      <c r="E287" s="154">
        <f t="shared" si="100"/>
        <v>99.889994134897364</v>
      </c>
    </row>
    <row r="288" spans="1:5" ht="12.75" customHeight="1" x14ac:dyDescent="0.2">
      <c r="A288" s="198">
        <v>32</v>
      </c>
      <c r="B288" s="160" t="s">
        <v>4</v>
      </c>
      <c r="C288" s="150">
        <f t="shared" si="115"/>
        <v>341000</v>
      </c>
      <c r="D288" s="150">
        <f t="shared" si="115"/>
        <v>340624.88</v>
      </c>
      <c r="E288" s="154">
        <f t="shared" si="100"/>
        <v>99.889994134897364</v>
      </c>
    </row>
    <row r="289" spans="1:5" ht="12.75" customHeight="1" x14ac:dyDescent="0.2">
      <c r="A289" s="69">
        <v>323</v>
      </c>
      <c r="B289" s="155" t="s">
        <v>12</v>
      </c>
      <c r="C289" s="150">
        <f t="shared" si="115"/>
        <v>341000</v>
      </c>
      <c r="D289" s="150">
        <f t="shared" si="115"/>
        <v>340624.88</v>
      </c>
      <c r="E289" s="154">
        <f t="shared" si="100"/>
        <v>99.889994134897364</v>
      </c>
    </row>
    <row r="290" spans="1:5" ht="12.75" customHeight="1" x14ac:dyDescent="0.2">
      <c r="A290" s="117">
        <v>3237</v>
      </c>
      <c r="B290" s="44" t="s">
        <v>14</v>
      </c>
      <c r="C290" s="260">
        <v>341000</v>
      </c>
      <c r="D290" s="151">
        <v>340624.88</v>
      </c>
      <c r="E290" s="270">
        <f t="shared" si="100"/>
        <v>99.889994134897364</v>
      </c>
    </row>
    <row r="291" spans="1:5" ht="9" customHeight="1" x14ac:dyDescent="0.2">
      <c r="A291" s="117"/>
      <c r="B291" s="186"/>
      <c r="C291" s="151"/>
      <c r="D291" s="151"/>
      <c r="E291" s="158"/>
    </row>
    <row r="292" spans="1:5" ht="12.75" customHeight="1" x14ac:dyDescent="0.2">
      <c r="A292" s="198" t="s">
        <v>161</v>
      </c>
      <c r="B292" s="45" t="s">
        <v>155</v>
      </c>
      <c r="C292" s="150">
        <f t="shared" ref="C292:D293" si="116">C293</f>
        <v>7735000</v>
      </c>
      <c r="D292" s="150">
        <f t="shared" si="116"/>
        <v>7576325.8499999996</v>
      </c>
      <c r="E292" s="154">
        <f t="shared" si="100"/>
        <v>97.948621202327075</v>
      </c>
    </row>
    <row r="293" spans="1:5" ht="12.75" hidden="1" customHeight="1" x14ac:dyDescent="0.2">
      <c r="A293" s="198">
        <v>3</v>
      </c>
      <c r="B293" s="155" t="s">
        <v>39</v>
      </c>
      <c r="C293" s="150">
        <f t="shared" si="116"/>
        <v>7735000</v>
      </c>
      <c r="D293" s="150">
        <f t="shared" si="116"/>
        <v>7576325.8499999996</v>
      </c>
      <c r="E293" s="154">
        <f t="shared" si="100"/>
        <v>97.948621202327075</v>
      </c>
    </row>
    <row r="294" spans="1:5" ht="12.75" customHeight="1" x14ac:dyDescent="0.2">
      <c r="A294" s="198">
        <v>32</v>
      </c>
      <c r="B294" s="160" t="s">
        <v>4</v>
      </c>
      <c r="C294" s="150">
        <f t="shared" ref="C294:D294" si="117">C295+C297</f>
        <v>7735000</v>
      </c>
      <c r="D294" s="150">
        <f t="shared" si="117"/>
        <v>7576325.8499999996</v>
      </c>
      <c r="E294" s="154">
        <f t="shared" si="100"/>
        <v>97.948621202327075</v>
      </c>
    </row>
    <row r="295" spans="1:5" ht="12.75" customHeight="1" x14ac:dyDescent="0.2">
      <c r="A295" s="69">
        <v>323</v>
      </c>
      <c r="B295" s="155" t="s">
        <v>12</v>
      </c>
      <c r="C295" s="150">
        <f t="shared" ref="C295:D295" si="118">C296</f>
        <v>300000</v>
      </c>
      <c r="D295" s="150">
        <f t="shared" si="118"/>
        <v>264365</v>
      </c>
      <c r="E295" s="154">
        <f t="shared" si="100"/>
        <v>88.12166666666667</v>
      </c>
    </row>
    <row r="296" spans="1:5" ht="12.75" customHeight="1" x14ac:dyDescent="0.2">
      <c r="A296" s="117">
        <v>3237</v>
      </c>
      <c r="B296" s="44" t="s">
        <v>14</v>
      </c>
      <c r="C296" s="260">
        <v>300000</v>
      </c>
      <c r="D296" s="151">
        <v>264365</v>
      </c>
      <c r="E296" s="270">
        <f t="shared" si="100"/>
        <v>88.12166666666667</v>
      </c>
    </row>
    <row r="297" spans="1:5" ht="12.75" customHeight="1" x14ac:dyDescent="0.2">
      <c r="A297" s="69">
        <v>329</v>
      </c>
      <c r="B297" s="156" t="s">
        <v>56</v>
      </c>
      <c r="C297" s="150">
        <f t="shared" ref="C297:D297" si="119">C298+C299</f>
        <v>7435000</v>
      </c>
      <c r="D297" s="150">
        <f t="shared" si="119"/>
        <v>7311960.8499999996</v>
      </c>
      <c r="E297" s="154">
        <f t="shared" si="100"/>
        <v>98.345135843981168</v>
      </c>
    </row>
    <row r="298" spans="1:5" ht="12.75" customHeight="1" x14ac:dyDescent="0.2">
      <c r="A298" s="111">
        <v>3295</v>
      </c>
      <c r="B298" s="157" t="s">
        <v>122</v>
      </c>
      <c r="C298" s="260">
        <v>10000</v>
      </c>
      <c r="D298" s="151">
        <v>47.5</v>
      </c>
      <c r="E298" s="270">
        <f t="shared" si="100"/>
        <v>0.47499999999999998</v>
      </c>
    </row>
    <row r="299" spans="1:5" ht="12.75" customHeight="1" x14ac:dyDescent="0.2">
      <c r="A299" s="117">
        <v>3299</v>
      </c>
      <c r="B299" s="157" t="s">
        <v>56</v>
      </c>
      <c r="C299" s="260">
        <v>7425000</v>
      </c>
      <c r="D299" s="151">
        <v>7311913.3499999996</v>
      </c>
      <c r="E299" s="270">
        <f t="shared" si="100"/>
        <v>98.476947474747462</v>
      </c>
    </row>
    <row r="300" spans="1:5" ht="9" customHeight="1" x14ac:dyDescent="0.2">
      <c r="A300" s="117"/>
      <c r="B300" s="157"/>
      <c r="C300" s="171"/>
      <c r="D300" s="171"/>
      <c r="E300" s="172"/>
    </row>
    <row r="301" spans="1:5" ht="12.75" customHeight="1" x14ac:dyDescent="0.2">
      <c r="A301" s="198" t="s">
        <v>162</v>
      </c>
      <c r="B301" s="166" t="s">
        <v>223</v>
      </c>
      <c r="C301" s="150">
        <f t="shared" ref="C301:D303" si="120">C302</f>
        <v>12100000</v>
      </c>
      <c r="D301" s="150">
        <f t="shared" si="120"/>
        <v>11581911.17</v>
      </c>
      <c r="E301" s="154">
        <f t="shared" si="100"/>
        <v>95.7182741322314</v>
      </c>
    </row>
    <row r="302" spans="1:5" ht="12.75" hidden="1" customHeight="1" x14ac:dyDescent="0.2">
      <c r="A302" s="198">
        <v>3</v>
      </c>
      <c r="B302" s="155" t="s">
        <v>39</v>
      </c>
      <c r="C302" s="150">
        <f t="shared" si="120"/>
        <v>12100000</v>
      </c>
      <c r="D302" s="150">
        <f t="shared" si="120"/>
        <v>11581911.17</v>
      </c>
      <c r="E302" s="154">
        <f t="shared" si="100"/>
        <v>95.7182741322314</v>
      </c>
    </row>
    <row r="303" spans="1:5" ht="12.75" customHeight="1" x14ac:dyDescent="0.2">
      <c r="A303" s="69">
        <v>36</v>
      </c>
      <c r="B303" s="170" t="s">
        <v>190</v>
      </c>
      <c r="C303" s="150">
        <f t="shared" si="120"/>
        <v>12100000</v>
      </c>
      <c r="D303" s="150">
        <f t="shared" si="120"/>
        <v>11581911.17</v>
      </c>
      <c r="E303" s="154">
        <f t="shared" si="100"/>
        <v>95.7182741322314</v>
      </c>
    </row>
    <row r="304" spans="1:5" ht="12.75" customHeight="1" x14ac:dyDescent="0.2">
      <c r="A304" s="69">
        <v>363</v>
      </c>
      <c r="B304" s="159" t="s">
        <v>123</v>
      </c>
      <c r="C304" s="150">
        <f>C305</f>
        <v>12100000</v>
      </c>
      <c r="D304" s="150">
        <f>D305</f>
        <v>11581911.17</v>
      </c>
      <c r="E304" s="154">
        <f t="shared" si="100"/>
        <v>95.7182741322314</v>
      </c>
    </row>
    <row r="305" spans="1:7" ht="12.75" customHeight="1" x14ac:dyDescent="0.2">
      <c r="A305" s="111">
        <v>3631</v>
      </c>
      <c r="B305" s="185" t="s">
        <v>154</v>
      </c>
      <c r="C305" s="260">
        <v>12100000</v>
      </c>
      <c r="D305" s="151">
        <v>11581911.17</v>
      </c>
      <c r="E305" s="270">
        <f t="shared" si="100"/>
        <v>95.7182741322314</v>
      </c>
    </row>
    <row r="306" spans="1:7" ht="11.25" customHeight="1" x14ac:dyDescent="0.2">
      <c r="A306" s="117"/>
      <c r="B306" s="157"/>
      <c r="C306" s="169"/>
      <c r="E306" s="173"/>
    </row>
    <row r="307" spans="1:7" ht="25.5" customHeight="1" x14ac:dyDescent="0.2">
      <c r="A307" s="198" t="s">
        <v>171</v>
      </c>
      <c r="B307" s="45" t="s">
        <v>172</v>
      </c>
      <c r="C307" s="150">
        <f>C308</f>
        <v>3726800</v>
      </c>
      <c r="D307" s="150">
        <f>D308</f>
        <v>3182262.37</v>
      </c>
      <c r="E307" s="154">
        <f t="shared" si="100"/>
        <v>85.38860067618333</v>
      </c>
    </row>
    <row r="308" spans="1:7" ht="11.25" hidden="1" customHeight="1" x14ac:dyDescent="0.2">
      <c r="A308" s="198">
        <v>3</v>
      </c>
      <c r="B308" s="155" t="s">
        <v>39</v>
      </c>
      <c r="C308" s="150">
        <f t="shared" ref="C308:D308" si="121">C309+C316</f>
        <v>3726800</v>
      </c>
      <c r="D308" s="150">
        <f t="shared" si="121"/>
        <v>3182262.37</v>
      </c>
      <c r="E308" s="154">
        <f t="shared" si="100"/>
        <v>85.38860067618333</v>
      </c>
    </row>
    <row r="309" spans="1:7" ht="12.75" customHeight="1" x14ac:dyDescent="0.2">
      <c r="A309" s="198">
        <v>32</v>
      </c>
      <c r="B309" s="160" t="s">
        <v>4</v>
      </c>
      <c r="C309" s="150">
        <f t="shared" ref="C309:D309" si="122">C310+C312+C314</f>
        <v>3576800</v>
      </c>
      <c r="D309" s="150">
        <f t="shared" si="122"/>
        <v>3057502.77</v>
      </c>
      <c r="E309" s="154">
        <f t="shared" si="100"/>
        <v>85.481513363900703</v>
      </c>
      <c r="F309" s="64"/>
    </row>
    <row r="310" spans="1:7" ht="12.75" customHeight="1" x14ac:dyDescent="0.2">
      <c r="A310" s="198">
        <v>321</v>
      </c>
      <c r="B310" s="160" t="s">
        <v>8</v>
      </c>
      <c r="C310" s="150">
        <f t="shared" ref="C310:D310" si="123">C311</f>
        <v>26300</v>
      </c>
      <c r="D310" s="150">
        <f t="shared" si="123"/>
        <v>26272.65</v>
      </c>
      <c r="E310" s="154">
        <f t="shared" si="100"/>
        <v>99.89600760456274</v>
      </c>
      <c r="F310" s="64"/>
    </row>
    <row r="311" spans="1:7" ht="12.75" customHeight="1" x14ac:dyDescent="0.2">
      <c r="A311" s="117">
        <v>3211</v>
      </c>
      <c r="B311" s="136" t="s">
        <v>45</v>
      </c>
      <c r="C311" s="260">
        <v>26300</v>
      </c>
      <c r="D311" s="151">
        <v>26272.65</v>
      </c>
      <c r="E311" s="270">
        <f t="shared" si="100"/>
        <v>99.89600760456274</v>
      </c>
    </row>
    <row r="312" spans="1:7" ht="12" customHeight="1" x14ac:dyDescent="0.2">
      <c r="A312" s="69">
        <v>323</v>
      </c>
      <c r="B312" s="155" t="s">
        <v>12</v>
      </c>
      <c r="C312" s="150">
        <f t="shared" ref="C312:D312" si="124">C313</f>
        <v>3550000</v>
      </c>
      <c r="D312" s="150">
        <f t="shared" si="124"/>
        <v>3030821.94</v>
      </c>
      <c r="E312" s="154">
        <f t="shared" si="100"/>
        <v>85.37526591549296</v>
      </c>
    </row>
    <row r="313" spans="1:7" ht="13.5" customHeight="1" x14ac:dyDescent="0.2">
      <c r="A313" s="117">
        <v>3237</v>
      </c>
      <c r="B313" s="44" t="s">
        <v>14</v>
      </c>
      <c r="C313" s="260">
        <v>3550000</v>
      </c>
      <c r="D313" s="151">
        <v>3030821.94</v>
      </c>
      <c r="E313" s="270">
        <f t="shared" ref="E313:E344" si="125">D313/C313*100</f>
        <v>85.37526591549296</v>
      </c>
      <c r="G313" s="64"/>
    </row>
    <row r="314" spans="1:7" ht="13.5" customHeight="1" x14ac:dyDescent="0.2">
      <c r="A314" s="198">
        <v>329</v>
      </c>
      <c r="B314" s="43" t="s">
        <v>56</v>
      </c>
      <c r="C314" s="150">
        <f t="shared" ref="C314:D314" si="126">C315</f>
        <v>500</v>
      </c>
      <c r="D314" s="150">
        <f t="shared" si="126"/>
        <v>408.18</v>
      </c>
      <c r="E314" s="154">
        <f t="shared" si="125"/>
        <v>81.635999999999996</v>
      </c>
    </row>
    <row r="315" spans="1:7" ht="13.5" customHeight="1" x14ac:dyDescent="0.2">
      <c r="A315" s="117">
        <v>3292</v>
      </c>
      <c r="B315" s="44" t="s">
        <v>229</v>
      </c>
      <c r="C315" s="260">
        <v>500</v>
      </c>
      <c r="D315" s="151">
        <v>408.18</v>
      </c>
      <c r="E315" s="270">
        <f t="shared" si="125"/>
        <v>81.635999999999996</v>
      </c>
    </row>
    <row r="316" spans="1:7" ht="13.5" customHeight="1" x14ac:dyDescent="0.2">
      <c r="A316" s="198">
        <v>34</v>
      </c>
      <c r="B316" s="43" t="s">
        <v>16</v>
      </c>
      <c r="C316" s="150">
        <f t="shared" ref="C316:D316" si="127">C317</f>
        <v>150000</v>
      </c>
      <c r="D316" s="150">
        <f t="shared" si="127"/>
        <v>124759.59999999999</v>
      </c>
      <c r="E316" s="154">
        <f t="shared" si="125"/>
        <v>83.173066666666656</v>
      </c>
    </row>
    <row r="317" spans="1:7" ht="13.5" customHeight="1" x14ac:dyDescent="0.2">
      <c r="A317" s="198">
        <v>343</v>
      </c>
      <c r="B317" s="43" t="s">
        <v>62</v>
      </c>
      <c r="C317" s="150">
        <f t="shared" ref="C317:D317" si="128">C318+C319</f>
        <v>150000</v>
      </c>
      <c r="D317" s="150">
        <f t="shared" si="128"/>
        <v>124759.59999999999</v>
      </c>
      <c r="E317" s="154">
        <f t="shared" si="125"/>
        <v>83.173066666666656</v>
      </c>
    </row>
    <row r="318" spans="1:7" ht="13.5" customHeight="1" x14ac:dyDescent="0.2">
      <c r="A318" s="117">
        <v>3431</v>
      </c>
      <c r="B318" s="44" t="s">
        <v>63</v>
      </c>
      <c r="C318" s="260">
        <v>20000</v>
      </c>
      <c r="D318" s="151">
        <v>1624.06</v>
      </c>
      <c r="E318" s="270">
        <f t="shared" si="125"/>
        <v>8.1203000000000003</v>
      </c>
    </row>
    <row r="319" spans="1:7" ht="13.5" customHeight="1" x14ac:dyDescent="0.2">
      <c r="A319" s="117">
        <v>3432</v>
      </c>
      <c r="B319" s="164" t="s">
        <v>133</v>
      </c>
      <c r="C319" s="260">
        <v>130000</v>
      </c>
      <c r="D319" s="151">
        <v>123135.54</v>
      </c>
      <c r="E319" s="270">
        <f t="shared" si="125"/>
        <v>94.719646153846142</v>
      </c>
      <c r="G319" s="64"/>
    </row>
    <row r="320" spans="1:7" ht="9.75" customHeight="1" x14ac:dyDescent="0.2">
      <c r="A320" s="225"/>
      <c r="B320" s="163"/>
      <c r="C320" s="145"/>
      <c r="D320" s="145"/>
      <c r="E320" s="146"/>
    </row>
    <row r="321" spans="1:7" ht="12.75" customHeight="1" x14ac:dyDescent="0.2">
      <c r="A321" s="198" t="s">
        <v>195</v>
      </c>
      <c r="B321" s="45" t="s">
        <v>182</v>
      </c>
      <c r="C321" s="150">
        <f t="shared" ref="C321:D324" si="129">C322</f>
        <v>9000000</v>
      </c>
      <c r="D321" s="150">
        <f t="shared" si="129"/>
        <v>9000000</v>
      </c>
      <c r="E321" s="154">
        <f t="shared" si="125"/>
        <v>100</v>
      </c>
    </row>
    <row r="322" spans="1:7" ht="12.75" hidden="1" customHeight="1" x14ac:dyDescent="0.2">
      <c r="A322" s="198">
        <v>3</v>
      </c>
      <c r="B322" s="155" t="s">
        <v>39</v>
      </c>
      <c r="C322" s="150">
        <f t="shared" si="129"/>
        <v>9000000</v>
      </c>
      <c r="D322" s="150">
        <f t="shared" si="129"/>
        <v>9000000</v>
      </c>
      <c r="E322" s="154">
        <f t="shared" si="125"/>
        <v>100</v>
      </c>
    </row>
    <row r="323" spans="1:7" ht="12.75" customHeight="1" x14ac:dyDescent="0.2">
      <c r="A323" s="69">
        <v>36</v>
      </c>
      <c r="B323" s="170" t="s">
        <v>190</v>
      </c>
      <c r="C323" s="150">
        <f t="shared" si="129"/>
        <v>9000000</v>
      </c>
      <c r="D323" s="150">
        <f t="shared" si="129"/>
        <v>9000000</v>
      </c>
      <c r="E323" s="154">
        <f t="shared" si="125"/>
        <v>100</v>
      </c>
    </row>
    <row r="324" spans="1:7" ht="12.75" customHeight="1" x14ac:dyDescent="0.2">
      <c r="A324" s="69">
        <v>363</v>
      </c>
      <c r="B324" s="159" t="s">
        <v>123</v>
      </c>
      <c r="C324" s="150">
        <f t="shared" si="129"/>
        <v>9000000</v>
      </c>
      <c r="D324" s="150">
        <f t="shared" si="129"/>
        <v>9000000</v>
      </c>
      <c r="E324" s="154">
        <f t="shared" si="125"/>
        <v>100</v>
      </c>
    </row>
    <row r="325" spans="1:7" ht="12.75" customHeight="1" x14ac:dyDescent="0.2">
      <c r="A325" s="117">
        <v>3632</v>
      </c>
      <c r="B325" s="44" t="s">
        <v>124</v>
      </c>
      <c r="C325" s="260">
        <v>9000000</v>
      </c>
      <c r="D325" s="151">
        <v>9000000</v>
      </c>
      <c r="E325" s="270">
        <f t="shared" si="125"/>
        <v>100</v>
      </c>
    </row>
    <row r="326" spans="1:7" ht="12.75" customHeight="1" x14ac:dyDescent="0.2">
      <c r="A326" s="117"/>
      <c r="B326" s="44"/>
      <c r="C326" s="151"/>
      <c r="D326" s="151"/>
      <c r="E326" s="158"/>
    </row>
    <row r="327" spans="1:7" ht="24.6" customHeight="1" x14ac:dyDescent="0.2">
      <c r="A327" s="198" t="s">
        <v>197</v>
      </c>
      <c r="B327" s="45" t="s">
        <v>191</v>
      </c>
      <c r="C327" s="150">
        <f t="shared" ref="C327:D330" si="130">C328</f>
        <v>50000</v>
      </c>
      <c r="D327" s="150">
        <f t="shared" si="130"/>
        <v>49117.95</v>
      </c>
      <c r="E327" s="154">
        <f t="shared" si="125"/>
        <v>98.235900000000001</v>
      </c>
    </row>
    <row r="328" spans="1:7" ht="12.75" hidden="1" customHeight="1" x14ac:dyDescent="0.2">
      <c r="A328" s="198">
        <v>3</v>
      </c>
      <c r="B328" s="155" t="s">
        <v>39</v>
      </c>
      <c r="C328" s="150">
        <f t="shared" si="130"/>
        <v>50000</v>
      </c>
      <c r="D328" s="150">
        <f t="shared" si="130"/>
        <v>49117.95</v>
      </c>
      <c r="E328" s="154">
        <f t="shared" si="125"/>
        <v>98.235900000000001</v>
      </c>
    </row>
    <row r="329" spans="1:7" ht="12.75" customHeight="1" x14ac:dyDescent="0.2">
      <c r="A329" s="198">
        <v>32</v>
      </c>
      <c r="B329" s="160" t="s">
        <v>4</v>
      </c>
      <c r="C329" s="150">
        <f t="shared" si="130"/>
        <v>50000</v>
      </c>
      <c r="D329" s="150">
        <f t="shared" si="130"/>
        <v>49117.95</v>
      </c>
      <c r="E329" s="154">
        <f t="shared" si="125"/>
        <v>98.235900000000001</v>
      </c>
    </row>
    <row r="330" spans="1:7" ht="12.75" customHeight="1" x14ac:dyDescent="0.2">
      <c r="A330" s="69">
        <v>323</v>
      </c>
      <c r="B330" s="155" t="s">
        <v>12</v>
      </c>
      <c r="C330" s="150">
        <f t="shared" si="130"/>
        <v>50000</v>
      </c>
      <c r="D330" s="150">
        <f t="shared" si="130"/>
        <v>49117.95</v>
      </c>
      <c r="E330" s="154">
        <f t="shared" si="125"/>
        <v>98.235900000000001</v>
      </c>
    </row>
    <row r="331" spans="1:7" ht="12.75" customHeight="1" x14ac:dyDescent="0.2">
      <c r="A331" s="117">
        <v>3233</v>
      </c>
      <c r="B331" s="136" t="s">
        <v>51</v>
      </c>
      <c r="C331" s="260">
        <v>50000</v>
      </c>
      <c r="D331" s="151">
        <v>49117.95</v>
      </c>
      <c r="E331" s="270">
        <f t="shared" si="125"/>
        <v>98.235900000000001</v>
      </c>
    </row>
    <row r="332" spans="1:7" ht="12.75" customHeight="1" x14ac:dyDescent="0.2">
      <c r="A332" s="117"/>
      <c r="B332" s="44"/>
      <c r="C332" s="151"/>
      <c r="D332" s="151"/>
      <c r="E332" s="158"/>
    </row>
    <row r="333" spans="1:7" ht="13.15" customHeight="1" x14ac:dyDescent="0.2">
      <c r="A333" s="60">
        <v>102</v>
      </c>
      <c r="B333" s="59" t="s">
        <v>73</v>
      </c>
      <c r="C333" s="202">
        <f>C335+C349+C367+C387+C402+C418+C433+C474+C486+C500+C441+C447+C453+C459+C465</f>
        <v>791214800</v>
      </c>
      <c r="D333" s="202">
        <f>D335+D349+D367+D387+D402+D418+D433+D474+D486+D500+D441+D447+D453+D459+D465</f>
        <v>777697442.31000018</v>
      </c>
      <c r="E333" s="207">
        <f t="shared" si="125"/>
        <v>98.291569155430381</v>
      </c>
      <c r="G333" s="202"/>
    </row>
    <row r="334" spans="1:7" ht="12.6" customHeight="1" x14ac:dyDescent="0.2">
      <c r="A334" s="198"/>
      <c r="B334" s="43"/>
      <c r="C334" s="150"/>
      <c r="D334" s="150"/>
      <c r="E334" s="187"/>
    </row>
    <row r="335" spans="1:7" s="62" customFormat="1" ht="13.5" customHeight="1" x14ac:dyDescent="0.2">
      <c r="A335" s="198" t="s">
        <v>98</v>
      </c>
      <c r="B335" s="219" t="s">
        <v>216</v>
      </c>
      <c r="C335" s="150">
        <f>C336</f>
        <v>36881700</v>
      </c>
      <c r="D335" s="150">
        <f>D336</f>
        <v>36881695.240000002</v>
      </c>
      <c r="E335" s="154">
        <f t="shared" si="125"/>
        <v>99.999987093870416</v>
      </c>
      <c r="G335" s="216"/>
    </row>
    <row r="336" spans="1:7" s="62" customFormat="1" ht="12.75" hidden="1" customHeight="1" x14ac:dyDescent="0.2">
      <c r="A336" s="198">
        <v>3</v>
      </c>
      <c r="B336" s="155" t="s">
        <v>39</v>
      </c>
      <c r="C336" s="150">
        <f>C337+C342+C345</f>
        <v>36881700</v>
      </c>
      <c r="D336" s="150">
        <f>D337+D342+D345</f>
        <v>36881695.240000002</v>
      </c>
      <c r="E336" s="154">
        <f t="shared" si="125"/>
        <v>99.999987093870416</v>
      </c>
    </row>
    <row r="337" spans="1:7" s="62" customFormat="1" ht="12.75" customHeight="1" x14ac:dyDescent="0.2">
      <c r="A337" s="198">
        <v>35</v>
      </c>
      <c r="B337" s="160" t="s">
        <v>17</v>
      </c>
      <c r="C337" s="150">
        <f t="shared" ref="C337:D337" si="131">C338+C340</f>
        <v>9871300</v>
      </c>
      <c r="D337" s="150">
        <f t="shared" si="131"/>
        <v>9871295.2400000002</v>
      </c>
      <c r="E337" s="154">
        <f t="shared" si="125"/>
        <v>99.999951779400888</v>
      </c>
    </row>
    <row r="338" spans="1:7" s="62" customFormat="1" ht="12.75" customHeight="1" x14ac:dyDescent="0.2">
      <c r="A338" s="69">
        <v>351</v>
      </c>
      <c r="B338" s="160" t="s">
        <v>0</v>
      </c>
      <c r="C338" s="150">
        <f t="shared" ref="C338:D338" si="132">C339</f>
        <v>371000</v>
      </c>
      <c r="D338" s="150">
        <f t="shared" si="132"/>
        <v>370995.75</v>
      </c>
      <c r="E338" s="154">
        <f t="shared" si="125"/>
        <v>99.998854447439356</v>
      </c>
    </row>
    <row r="339" spans="1:7" s="62" customFormat="1" ht="12.75" customHeight="1" x14ac:dyDescent="0.2">
      <c r="A339" s="117" t="s">
        <v>18</v>
      </c>
      <c r="B339" s="161" t="s">
        <v>0</v>
      </c>
      <c r="C339" s="260">
        <v>371000</v>
      </c>
      <c r="D339" s="151">
        <v>370995.75</v>
      </c>
      <c r="E339" s="270">
        <f t="shared" si="125"/>
        <v>99.998854447439356</v>
      </c>
    </row>
    <row r="340" spans="1:7" s="62" customFormat="1" ht="25.15" customHeight="1" x14ac:dyDescent="0.2">
      <c r="A340" s="69">
        <v>352</v>
      </c>
      <c r="B340" s="223" t="s">
        <v>239</v>
      </c>
      <c r="C340" s="150">
        <f t="shared" ref="C340:D340" si="133">C341</f>
        <v>9500300</v>
      </c>
      <c r="D340" s="150">
        <f t="shared" si="133"/>
        <v>9500299.4900000002</v>
      </c>
      <c r="E340" s="154">
        <f t="shared" si="125"/>
        <v>99.999994631748478</v>
      </c>
    </row>
    <row r="341" spans="1:7" ht="12.75" customHeight="1" x14ac:dyDescent="0.2">
      <c r="A341" s="117">
        <v>3522</v>
      </c>
      <c r="B341" s="134" t="s">
        <v>2</v>
      </c>
      <c r="C341" s="260">
        <v>9500300</v>
      </c>
      <c r="D341" s="151">
        <v>9500299.4900000002</v>
      </c>
      <c r="E341" s="270">
        <f t="shared" si="125"/>
        <v>99.999994631748478</v>
      </c>
      <c r="G341" s="64"/>
    </row>
    <row r="342" spans="1:7" s="62" customFormat="1" ht="12.75" customHeight="1" x14ac:dyDescent="0.2">
      <c r="A342" s="69">
        <v>36</v>
      </c>
      <c r="B342" s="170" t="s">
        <v>190</v>
      </c>
      <c r="C342" s="150">
        <f t="shared" ref="C342:D342" si="134">C343</f>
        <v>27008000</v>
      </c>
      <c r="D342" s="150">
        <f t="shared" si="134"/>
        <v>27008000</v>
      </c>
      <c r="E342" s="154">
        <f t="shared" si="125"/>
        <v>100</v>
      </c>
    </row>
    <row r="343" spans="1:7" s="62" customFormat="1" ht="12.75" customHeight="1" x14ac:dyDescent="0.2">
      <c r="A343" s="69">
        <v>363</v>
      </c>
      <c r="B343" s="159" t="s">
        <v>123</v>
      </c>
      <c r="C343" s="150">
        <f>C344</f>
        <v>27008000</v>
      </c>
      <c r="D343" s="150">
        <f>D344</f>
        <v>27008000</v>
      </c>
      <c r="E343" s="154">
        <f t="shared" si="125"/>
        <v>100</v>
      </c>
    </row>
    <row r="344" spans="1:7" ht="12.75" customHeight="1" x14ac:dyDescent="0.2">
      <c r="A344" s="117">
        <v>3632</v>
      </c>
      <c r="B344" s="44" t="s">
        <v>124</v>
      </c>
      <c r="C344" s="260">
        <v>27008000</v>
      </c>
      <c r="D344" s="151">
        <v>27008000</v>
      </c>
      <c r="E344" s="270">
        <f t="shared" si="125"/>
        <v>100</v>
      </c>
    </row>
    <row r="345" spans="1:7" ht="12.75" customHeight="1" x14ac:dyDescent="0.2">
      <c r="A345" s="69">
        <v>38</v>
      </c>
      <c r="B345" s="165" t="s">
        <v>58</v>
      </c>
      <c r="C345" s="150">
        <f t="shared" ref="C345:D345" si="135">C346</f>
        <v>2400</v>
      </c>
      <c r="D345" s="150">
        <f t="shared" si="135"/>
        <v>2400</v>
      </c>
      <c r="E345" s="154">
        <f t="shared" ref="E345:E400" si="136">D345/C345*100</f>
        <v>100</v>
      </c>
    </row>
    <row r="346" spans="1:7" ht="12.75" customHeight="1" x14ac:dyDescent="0.2">
      <c r="A346" s="198">
        <v>382</v>
      </c>
      <c r="B346" s="165" t="s">
        <v>82</v>
      </c>
      <c r="C346" s="150">
        <f t="shared" ref="C346:D346" si="137">C347</f>
        <v>2400</v>
      </c>
      <c r="D346" s="150">
        <f t="shared" si="137"/>
        <v>2400</v>
      </c>
      <c r="E346" s="154">
        <f t="shared" si="136"/>
        <v>100</v>
      </c>
    </row>
    <row r="347" spans="1:7" ht="12.75" customHeight="1" x14ac:dyDescent="0.2">
      <c r="A347" s="117">
        <v>3822</v>
      </c>
      <c r="B347" s="44" t="s">
        <v>81</v>
      </c>
      <c r="C347" s="260">
        <v>2400</v>
      </c>
      <c r="D347" s="151">
        <v>2400</v>
      </c>
      <c r="E347" s="270">
        <f t="shared" si="136"/>
        <v>100</v>
      </c>
    </row>
    <row r="348" spans="1:7" ht="12.75" customHeight="1" x14ac:dyDescent="0.2">
      <c r="A348" s="117"/>
      <c r="B348" s="161"/>
      <c r="C348" s="151"/>
      <c r="D348" s="151"/>
      <c r="E348" s="158"/>
    </row>
    <row r="349" spans="1:7" s="62" customFormat="1" ht="25.5" customHeight="1" x14ac:dyDescent="0.2">
      <c r="A349" s="198" t="s">
        <v>99</v>
      </c>
      <c r="B349" s="45" t="s">
        <v>194</v>
      </c>
      <c r="C349" s="150">
        <f t="shared" ref="C349:D349" si="138">C350</f>
        <v>1519100</v>
      </c>
      <c r="D349" s="150">
        <f t="shared" si="138"/>
        <v>1387664.88</v>
      </c>
      <c r="E349" s="154">
        <f t="shared" si="136"/>
        <v>91.347829635968651</v>
      </c>
    </row>
    <row r="350" spans="1:7" s="62" customFormat="1" ht="12.75" hidden="1" customHeight="1" x14ac:dyDescent="0.2">
      <c r="A350" s="69">
        <v>3</v>
      </c>
      <c r="B350" s="155" t="s">
        <v>39</v>
      </c>
      <c r="C350" s="150">
        <f t="shared" ref="C350:D350" si="139">C351+C357+C360</f>
        <v>1519100</v>
      </c>
      <c r="D350" s="150">
        <f t="shared" si="139"/>
        <v>1387664.88</v>
      </c>
      <c r="E350" s="154">
        <f t="shared" si="136"/>
        <v>91.347829635968651</v>
      </c>
    </row>
    <row r="351" spans="1:7" s="62" customFormat="1" ht="12.75" customHeight="1" x14ac:dyDescent="0.2">
      <c r="A351" s="69">
        <v>35</v>
      </c>
      <c r="B351" s="160" t="s">
        <v>17</v>
      </c>
      <c r="C351" s="150">
        <f t="shared" ref="C351:D351" si="140">C352+C354</f>
        <v>1235800</v>
      </c>
      <c r="D351" s="150">
        <f t="shared" si="140"/>
        <v>1132522.19</v>
      </c>
      <c r="E351" s="154">
        <f t="shared" si="136"/>
        <v>91.642837837837831</v>
      </c>
    </row>
    <row r="352" spans="1:7" s="62" customFormat="1" ht="12.75" customHeight="1" x14ac:dyDescent="0.2">
      <c r="A352" s="69">
        <v>351</v>
      </c>
      <c r="B352" s="160" t="s">
        <v>0</v>
      </c>
      <c r="C352" s="150">
        <f t="shared" ref="C352:D352" si="141">C353</f>
        <v>368100</v>
      </c>
      <c r="D352" s="150">
        <f t="shared" si="141"/>
        <v>264822.19</v>
      </c>
      <c r="E352" s="154">
        <f t="shared" si="136"/>
        <v>71.943001901657155</v>
      </c>
    </row>
    <row r="353" spans="1:5" ht="12.75" customHeight="1" x14ac:dyDescent="0.2">
      <c r="A353" s="117" t="s">
        <v>18</v>
      </c>
      <c r="B353" s="161" t="s">
        <v>0</v>
      </c>
      <c r="C353" s="260">
        <v>368100</v>
      </c>
      <c r="D353" s="151">
        <v>264822.19</v>
      </c>
      <c r="E353" s="270">
        <f t="shared" si="136"/>
        <v>71.943001901657155</v>
      </c>
    </row>
    <row r="354" spans="1:5" s="62" customFormat="1" ht="25.15" customHeight="1" x14ac:dyDescent="0.2">
      <c r="A354" s="69">
        <v>352</v>
      </c>
      <c r="B354" s="223" t="s">
        <v>239</v>
      </c>
      <c r="C354" s="150">
        <f t="shared" ref="C354:D354" si="142">C355+C356</f>
        <v>867700</v>
      </c>
      <c r="D354" s="150">
        <f t="shared" si="142"/>
        <v>867700</v>
      </c>
      <c r="E354" s="154">
        <f t="shared" si="136"/>
        <v>100</v>
      </c>
    </row>
    <row r="355" spans="1:5" ht="12.75" customHeight="1" x14ac:dyDescent="0.2">
      <c r="A355" s="117">
        <v>3522</v>
      </c>
      <c r="B355" s="134" t="s">
        <v>2</v>
      </c>
      <c r="C355" s="260">
        <v>855700</v>
      </c>
      <c r="D355" s="151">
        <v>855707.07</v>
      </c>
      <c r="E355" s="270">
        <f t="shared" si="136"/>
        <v>100.00082622414396</v>
      </c>
    </row>
    <row r="356" spans="1:5" ht="12.75" customHeight="1" x14ac:dyDescent="0.2">
      <c r="A356" s="117">
        <v>3523</v>
      </c>
      <c r="B356" s="161" t="s">
        <v>208</v>
      </c>
      <c r="C356" s="260">
        <v>12000</v>
      </c>
      <c r="D356" s="151">
        <v>11992.93</v>
      </c>
      <c r="E356" s="270">
        <f t="shared" si="136"/>
        <v>99.941083333333339</v>
      </c>
    </row>
    <row r="357" spans="1:5" s="62" customFormat="1" ht="12.75" customHeight="1" x14ac:dyDescent="0.2">
      <c r="A357" s="69">
        <v>36</v>
      </c>
      <c r="B357" s="170" t="s">
        <v>190</v>
      </c>
      <c r="C357" s="150">
        <f t="shared" ref="C357:D358" si="143">C358</f>
        <v>44800</v>
      </c>
      <c r="D357" s="150">
        <f t="shared" si="143"/>
        <v>44750</v>
      </c>
      <c r="E357" s="154">
        <f t="shared" si="136"/>
        <v>99.888392857142861</v>
      </c>
    </row>
    <row r="358" spans="1:5" s="62" customFormat="1" ht="12.75" customHeight="1" x14ac:dyDescent="0.2">
      <c r="A358" s="69">
        <v>363</v>
      </c>
      <c r="B358" s="159" t="s">
        <v>123</v>
      </c>
      <c r="C358" s="150">
        <f t="shared" si="143"/>
        <v>44800</v>
      </c>
      <c r="D358" s="150">
        <f t="shared" si="143"/>
        <v>44750</v>
      </c>
      <c r="E358" s="154">
        <f t="shared" si="136"/>
        <v>99.888392857142861</v>
      </c>
    </row>
    <row r="359" spans="1:5" ht="12.75" customHeight="1" x14ac:dyDescent="0.2">
      <c r="A359" s="117">
        <v>3632</v>
      </c>
      <c r="B359" s="44" t="s">
        <v>124</v>
      </c>
      <c r="C359" s="260">
        <v>44800</v>
      </c>
      <c r="D359" s="151">
        <v>44750</v>
      </c>
      <c r="E359" s="270">
        <f t="shared" si="136"/>
        <v>99.888392857142861</v>
      </c>
    </row>
    <row r="360" spans="1:5" s="62" customFormat="1" ht="12.75" customHeight="1" x14ac:dyDescent="0.2">
      <c r="A360" s="69">
        <v>38</v>
      </c>
      <c r="B360" s="165" t="s">
        <v>58</v>
      </c>
      <c r="C360" s="150">
        <f t="shared" ref="C360:D360" si="144">C361+C363</f>
        <v>238500</v>
      </c>
      <c r="D360" s="150">
        <f t="shared" si="144"/>
        <v>210392.69</v>
      </c>
      <c r="E360" s="154">
        <f t="shared" si="136"/>
        <v>88.214964360587004</v>
      </c>
    </row>
    <row r="361" spans="1:5" s="62" customFormat="1" ht="12.75" customHeight="1" x14ac:dyDescent="0.2">
      <c r="A361" s="69">
        <v>381</v>
      </c>
      <c r="B361" s="165" t="s">
        <v>38</v>
      </c>
      <c r="C361" s="150">
        <f t="shared" ref="C361:D361" si="145">C362</f>
        <v>2100</v>
      </c>
      <c r="D361" s="150">
        <f t="shared" si="145"/>
        <v>0</v>
      </c>
      <c r="E361" s="154">
        <f t="shared" si="136"/>
        <v>0</v>
      </c>
    </row>
    <row r="362" spans="1:5" s="62" customFormat="1" ht="12.75" hidden="1" customHeight="1" x14ac:dyDescent="0.2">
      <c r="A362" s="117">
        <v>3811</v>
      </c>
      <c r="B362" s="157" t="s">
        <v>20</v>
      </c>
      <c r="C362" s="260">
        <v>2100</v>
      </c>
      <c r="D362" s="151">
        <v>0</v>
      </c>
      <c r="E362" s="270">
        <f t="shared" si="136"/>
        <v>0</v>
      </c>
    </row>
    <row r="363" spans="1:5" ht="12.75" customHeight="1" x14ac:dyDescent="0.2">
      <c r="A363" s="198">
        <v>382</v>
      </c>
      <c r="B363" s="165" t="s">
        <v>82</v>
      </c>
      <c r="C363" s="150">
        <f t="shared" ref="C363:D363" si="146">C364+C365</f>
        <v>236400</v>
      </c>
      <c r="D363" s="150">
        <f t="shared" si="146"/>
        <v>210392.69</v>
      </c>
      <c r="E363" s="154">
        <f t="shared" si="136"/>
        <v>88.998599830795271</v>
      </c>
    </row>
    <row r="364" spans="1:5" ht="12.75" customHeight="1" x14ac:dyDescent="0.2">
      <c r="A364" s="117">
        <v>3821</v>
      </c>
      <c r="B364" s="134" t="s">
        <v>116</v>
      </c>
      <c r="C364" s="260">
        <v>2100</v>
      </c>
      <c r="D364" s="151">
        <v>2100</v>
      </c>
      <c r="E364" s="270" t="s">
        <v>179</v>
      </c>
    </row>
    <row r="365" spans="1:5" ht="12.75" customHeight="1" x14ac:dyDescent="0.2">
      <c r="A365" s="117">
        <v>3822</v>
      </c>
      <c r="B365" s="44" t="s">
        <v>81</v>
      </c>
      <c r="C365" s="260">
        <v>234300</v>
      </c>
      <c r="D365" s="151">
        <v>208292.69</v>
      </c>
      <c r="E365" s="270">
        <f t="shared" si="136"/>
        <v>88.899995731967564</v>
      </c>
    </row>
    <row r="366" spans="1:5" ht="9" customHeight="1" x14ac:dyDescent="0.2">
      <c r="A366" s="117"/>
      <c r="B366" s="44"/>
      <c r="C366" s="151"/>
      <c r="D366" s="151"/>
      <c r="E366" s="158"/>
    </row>
    <row r="367" spans="1:5" s="62" customFormat="1" ht="24.75" customHeight="1" x14ac:dyDescent="0.2">
      <c r="A367" s="198" t="s">
        <v>100</v>
      </c>
      <c r="B367" s="45" t="s">
        <v>222</v>
      </c>
      <c r="C367" s="150">
        <f t="shared" ref="C367:D367" si="147">C368+C382</f>
        <v>47537000</v>
      </c>
      <c r="D367" s="150">
        <f t="shared" si="147"/>
        <v>45351364.310000002</v>
      </c>
      <c r="E367" s="154">
        <f t="shared" si="136"/>
        <v>95.40224311588868</v>
      </c>
    </row>
    <row r="368" spans="1:5" s="62" customFormat="1" ht="12.75" hidden="1" customHeight="1" x14ac:dyDescent="0.2">
      <c r="A368" s="198">
        <v>3</v>
      </c>
      <c r="B368" s="155" t="s">
        <v>39</v>
      </c>
      <c r="C368" s="150">
        <f t="shared" ref="C368:D368" si="148">C369+C375+C378</f>
        <v>46315600</v>
      </c>
      <c r="D368" s="150">
        <f t="shared" si="148"/>
        <v>44130046.219999999</v>
      </c>
      <c r="E368" s="154">
        <f t="shared" si="136"/>
        <v>95.281171397973893</v>
      </c>
    </row>
    <row r="369" spans="1:5" s="62" customFormat="1" ht="12.75" customHeight="1" x14ac:dyDescent="0.2">
      <c r="A369" s="69">
        <v>35</v>
      </c>
      <c r="B369" s="160" t="s">
        <v>17</v>
      </c>
      <c r="C369" s="150">
        <f t="shared" ref="C369:D369" si="149">C370+C372</f>
        <v>33283200</v>
      </c>
      <c r="D369" s="150">
        <f t="shared" si="149"/>
        <v>31156023.350000001</v>
      </c>
      <c r="E369" s="154">
        <f t="shared" si="136"/>
        <v>93.608857772089223</v>
      </c>
    </row>
    <row r="370" spans="1:5" s="62" customFormat="1" ht="12.75" customHeight="1" x14ac:dyDescent="0.2">
      <c r="A370" s="69">
        <v>351</v>
      </c>
      <c r="B370" s="160" t="s">
        <v>0</v>
      </c>
      <c r="C370" s="174">
        <f t="shared" ref="C370:D370" si="150">C371</f>
        <v>2239900</v>
      </c>
      <c r="D370" s="174">
        <f t="shared" si="150"/>
        <v>2239900</v>
      </c>
      <c r="E370" s="154">
        <f t="shared" si="136"/>
        <v>100</v>
      </c>
    </row>
    <row r="371" spans="1:5" s="62" customFormat="1" ht="12.75" customHeight="1" x14ac:dyDescent="0.2">
      <c r="A371" s="157">
        <v>3512</v>
      </c>
      <c r="B371" s="161" t="s">
        <v>0</v>
      </c>
      <c r="C371" s="277">
        <v>2239900</v>
      </c>
      <c r="D371" s="175">
        <v>2239900</v>
      </c>
      <c r="E371" s="270">
        <f t="shared" si="136"/>
        <v>100</v>
      </c>
    </row>
    <row r="372" spans="1:5" s="62" customFormat="1" ht="25.15" customHeight="1" x14ac:dyDescent="0.2">
      <c r="A372" s="69">
        <v>352</v>
      </c>
      <c r="B372" s="223" t="s">
        <v>239</v>
      </c>
      <c r="C372" s="150">
        <f t="shared" ref="C372:D372" si="151">C373+C374</f>
        <v>31043300</v>
      </c>
      <c r="D372" s="150">
        <f t="shared" si="151"/>
        <v>28916123.350000001</v>
      </c>
      <c r="E372" s="154">
        <f t="shared" si="136"/>
        <v>93.147710939236489</v>
      </c>
    </row>
    <row r="373" spans="1:5" ht="12.75" customHeight="1" x14ac:dyDescent="0.2">
      <c r="A373" s="117">
        <v>3522</v>
      </c>
      <c r="B373" s="134" t="s">
        <v>2</v>
      </c>
      <c r="C373" s="260">
        <v>27442200</v>
      </c>
      <c r="D373" s="151">
        <v>25315102.920000002</v>
      </c>
      <c r="E373" s="270">
        <f t="shared" si="136"/>
        <v>92.24880993506352</v>
      </c>
    </row>
    <row r="374" spans="1:5" ht="12.75" customHeight="1" x14ac:dyDescent="0.2">
      <c r="A374" s="117">
        <v>3523</v>
      </c>
      <c r="B374" s="161" t="s">
        <v>208</v>
      </c>
      <c r="C374" s="260">
        <v>3601100</v>
      </c>
      <c r="D374" s="151">
        <v>3601020.43</v>
      </c>
      <c r="E374" s="270">
        <f t="shared" si="136"/>
        <v>99.99779039737858</v>
      </c>
    </row>
    <row r="375" spans="1:5" s="62" customFormat="1" ht="12.75" customHeight="1" x14ac:dyDescent="0.2">
      <c r="A375" s="69">
        <v>36</v>
      </c>
      <c r="B375" s="170" t="s">
        <v>190</v>
      </c>
      <c r="C375" s="150">
        <f t="shared" ref="C375:D376" si="152">C376</f>
        <v>11500000</v>
      </c>
      <c r="D375" s="150">
        <f t="shared" si="152"/>
        <v>11500000</v>
      </c>
      <c r="E375" s="154">
        <f t="shared" si="136"/>
        <v>100</v>
      </c>
    </row>
    <row r="376" spans="1:5" s="62" customFormat="1" ht="12.75" customHeight="1" x14ac:dyDescent="0.2">
      <c r="A376" s="69">
        <v>363</v>
      </c>
      <c r="B376" s="159" t="s">
        <v>123</v>
      </c>
      <c r="C376" s="150">
        <f t="shared" si="152"/>
        <v>11500000</v>
      </c>
      <c r="D376" s="150">
        <f t="shared" si="152"/>
        <v>11500000</v>
      </c>
      <c r="E376" s="154">
        <f t="shared" si="136"/>
        <v>100</v>
      </c>
    </row>
    <row r="377" spans="1:5" ht="12.75" customHeight="1" x14ac:dyDescent="0.2">
      <c r="A377" s="117">
        <v>3632</v>
      </c>
      <c r="B377" s="44" t="s">
        <v>124</v>
      </c>
      <c r="C377" s="260">
        <v>11500000</v>
      </c>
      <c r="D377" s="151">
        <v>11500000</v>
      </c>
      <c r="E377" s="270">
        <f t="shared" si="136"/>
        <v>100</v>
      </c>
    </row>
    <row r="378" spans="1:5" s="62" customFormat="1" ht="13.5" customHeight="1" x14ac:dyDescent="0.2">
      <c r="A378" s="69">
        <v>38</v>
      </c>
      <c r="B378" s="165" t="s">
        <v>58</v>
      </c>
      <c r="C378" s="150">
        <f t="shared" ref="C378:D378" si="153">C379</f>
        <v>1532400</v>
      </c>
      <c r="D378" s="150">
        <f t="shared" si="153"/>
        <v>1474022.8699999999</v>
      </c>
      <c r="E378" s="154">
        <f t="shared" si="136"/>
        <v>96.190477029496208</v>
      </c>
    </row>
    <row r="379" spans="1:5" s="62" customFormat="1" ht="13.5" customHeight="1" x14ac:dyDescent="0.2">
      <c r="A379" s="69">
        <v>382</v>
      </c>
      <c r="B379" s="165" t="s">
        <v>82</v>
      </c>
      <c r="C379" s="150">
        <f t="shared" ref="C379:D379" si="154">C380+C381</f>
        <v>1532400</v>
      </c>
      <c r="D379" s="150">
        <f t="shared" si="154"/>
        <v>1474022.8699999999</v>
      </c>
      <c r="E379" s="154">
        <f t="shared" si="136"/>
        <v>96.190477029496208</v>
      </c>
    </row>
    <row r="380" spans="1:5" ht="12.75" customHeight="1" x14ac:dyDescent="0.2">
      <c r="A380" s="117">
        <v>3821</v>
      </c>
      <c r="B380" s="44" t="s">
        <v>116</v>
      </c>
      <c r="C380" s="260">
        <v>1183700</v>
      </c>
      <c r="D380" s="151">
        <v>1183627.6599999999</v>
      </c>
      <c r="E380" s="270">
        <f t="shared" si="136"/>
        <v>99.993888654219802</v>
      </c>
    </row>
    <row r="381" spans="1:5" ht="12.75" customHeight="1" x14ac:dyDescent="0.2">
      <c r="A381" s="117">
        <v>3822</v>
      </c>
      <c r="B381" s="44" t="s">
        <v>81</v>
      </c>
      <c r="C381" s="260">
        <v>348700</v>
      </c>
      <c r="D381" s="151">
        <v>290395.21000000002</v>
      </c>
      <c r="E381" s="270">
        <f t="shared" si="136"/>
        <v>83.279383424146829</v>
      </c>
    </row>
    <row r="382" spans="1:5" s="62" customFormat="1" ht="12.75" hidden="1" customHeight="1" x14ac:dyDescent="0.2">
      <c r="A382" s="69">
        <v>5</v>
      </c>
      <c r="B382" s="178" t="s">
        <v>30</v>
      </c>
      <c r="C382" s="150">
        <f t="shared" ref="C382:D384" si="155">C383</f>
        <v>1221400</v>
      </c>
      <c r="D382" s="150">
        <f t="shared" si="155"/>
        <v>1221318.0900000001</v>
      </c>
      <c r="E382" s="154">
        <f t="shared" si="136"/>
        <v>99.99329376125759</v>
      </c>
    </row>
    <row r="383" spans="1:5" s="62" customFormat="1" ht="12.75" customHeight="1" x14ac:dyDescent="0.2">
      <c r="A383" s="69">
        <v>51</v>
      </c>
      <c r="B383" s="179" t="s">
        <v>237</v>
      </c>
      <c r="C383" s="150">
        <f t="shared" si="155"/>
        <v>1221400</v>
      </c>
      <c r="D383" s="150">
        <f t="shared" si="155"/>
        <v>1221318.0900000001</v>
      </c>
      <c r="E383" s="154">
        <f t="shared" si="136"/>
        <v>99.99329376125759</v>
      </c>
    </row>
    <row r="384" spans="1:5" s="62" customFormat="1" ht="12" customHeight="1" x14ac:dyDescent="0.2">
      <c r="A384" s="69">
        <v>516</v>
      </c>
      <c r="B384" s="166" t="s">
        <v>127</v>
      </c>
      <c r="C384" s="150">
        <f t="shared" si="155"/>
        <v>1221400</v>
      </c>
      <c r="D384" s="150">
        <f t="shared" si="155"/>
        <v>1221318.0900000001</v>
      </c>
      <c r="E384" s="154">
        <f t="shared" si="136"/>
        <v>99.99329376125759</v>
      </c>
    </row>
    <row r="385" spans="1:5" ht="12.75" customHeight="1" x14ac:dyDescent="0.2">
      <c r="A385" s="117">
        <v>5163</v>
      </c>
      <c r="B385" s="180" t="s">
        <v>128</v>
      </c>
      <c r="C385" s="260">
        <v>1221400</v>
      </c>
      <c r="D385" s="151">
        <v>1221318.0900000001</v>
      </c>
      <c r="E385" s="270">
        <f t="shared" si="136"/>
        <v>99.99329376125759</v>
      </c>
    </row>
    <row r="386" spans="1:5" ht="9" customHeight="1" x14ac:dyDescent="0.2">
      <c r="A386" s="117"/>
      <c r="B386" s="180"/>
      <c r="C386" s="151"/>
      <c r="D386" s="151"/>
      <c r="E386" s="158"/>
    </row>
    <row r="387" spans="1:5" s="62" customFormat="1" ht="12.75" customHeight="1" x14ac:dyDescent="0.2">
      <c r="A387" s="198" t="s">
        <v>101</v>
      </c>
      <c r="B387" s="45" t="s">
        <v>113</v>
      </c>
      <c r="C387" s="150">
        <f>C388</f>
        <v>110240600</v>
      </c>
      <c r="D387" s="150">
        <f>D388</f>
        <v>108540233.62</v>
      </c>
      <c r="E387" s="154">
        <f t="shared" si="136"/>
        <v>98.457586061759457</v>
      </c>
    </row>
    <row r="388" spans="1:5" s="62" customFormat="1" ht="12.75" hidden="1" customHeight="1" x14ac:dyDescent="0.2">
      <c r="A388" s="198">
        <v>3</v>
      </c>
      <c r="B388" s="155" t="s">
        <v>39</v>
      </c>
      <c r="C388" s="150">
        <f t="shared" ref="C388:D388" si="156">C389+C395+C398</f>
        <v>110240600</v>
      </c>
      <c r="D388" s="150">
        <f t="shared" si="156"/>
        <v>108540233.62</v>
      </c>
      <c r="E388" s="154">
        <f t="shared" si="136"/>
        <v>98.457586061759457</v>
      </c>
    </row>
    <row r="389" spans="1:5" s="62" customFormat="1" ht="12.75" customHeight="1" x14ac:dyDescent="0.2">
      <c r="A389" s="198">
        <v>35</v>
      </c>
      <c r="B389" s="160" t="s">
        <v>17</v>
      </c>
      <c r="C389" s="150">
        <f t="shared" ref="C389:D389" si="157">C390+C392</f>
        <v>23550900</v>
      </c>
      <c r="D389" s="150">
        <f t="shared" si="157"/>
        <v>21850533.619999997</v>
      </c>
      <c r="E389" s="154">
        <f t="shared" si="136"/>
        <v>92.780036516651151</v>
      </c>
    </row>
    <row r="390" spans="1:5" s="62" customFormat="1" ht="12.75" customHeight="1" x14ac:dyDescent="0.2">
      <c r="A390" s="69">
        <v>351</v>
      </c>
      <c r="B390" s="160" t="s">
        <v>0</v>
      </c>
      <c r="C390" s="174">
        <f t="shared" ref="C390:D390" si="158">C391</f>
        <v>5367600</v>
      </c>
      <c r="D390" s="174">
        <f t="shared" si="158"/>
        <v>5367600</v>
      </c>
      <c r="E390" s="154">
        <f t="shared" si="136"/>
        <v>100</v>
      </c>
    </row>
    <row r="391" spans="1:5" s="62" customFormat="1" ht="12.75" customHeight="1" x14ac:dyDescent="0.2">
      <c r="A391" s="117">
        <v>3512</v>
      </c>
      <c r="B391" s="161" t="s">
        <v>0</v>
      </c>
      <c r="C391" s="277">
        <v>5367600</v>
      </c>
      <c r="D391" s="175">
        <v>5367600</v>
      </c>
      <c r="E391" s="270">
        <f t="shared" si="136"/>
        <v>100</v>
      </c>
    </row>
    <row r="392" spans="1:5" ht="25.15" customHeight="1" x14ac:dyDescent="0.2">
      <c r="A392" s="69">
        <v>352</v>
      </c>
      <c r="B392" s="223" t="s">
        <v>239</v>
      </c>
      <c r="C392" s="150">
        <f t="shared" ref="C392:D392" si="159">C393+C394</f>
        <v>18183300</v>
      </c>
      <c r="D392" s="150">
        <f t="shared" si="159"/>
        <v>16482933.619999999</v>
      </c>
      <c r="E392" s="154">
        <f t="shared" si="136"/>
        <v>90.648747037116479</v>
      </c>
    </row>
    <row r="393" spans="1:5" ht="12.75" customHeight="1" x14ac:dyDescent="0.2">
      <c r="A393" s="117">
        <v>3522</v>
      </c>
      <c r="B393" s="134" t="s">
        <v>2</v>
      </c>
      <c r="C393" s="260">
        <v>16809900</v>
      </c>
      <c r="D393" s="151">
        <v>15109575.369999999</v>
      </c>
      <c r="E393" s="270">
        <f t="shared" si="136"/>
        <v>89.884980695899429</v>
      </c>
    </row>
    <row r="394" spans="1:5" ht="12.75" customHeight="1" x14ac:dyDescent="0.2">
      <c r="A394" s="117">
        <v>3523</v>
      </c>
      <c r="B394" s="161" t="s">
        <v>208</v>
      </c>
      <c r="C394" s="260">
        <v>1373400</v>
      </c>
      <c r="D394" s="151">
        <v>1373358.25</v>
      </c>
      <c r="E394" s="270">
        <f t="shared" si="136"/>
        <v>99.996960099024321</v>
      </c>
    </row>
    <row r="395" spans="1:5" ht="12.75" customHeight="1" x14ac:dyDescent="0.2">
      <c r="A395" s="69">
        <v>36</v>
      </c>
      <c r="B395" s="170" t="s">
        <v>190</v>
      </c>
      <c r="C395" s="150">
        <f t="shared" ref="C395:D396" si="160">C396</f>
        <v>79083900</v>
      </c>
      <c r="D395" s="150">
        <f t="shared" si="160"/>
        <v>79083900</v>
      </c>
      <c r="E395" s="154">
        <f t="shared" si="136"/>
        <v>100</v>
      </c>
    </row>
    <row r="396" spans="1:5" s="62" customFormat="1" ht="12.75" customHeight="1" x14ac:dyDescent="0.2">
      <c r="A396" s="69">
        <v>363</v>
      </c>
      <c r="B396" s="159" t="s">
        <v>123</v>
      </c>
      <c r="C396" s="150">
        <f t="shared" si="160"/>
        <v>79083900</v>
      </c>
      <c r="D396" s="150">
        <f t="shared" si="160"/>
        <v>79083900</v>
      </c>
      <c r="E396" s="154">
        <f t="shared" si="136"/>
        <v>100</v>
      </c>
    </row>
    <row r="397" spans="1:5" ht="12.75" customHeight="1" x14ac:dyDescent="0.2">
      <c r="A397" s="117">
        <v>3632</v>
      </c>
      <c r="B397" s="44" t="s">
        <v>124</v>
      </c>
      <c r="C397" s="260">
        <v>79083900</v>
      </c>
      <c r="D397" s="151">
        <v>79083900</v>
      </c>
      <c r="E397" s="270">
        <f t="shared" si="136"/>
        <v>100</v>
      </c>
    </row>
    <row r="398" spans="1:5" s="62" customFormat="1" ht="12.75" customHeight="1" x14ac:dyDescent="0.2">
      <c r="A398" s="69">
        <v>38</v>
      </c>
      <c r="B398" s="165" t="s">
        <v>58</v>
      </c>
      <c r="C398" s="150">
        <f t="shared" ref="C398:D398" si="161">C399</f>
        <v>7605800</v>
      </c>
      <c r="D398" s="150">
        <f t="shared" si="161"/>
        <v>7605800</v>
      </c>
      <c r="E398" s="154">
        <f t="shared" si="136"/>
        <v>100</v>
      </c>
    </row>
    <row r="399" spans="1:5" s="62" customFormat="1" ht="12.75" customHeight="1" x14ac:dyDescent="0.2">
      <c r="A399" s="69">
        <v>382</v>
      </c>
      <c r="B399" s="165" t="s">
        <v>82</v>
      </c>
      <c r="C399" s="150">
        <f>C400</f>
        <v>7605800</v>
      </c>
      <c r="D399" s="150">
        <f>D400</f>
        <v>7605800</v>
      </c>
      <c r="E399" s="154">
        <f t="shared" si="136"/>
        <v>100</v>
      </c>
    </row>
    <row r="400" spans="1:5" ht="12.75" customHeight="1" x14ac:dyDescent="0.2">
      <c r="A400" s="111">
        <v>3821</v>
      </c>
      <c r="B400" s="44" t="s">
        <v>116</v>
      </c>
      <c r="C400" s="260">
        <v>7605800</v>
      </c>
      <c r="D400" s="151">
        <v>7605800</v>
      </c>
      <c r="E400" s="270">
        <f t="shared" si="136"/>
        <v>100</v>
      </c>
    </row>
    <row r="401" spans="1:5" ht="6.75" customHeight="1" x14ac:dyDescent="0.2">
      <c r="A401" s="117"/>
      <c r="B401" s="44"/>
      <c r="C401" s="151"/>
      <c r="D401" s="151"/>
      <c r="E401" s="158"/>
    </row>
    <row r="402" spans="1:5" s="62" customFormat="1" ht="12.75" customHeight="1" x14ac:dyDescent="0.2">
      <c r="A402" s="198" t="s">
        <v>102</v>
      </c>
      <c r="B402" s="45" t="s">
        <v>114</v>
      </c>
      <c r="C402" s="150">
        <f t="shared" ref="C402:D402" si="162">C403</f>
        <v>25737800</v>
      </c>
      <c r="D402" s="150">
        <f t="shared" si="162"/>
        <v>22326140.27</v>
      </c>
      <c r="E402" s="154">
        <f t="shared" ref="E402:E451" si="163">D402/C402*100</f>
        <v>86.744555750685763</v>
      </c>
    </row>
    <row r="403" spans="1:5" s="62" customFormat="1" ht="12.75" hidden="1" customHeight="1" x14ac:dyDescent="0.2">
      <c r="A403" s="69">
        <v>3</v>
      </c>
      <c r="B403" s="155" t="s">
        <v>39</v>
      </c>
      <c r="C403" s="150">
        <f t="shared" ref="C403:D403" si="164">C404+C410+C414</f>
        <v>25737800</v>
      </c>
      <c r="D403" s="150">
        <f t="shared" si="164"/>
        <v>22326140.27</v>
      </c>
      <c r="E403" s="154">
        <f t="shared" si="163"/>
        <v>86.744555750685763</v>
      </c>
    </row>
    <row r="404" spans="1:5" s="62" customFormat="1" ht="12.75" customHeight="1" x14ac:dyDescent="0.2">
      <c r="A404" s="69">
        <v>35</v>
      </c>
      <c r="B404" s="160" t="s">
        <v>17</v>
      </c>
      <c r="C404" s="150">
        <f t="shared" ref="C404:D404" si="165">C405+C407</f>
        <v>10198100</v>
      </c>
      <c r="D404" s="150">
        <f t="shared" si="165"/>
        <v>8091980.9100000001</v>
      </c>
      <c r="E404" s="154">
        <f t="shared" si="163"/>
        <v>79.347926672615486</v>
      </c>
    </row>
    <row r="405" spans="1:5" s="62" customFormat="1" ht="12.75" customHeight="1" x14ac:dyDescent="0.2">
      <c r="A405" s="69">
        <v>351</v>
      </c>
      <c r="B405" s="160" t="s">
        <v>0</v>
      </c>
      <c r="C405" s="174">
        <f t="shared" ref="C405:D405" si="166">C406</f>
        <v>2362500</v>
      </c>
      <c r="D405" s="174">
        <f t="shared" si="166"/>
        <v>2329674.75</v>
      </c>
      <c r="E405" s="154">
        <f t="shared" si="163"/>
        <v>98.610571428571419</v>
      </c>
    </row>
    <row r="406" spans="1:5" ht="12.75" customHeight="1" x14ac:dyDescent="0.2">
      <c r="A406" s="117">
        <v>3512</v>
      </c>
      <c r="B406" s="161" t="s">
        <v>0</v>
      </c>
      <c r="C406" s="277">
        <v>2362500</v>
      </c>
      <c r="D406" s="175">
        <v>2329674.75</v>
      </c>
      <c r="E406" s="270">
        <f t="shared" si="163"/>
        <v>98.610571428571419</v>
      </c>
    </row>
    <row r="407" spans="1:5" s="62" customFormat="1" ht="25.15" customHeight="1" x14ac:dyDescent="0.2">
      <c r="A407" s="69">
        <v>352</v>
      </c>
      <c r="B407" s="223" t="s">
        <v>239</v>
      </c>
      <c r="C407" s="174">
        <f t="shared" ref="C407:D407" si="167">C408+C409</f>
        <v>7835600</v>
      </c>
      <c r="D407" s="174">
        <f t="shared" si="167"/>
        <v>5762306.1600000001</v>
      </c>
      <c r="E407" s="154">
        <f t="shared" si="163"/>
        <v>73.540075552606055</v>
      </c>
    </row>
    <row r="408" spans="1:5" ht="12.75" customHeight="1" x14ac:dyDescent="0.2">
      <c r="A408" s="117">
        <v>3522</v>
      </c>
      <c r="B408" s="134" t="s">
        <v>2</v>
      </c>
      <c r="C408" s="277">
        <v>7500000</v>
      </c>
      <c r="D408" s="175">
        <v>5594576.6699999999</v>
      </c>
      <c r="E408" s="270">
        <f t="shared" si="163"/>
        <v>74.5943556</v>
      </c>
    </row>
    <row r="409" spans="1:5" ht="12.75" customHeight="1" x14ac:dyDescent="0.2">
      <c r="A409" s="117">
        <v>3523</v>
      </c>
      <c r="B409" s="161" t="s">
        <v>208</v>
      </c>
      <c r="C409" s="277">
        <v>335600</v>
      </c>
      <c r="D409" s="175">
        <v>167729.49</v>
      </c>
      <c r="E409" s="270">
        <f t="shared" si="163"/>
        <v>49.978989868891532</v>
      </c>
    </row>
    <row r="410" spans="1:5" s="62" customFormat="1" ht="12.75" customHeight="1" x14ac:dyDescent="0.2">
      <c r="A410" s="69">
        <v>36</v>
      </c>
      <c r="B410" s="170" t="s">
        <v>190</v>
      </c>
      <c r="C410" s="174">
        <f t="shared" ref="C410:D410" si="168">C411</f>
        <v>12706300</v>
      </c>
      <c r="D410" s="174">
        <f t="shared" si="168"/>
        <v>11400766.42</v>
      </c>
      <c r="E410" s="154">
        <f t="shared" si="163"/>
        <v>89.725304927476927</v>
      </c>
    </row>
    <row r="411" spans="1:5" s="62" customFormat="1" ht="12.75" customHeight="1" x14ac:dyDescent="0.2">
      <c r="A411" s="69">
        <v>363</v>
      </c>
      <c r="B411" s="159" t="s">
        <v>123</v>
      </c>
      <c r="C411" s="174">
        <f t="shared" ref="C411:D411" si="169">C412+C413</f>
        <v>12706300</v>
      </c>
      <c r="D411" s="174">
        <f t="shared" si="169"/>
        <v>11400766.42</v>
      </c>
      <c r="E411" s="154">
        <f t="shared" si="163"/>
        <v>89.725304927476927</v>
      </c>
    </row>
    <row r="412" spans="1:5" ht="12.75" customHeight="1" x14ac:dyDescent="0.2">
      <c r="A412" s="111">
        <v>3631</v>
      </c>
      <c r="B412" s="185" t="s">
        <v>154</v>
      </c>
      <c r="C412" s="277">
        <v>3353300</v>
      </c>
      <c r="D412" s="175">
        <v>3353208.99</v>
      </c>
      <c r="E412" s="270">
        <f t="shared" si="163"/>
        <v>99.997285957116873</v>
      </c>
    </row>
    <row r="413" spans="1:5" ht="12.75" customHeight="1" x14ac:dyDescent="0.2">
      <c r="A413" s="117">
        <v>3632</v>
      </c>
      <c r="B413" s="44" t="s">
        <v>124</v>
      </c>
      <c r="C413" s="277">
        <v>9353000</v>
      </c>
      <c r="D413" s="175">
        <v>8047557.4299999997</v>
      </c>
      <c r="E413" s="270">
        <f t="shared" si="163"/>
        <v>86.042525713674749</v>
      </c>
    </row>
    <row r="414" spans="1:5" s="62" customFormat="1" ht="12.75" customHeight="1" x14ac:dyDescent="0.2">
      <c r="A414" s="69">
        <v>38</v>
      </c>
      <c r="B414" s="165" t="s">
        <v>58</v>
      </c>
      <c r="C414" s="174">
        <f t="shared" ref="C414:D415" si="170">C415</f>
        <v>2833400</v>
      </c>
      <c r="D414" s="174">
        <f t="shared" si="170"/>
        <v>2833392.94</v>
      </c>
      <c r="E414" s="154">
        <f t="shared" si="163"/>
        <v>99.999750829392241</v>
      </c>
    </row>
    <row r="415" spans="1:5" ht="12.75" customHeight="1" x14ac:dyDescent="0.2">
      <c r="A415" s="69">
        <v>382</v>
      </c>
      <c r="B415" s="165" t="s">
        <v>82</v>
      </c>
      <c r="C415" s="174">
        <f t="shared" si="170"/>
        <v>2833400</v>
      </c>
      <c r="D415" s="174">
        <f t="shared" si="170"/>
        <v>2833392.94</v>
      </c>
      <c r="E415" s="154">
        <f t="shared" si="163"/>
        <v>99.999750829392241</v>
      </c>
    </row>
    <row r="416" spans="1:5" ht="12.75" customHeight="1" x14ac:dyDescent="0.2">
      <c r="A416" s="117">
        <v>3822</v>
      </c>
      <c r="B416" s="44" t="s">
        <v>81</v>
      </c>
      <c r="C416" s="277">
        <v>2833400</v>
      </c>
      <c r="D416" s="175">
        <v>2833392.94</v>
      </c>
      <c r="E416" s="270">
        <f t="shared" si="163"/>
        <v>99.999750829392241</v>
      </c>
    </row>
    <row r="417" spans="1:5" ht="9" customHeight="1" x14ac:dyDescent="0.2">
      <c r="A417" s="229"/>
      <c r="B417" s="184"/>
      <c r="C417" s="169"/>
      <c r="E417" s="173"/>
    </row>
    <row r="418" spans="1:5" s="62" customFormat="1" ht="24.6" customHeight="1" x14ac:dyDescent="0.2">
      <c r="A418" s="198" t="s">
        <v>103</v>
      </c>
      <c r="B418" s="45" t="s">
        <v>199</v>
      </c>
      <c r="C418" s="150">
        <f t="shared" ref="C418:D418" si="171">C419</f>
        <v>21714300</v>
      </c>
      <c r="D418" s="150">
        <f t="shared" si="171"/>
        <v>21453171.059999999</v>
      </c>
      <c r="E418" s="154">
        <f t="shared" si="163"/>
        <v>98.797433304320194</v>
      </c>
    </row>
    <row r="419" spans="1:5" s="62" customFormat="1" ht="12.75" hidden="1" customHeight="1" x14ac:dyDescent="0.2">
      <c r="A419" s="198">
        <v>3</v>
      </c>
      <c r="B419" s="155" t="s">
        <v>39</v>
      </c>
      <c r="C419" s="150">
        <f>C420+C425+C429</f>
        <v>21714300</v>
      </c>
      <c r="D419" s="150">
        <f>D420+D425+D429</f>
        <v>21453171.059999999</v>
      </c>
      <c r="E419" s="154">
        <f t="shared" si="163"/>
        <v>98.797433304320194</v>
      </c>
    </row>
    <row r="420" spans="1:5" s="62" customFormat="1" ht="12.75" customHeight="1" x14ac:dyDescent="0.2">
      <c r="A420" s="69">
        <v>35</v>
      </c>
      <c r="B420" s="160" t="s">
        <v>17</v>
      </c>
      <c r="C420" s="150">
        <f t="shared" ref="C420:D420" si="172">C421+C423</f>
        <v>982500</v>
      </c>
      <c r="D420" s="150">
        <f t="shared" si="172"/>
        <v>826723.42999999993</v>
      </c>
      <c r="E420" s="154">
        <f t="shared" si="163"/>
        <v>84.144878371501264</v>
      </c>
    </row>
    <row r="421" spans="1:5" s="62" customFormat="1" ht="12.75" customHeight="1" x14ac:dyDescent="0.2">
      <c r="A421" s="69">
        <v>351</v>
      </c>
      <c r="B421" s="160" t="s">
        <v>0</v>
      </c>
      <c r="C421" s="174">
        <f t="shared" ref="C421:D421" si="173">C422</f>
        <v>402700</v>
      </c>
      <c r="D421" s="174">
        <f t="shared" si="173"/>
        <v>360406.3</v>
      </c>
      <c r="E421" s="154">
        <f t="shared" si="163"/>
        <v>89.497467097094614</v>
      </c>
    </row>
    <row r="422" spans="1:5" s="62" customFormat="1" ht="12.75" customHeight="1" x14ac:dyDescent="0.2">
      <c r="A422" s="117">
        <v>3512</v>
      </c>
      <c r="B422" s="161" t="s">
        <v>0</v>
      </c>
      <c r="C422" s="277">
        <v>402700</v>
      </c>
      <c r="D422" s="175">
        <v>360406.3</v>
      </c>
      <c r="E422" s="270">
        <f t="shared" si="163"/>
        <v>89.497467097094614</v>
      </c>
    </row>
    <row r="423" spans="1:5" s="62" customFormat="1" ht="25.15" customHeight="1" x14ac:dyDescent="0.2">
      <c r="A423" s="69">
        <v>352</v>
      </c>
      <c r="B423" s="223" t="s">
        <v>239</v>
      </c>
      <c r="C423" s="150">
        <f>C424</f>
        <v>579800</v>
      </c>
      <c r="D423" s="150">
        <f>D424</f>
        <v>466317.13</v>
      </c>
      <c r="E423" s="154">
        <f t="shared" si="163"/>
        <v>80.427238703001038</v>
      </c>
    </row>
    <row r="424" spans="1:5" ht="12.75" customHeight="1" x14ac:dyDescent="0.2">
      <c r="A424" s="117">
        <v>3522</v>
      </c>
      <c r="B424" s="134" t="s">
        <v>2</v>
      </c>
      <c r="C424" s="260">
        <v>579800</v>
      </c>
      <c r="D424" s="151">
        <v>466317.13</v>
      </c>
      <c r="E424" s="270">
        <f t="shared" si="163"/>
        <v>80.427238703001038</v>
      </c>
    </row>
    <row r="425" spans="1:5" s="62" customFormat="1" ht="12.75" customHeight="1" x14ac:dyDescent="0.2">
      <c r="A425" s="69">
        <v>36</v>
      </c>
      <c r="B425" s="170" t="s">
        <v>190</v>
      </c>
      <c r="C425" s="150">
        <f t="shared" ref="C425:D425" si="174">C426</f>
        <v>20516600</v>
      </c>
      <c r="D425" s="150">
        <f t="shared" si="174"/>
        <v>20516600</v>
      </c>
      <c r="E425" s="154">
        <f t="shared" si="163"/>
        <v>100</v>
      </c>
    </row>
    <row r="426" spans="1:5" s="62" customFormat="1" ht="12.75" customHeight="1" x14ac:dyDescent="0.2">
      <c r="A426" s="69">
        <v>363</v>
      </c>
      <c r="B426" s="159" t="s">
        <v>123</v>
      </c>
      <c r="C426" s="150">
        <f t="shared" ref="C426:D426" si="175">C427+C428</f>
        <v>20516600</v>
      </c>
      <c r="D426" s="150">
        <f t="shared" si="175"/>
        <v>20516600</v>
      </c>
      <c r="E426" s="154">
        <f t="shared" si="163"/>
        <v>100</v>
      </c>
    </row>
    <row r="427" spans="1:5" s="62" customFormat="1" ht="12.75" customHeight="1" x14ac:dyDescent="0.2">
      <c r="A427" s="111">
        <v>3631</v>
      </c>
      <c r="B427" s="185" t="s">
        <v>154</v>
      </c>
      <c r="C427" s="260">
        <v>1892900</v>
      </c>
      <c r="D427" s="151">
        <v>1892946.12</v>
      </c>
      <c r="E427" s="270">
        <f t="shared" si="163"/>
        <v>100.00243647313647</v>
      </c>
    </row>
    <row r="428" spans="1:5" ht="12.75" customHeight="1" x14ac:dyDescent="0.2">
      <c r="A428" s="117">
        <v>3632</v>
      </c>
      <c r="B428" s="44" t="s">
        <v>124</v>
      </c>
      <c r="C428" s="260">
        <v>18623700</v>
      </c>
      <c r="D428" s="151">
        <v>18623653.879999999</v>
      </c>
      <c r="E428" s="270">
        <f t="shared" si="163"/>
        <v>99.999752358553877</v>
      </c>
    </row>
    <row r="429" spans="1:5" s="62" customFormat="1" ht="12.75" customHeight="1" x14ac:dyDescent="0.2">
      <c r="A429" s="69">
        <v>38</v>
      </c>
      <c r="B429" s="165" t="s">
        <v>58</v>
      </c>
      <c r="C429" s="150">
        <f>C430</f>
        <v>215200</v>
      </c>
      <c r="D429" s="150">
        <f>D430</f>
        <v>109847.63</v>
      </c>
      <c r="E429" s="154">
        <f t="shared" si="163"/>
        <v>51.044437732342004</v>
      </c>
    </row>
    <row r="430" spans="1:5" s="62" customFormat="1" ht="12.75" customHeight="1" x14ac:dyDescent="0.2">
      <c r="A430" s="69">
        <v>381</v>
      </c>
      <c r="B430" s="165" t="s">
        <v>38</v>
      </c>
      <c r="C430" s="150">
        <f t="shared" ref="C430:D430" si="176">C431</f>
        <v>215200</v>
      </c>
      <c r="D430" s="150">
        <f t="shared" si="176"/>
        <v>109847.63</v>
      </c>
      <c r="E430" s="154">
        <f t="shared" si="163"/>
        <v>51.044437732342004</v>
      </c>
    </row>
    <row r="431" spans="1:5" ht="12.75" customHeight="1" x14ac:dyDescent="0.2">
      <c r="A431" s="117">
        <v>3811</v>
      </c>
      <c r="B431" s="44" t="s">
        <v>20</v>
      </c>
      <c r="C431" s="260">
        <v>215200</v>
      </c>
      <c r="D431" s="151">
        <v>109847.63</v>
      </c>
      <c r="E431" s="270">
        <f t="shared" si="163"/>
        <v>51.044437732342004</v>
      </c>
    </row>
    <row r="432" spans="1:5" ht="9.75" customHeight="1" x14ac:dyDescent="0.2">
      <c r="A432" s="117"/>
      <c r="B432" s="44"/>
      <c r="C432" s="151"/>
      <c r="D432" s="151"/>
      <c r="E432" s="158"/>
    </row>
    <row r="433" spans="1:5" s="62" customFormat="1" ht="24.6" customHeight="1" x14ac:dyDescent="0.2">
      <c r="A433" s="198" t="s">
        <v>104</v>
      </c>
      <c r="B433" s="45" t="s">
        <v>115</v>
      </c>
      <c r="C433" s="150">
        <f t="shared" ref="C433:D433" si="177">C434</f>
        <v>173200</v>
      </c>
      <c r="D433" s="150">
        <f t="shared" si="177"/>
        <v>169851.86</v>
      </c>
      <c r="E433" s="154">
        <f t="shared" si="163"/>
        <v>98.06689376443417</v>
      </c>
    </row>
    <row r="434" spans="1:5" s="62" customFormat="1" ht="12.75" hidden="1" customHeight="1" x14ac:dyDescent="0.2">
      <c r="A434" s="198">
        <v>3</v>
      </c>
      <c r="B434" s="155" t="s">
        <v>39</v>
      </c>
      <c r="C434" s="150">
        <f>C435</f>
        <v>173200</v>
      </c>
      <c r="D434" s="150">
        <f>D435</f>
        <v>169851.86</v>
      </c>
      <c r="E434" s="154">
        <f t="shared" si="163"/>
        <v>98.06689376443417</v>
      </c>
    </row>
    <row r="435" spans="1:5" s="62" customFormat="1" ht="12.75" customHeight="1" x14ac:dyDescent="0.2">
      <c r="A435" s="69">
        <v>38</v>
      </c>
      <c r="B435" s="165" t="s">
        <v>58</v>
      </c>
      <c r="C435" s="150">
        <f t="shared" ref="C435:D435" si="178">C436+C438</f>
        <v>173200</v>
      </c>
      <c r="D435" s="150">
        <f t="shared" si="178"/>
        <v>169851.86</v>
      </c>
      <c r="E435" s="154">
        <f t="shared" si="163"/>
        <v>98.06689376443417</v>
      </c>
    </row>
    <row r="436" spans="1:5" s="62" customFormat="1" ht="12.75" customHeight="1" x14ac:dyDescent="0.2">
      <c r="A436" s="69">
        <v>381</v>
      </c>
      <c r="B436" s="165" t="s">
        <v>38</v>
      </c>
      <c r="C436" s="150">
        <f t="shared" ref="C436:D436" si="179">C437</f>
        <v>100000</v>
      </c>
      <c r="D436" s="150">
        <f t="shared" si="179"/>
        <v>96727.66</v>
      </c>
      <c r="E436" s="154">
        <f t="shared" si="163"/>
        <v>96.72766</v>
      </c>
    </row>
    <row r="437" spans="1:5" ht="12.75" customHeight="1" x14ac:dyDescent="0.2">
      <c r="A437" s="117">
        <v>3811</v>
      </c>
      <c r="B437" s="44" t="s">
        <v>20</v>
      </c>
      <c r="C437" s="260">
        <v>100000</v>
      </c>
      <c r="D437" s="151">
        <v>96727.66</v>
      </c>
      <c r="E437" s="270">
        <f t="shared" si="163"/>
        <v>96.72766</v>
      </c>
    </row>
    <row r="438" spans="1:5" ht="12.75" customHeight="1" x14ac:dyDescent="0.2">
      <c r="A438" s="69">
        <v>382</v>
      </c>
      <c r="B438" s="165" t="s">
        <v>82</v>
      </c>
      <c r="C438" s="150">
        <f>C439</f>
        <v>73200</v>
      </c>
      <c r="D438" s="150">
        <f>D439</f>
        <v>73124.2</v>
      </c>
      <c r="E438" s="154">
        <f t="shared" si="163"/>
        <v>99.896448087431693</v>
      </c>
    </row>
    <row r="439" spans="1:5" ht="12.75" customHeight="1" x14ac:dyDescent="0.2">
      <c r="A439" s="117">
        <v>3821</v>
      </c>
      <c r="B439" s="44" t="s">
        <v>116</v>
      </c>
      <c r="C439" s="260">
        <v>73200</v>
      </c>
      <c r="D439" s="151">
        <v>73124.2</v>
      </c>
      <c r="E439" s="270">
        <f t="shared" si="163"/>
        <v>99.896448087431693</v>
      </c>
    </row>
    <row r="440" spans="1:5" ht="9" customHeight="1" x14ac:dyDescent="0.2">
      <c r="A440" s="117"/>
      <c r="B440" s="44"/>
      <c r="C440" s="151"/>
      <c r="D440" s="151"/>
      <c r="E440" s="158"/>
    </row>
    <row r="441" spans="1:5" ht="12.75" customHeight="1" x14ac:dyDescent="0.2">
      <c r="A441" s="198" t="s">
        <v>167</v>
      </c>
      <c r="B441" s="45" t="s">
        <v>163</v>
      </c>
      <c r="C441" s="150">
        <f t="shared" ref="C441:D444" si="180">C442</f>
        <v>30000000</v>
      </c>
      <c r="D441" s="150">
        <f t="shared" si="180"/>
        <v>30000000</v>
      </c>
      <c r="E441" s="154">
        <f t="shared" si="163"/>
        <v>100</v>
      </c>
    </row>
    <row r="442" spans="1:5" ht="12.75" hidden="1" customHeight="1" x14ac:dyDescent="0.2">
      <c r="A442" s="198">
        <v>3</v>
      </c>
      <c r="B442" s="155" t="s">
        <v>39</v>
      </c>
      <c r="C442" s="150">
        <f t="shared" si="180"/>
        <v>30000000</v>
      </c>
      <c r="D442" s="150">
        <f t="shared" si="180"/>
        <v>30000000</v>
      </c>
      <c r="E442" s="154">
        <f t="shared" si="163"/>
        <v>100</v>
      </c>
    </row>
    <row r="443" spans="1:5" ht="12.75" customHeight="1" x14ac:dyDescent="0.2">
      <c r="A443" s="69">
        <v>36</v>
      </c>
      <c r="B443" s="170" t="s">
        <v>190</v>
      </c>
      <c r="C443" s="150">
        <f t="shared" si="180"/>
        <v>30000000</v>
      </c>
      <c r="D443" s="150">
        <f t="shared" si="180"/>
        <v>30000000</v>
      </c>
      <c r="E443" s="154">
        <f t="shared" si="163"/>
        <v>100</v>
      </c>
    </row>
    <row r="444" spans="1:5" ht="12.75" customHeight="1" x14ac:dyDescent="0.2">
      <c r="A444" s="69">
        <v>363</v>
      </c>
      <c r="B444" s="159" t="s">
        <v>123</v>
      </c>
      <c r="C444" s="150">
        <f t="shared" si="180"/>
        <v>30000000</v>
      </c>
      <c r="D444" s="150">
        <f t="shared" si="180"/>
        <v>30000000</v>
      </c>
      <c r="E444" s="154">
        <f t="shared" si="163"/>
        <v>100</v>
      </c>
    </row>
    <row r="445" spans="1:5" ht="12.75" customHeight="1" x14ac:dyDescent="0.2">
      <c r="A445" s="117">
        <v>3632</v>
      </c>
      <c r="B445" s="44" t="s">
        <v>124</v>
      </c>
      <c r="C445" s="260">
        <v>30000000</v>
      </c>
      <c r="D445" s="151">
        <v>30000000</v>
      </c>
      <c r="E445" s="270">
        <f t="shared" si="163"/>
        <v>100</v>
      </c>
    </row>
    <row r="446" spans="1:5" ht="12.75" customHeight="1" x14ac:dyDescent="0.2">
      <c r="A446" s="117"/>
      <c r="B446" s="44"/>
      <c r="C446" s="151"/>
      <c r="D446" s="151"/>
      <c r="E446" s="158"/>
    </row>
    <row r="447" spans="1:5" ht="12.75" customHeight="1" x14ac:dyDescent="0.2">
      <c r="A447" s="198" t="s">
        <v>168</v>
      </c>
      <c r="B447" s="45" t="s">
        <v>164</v>
      </c>
      <c r="C447" s="150">
        <f t="shared" ref="C447:D450" si="181">C448</f>
        <v>99954000</v>
      </c>
      <c r="D447" s="150">
        <f t="shared" si="181"/>
        <v>99954000</v>
      </c>
      <c r="E447" s="154">
        <f t="shared" si="163"/>
        <v>100</v>
      </c>
    </row>
    <row r="448" spans="1:5" ht="12.75" hidden="1" customHeight="1" x14ac:dyDescent="0.2">
      <c r="A448" s="198">
        <v>3</v>
      </c>
      <c r="B448" s="155" t="s">
        <v>39</v>
      </c>
      <c r="C448" s="150">
        <f t="shared" si="181"/>
        <v>99954000</v>
      </c>
      <c r="D448" s="150">
        <f t="shared" si="181"/>
        <v>99954000</v>
      </c>
      <c r="E448" s="154">
        <f t="shared" si="163"/>
        <v>100</v>
      </c>
    </row>
    <row r="449" spans="1:5" ht="12.75" customHeight="1" x14ac:dyDescent="0.2">
      <c r="A449" s="69">
        <v>38</v>
      </c>
      <c r="B449" s="165" t="s">
        <v>58</v>
      </c>
      <c r="C449" s="150">
        <f t="shared" si="181"/>
        <v>99954000</v>
      </c>
      <c r="D449" s="150">
        <f t="shared" si="181"/>
        <v>99954000</v>
      </c>
      <c r="E449" s="154">
        <f t="shared" si="163"/>
        <v>100</v>
      </c>
    </row>
    <row r="450" spans="1:5" ht="12.75" customHeight="1" x14ac:dyDescent="0.2">
      <c r="A450" s="69">
        <v>382</v>
      </c>
      <c r="B450" s="165" t="s">
        <v>82</v>
      </c>
      <c r="C450" s="150">
        <f t="shared" si="181"/>
        <v>99954000</v>
      </c>
      <c r="D450" s="150">
        <f t="shared" si="181"/>
        <v>99954000</v>
      </c>
      <c r="E450" s="154">
        <f t="shared" si="163"/>
        <v>100</v>
      </c>
    </row>
    <row r="451" spans="1:5" ht="12.75" customHeight="1" x14ac:dyDescent="0.2">
      <c r="A451" s="117">
        <v>3822</v>
      </c>
      <c r="B451" s="44" t="s">
        <v>81</v>
      </c>
      <c r="C451" s="260">
        <v>99954000</v>
      </c>
      <c r="D451" s="151">
        <v>99954000</v>
      </c>
      <c r="E451" s="270">
        <f t="shared" si="163"/>
        <v>100</v>
      </c>
    </row>
    <row r="452" spans="1:5" ht="12.75" customHeight="1" x14ac:dyDescent="0.2">
      <c r="A452" s="117"/>
      <c r="B452" s="44"/>
      <c r="C452" s="151"/>
      <c r="D452" s="151"/>
      <c r="E452" s="158"/>
    </row>
    <row r="453" spans="1:5" ht="38.25" x14ac:dyDescent="0.2">
      <c r="A453" s="198" t="s">
        <v>169</v>
      </c>
      <c r="B453" s="45" t="s">
        <v>165</v>
      </c>
      <c r="C453" s="150">
        <f t="shared" ref="C453:D456" si="182">C454</f>
        <v>60700</v>
      </c>
      <c r="D453" s="150">
        <f t="shared" si="182"/>
        <v>60668.35</v>
      </c>
      <c r="E453" s="154">
        <f t="shared" ref="E453:E513" si="183">D453/C453*100</f>
        <v>99.947858319604606</v>
      </c>
    </row>
    <row r="454" spans="1:5" ht="12.75" hidden="1" customHeight="1" x14ac:dyDescent="0.2">
      <c r="A454" s="198">
        <v>3</v>
      </c>
      <c r="B454" s="155" t="s">
        <v>39</v>
      </c>
      <c r="C454" s="150">
        <f t="shared" si="182"/>
        <v>60700</v>
      </c>
      <c r="D454" s="150">
        <f t="shared" si="182"/>
        <v>60668.35</v>
      </c>
      <c r="E454" s="154">
        <f t="shared" si="183"/>
        <v>99.947858319604606</v>
      </c>
    </row>
    <row r="455" spans="1:5" ht="12.75" customHeight="1" x14ac:dyDescent="0.2">
      <c r="A455" s="69">
        <v>36</v>
      </c>
      <c r="B455" s="170" t="s">
        <v>190</v>
      </c>
      <c r="C455" s="150">
        <f t="shared" si="182"/>
        <v>60700</v>
      </c>
      <c r="D455" s="150">
        <f t="shared" si="182"/>
        <v>60668.35</v>
      </c>
      <c r="E455" s="154">
        <f t="shared" si="183"/>
        <v>99.947858319604606</v>
      </c>
    </row>
    <row r="456" spans="1:5" ht="12.75" customHeight="1" x14ac:dyDescent="0.2">
      <c r="A456" s="69">
        <v>363</v>
      </c>
      <c r="B456" s="159" t="s">
        <v>123</v>
      </c>
      <c r="C456" s="150">
        <f t="shared" si="182"/>
        <v>60700</v>
      </c>
      <c r="D456" s="150">
        <f t="shared" si="182"/>
        <v>60668.35</v>
      </c>
      <c r="E456" s="154">
        <f t="shared" si="183"/>
        <v>99.947858319604606</v>
      </c>
    </row>
    <row r="457" spans="1:5" ht="12.75" customHeight="1" x14ac:dyDescent="0.2">
      <c r="A457" s="117">
        <v>3632</v>
      </c>
      <c r="B457" s="44" t="s">
        <v>124</v>
      </c>
      <c r="C457" s="260">
        <v>60700</v>
      </c>
      <c r="D457" s="151">
        <v>60668.35</v>
      </c>
      <c r="E457" s="270">
        <f t="shared" si="183"/>
        <v>99.947858319604606</v>
      </c>
    </row>
    <row r="458" spans="1:5" ht="12.75" customHeight="1" x14ac:dyDescent="0.2">
      <c r="A458" s="117"/>
      <c r="B458" s="44"/>
      <c r="C458" s="151"/>
      <c r="D458" s="151"/>
      <c r="E458" s="158"/>
    </row>
    <row r="459" spans="1:5" ht="39" customHeight="1" x14ac:dyDescent="0.2">
      <c r="A459" s="198" t="s">
        <v>170</v>
      </c>
      <c r="B459" s="45" t="s">
        <v>166</v>
      </c>
      <c r="C459" s="150">
        <f t="shared" ref="C459:D462" si="184">C460</f>
        <v>5787800</v>
      </c>
      <c r="D459" s="150">
        <f t="shared" si="184"/>
        <v>5509725.9800000004</v>
      </c>
      <c r="E459" s="154">
        <f t="shared" si="183"/>
        <v>95.195514357787076</v>
      </c>
    </row>
    <row r="460" spans="1:5" ht="12.75" hidden="1" customHeight="1" x14ac:dyDescent="0.2">
      <c r="A460" s="198">
        <v>3</v>
      </c>
      <c r="B460" s="155" t="s">
        <v>39</v>
      </c>
      <c r="C460" s="150">
        <f t="shared" si="184"/>
        <v>5787800</v>
      </c>
      <c r="D460" s="150">
        <f t="shared" si="184"/>
        <v>5509725.9800000004</v>
      </c>
      <c r="E460" s="154">
        <f t="shared" si="183"/>
        <v>95.195514357787076</v>
      </c>
    </row>
    <row r="461" spans="1:5" ht="12.75" customHeight="1" x14ac:dyDescent="0.2">
      <c r="A461" s="69">
        <v>38</v>
      </c>
      <c r="B461" s="165" t="s">
        <v>58</v>
      </c>
      <c r="C461" s="150">
        <f t="shared" si="184"/>
        <v>5787800</v>
      </c>
      <c r="D461" s="150">
        <f t="shared" si="184"/>
        <v>5509725.9800000004</v>
      </c>
      <c r="E461" s="154">
        <f t="shared" si="183"/>
        <v>95.195514357787076</v>
      </c>
    </row>
    <row r="462" spans="1:5" ht="12.75" customHeight="1" x14ac:dyDescent="0.2">
      <c r="A462" s="69">
        <v>382</v>
      </c>
      <c r="B462" s="165" t="s">
        <v>82</v>
      </c>
      <c r="C462" s="150">
        <f t="shared" si="184"/>
        <v>5787800</v>
      </c>
      <c r="D462" s="150">
        <f t="shared" si="184"/>
        <v>5509725.9800000004</v>
      </c>
      <c r="E462" s="154">
        <f t="shared" si="183"/>
        <v>95.195514357787076</v>
      </c>
    </row>
    <row r="463" spans="1:5" ht="12.75" customHeight="1" x14ac:dyDescent="0.2">
      <c r="A463" s="117">
        <v>3822</v>
      </c>
      <c r="B463" s="44" t="s">
        <v>81</v>
      </c>
      <c r="C463" s="260">
        <v>5787800</v>
      </c>
      <c r="D463" s="151">
        <v>5509725.9800000004</v>
      </c>
      <c r="E463" s="270">
        <f t="shared" si="183"/>
        <v>95.195514357787076</v>
      </c>
    </row>
    <row r="464" spans="1:5" ht="12.75" customHeight="1" x14ac:dyDescent="0.2">
      <c r="A464" s="117"/>
      <c r="B464" s="44"/>
      <c r="C464" s="151"/>
      <c r="D464" s="151"/>
      <c r="E464" s="158"/>
    </row>
    <row r="465" spans="1:5" ht="13.15" customHeight="1" x14ac:dyDescent="0.2">
      <c r="A465" s="198" t="s">
        <v>196</v>
      </c>
      <c r="B465" s="45" t="s">
        <v>183</v>
      </c>
      <c r="C465" s="150">
        <f t="shared" ref="C465:D465" si="185">C466</f>
        <v>408790700</v>
      </c>
      <c r="D465" s="150">
        <f t="shared" si="185"/>
        <v>403689537.71000004</v>
      </c>
      <c r="E465" s="154">
        <f t="shared" si="183"/>
        <v>98.752133478085497</v>
      </c>
    </row>
    <row r="466" spans="1:5" ht="12.75" hidden="1" customHeight="1" x14ac:dyDescent="0.2">
      <c r="A466" s="198">
        <v>3</v>
      </c>
      <c r="B466" s="155" t="s">
        <v>39</v>
      </c>
      <c r="C466" s="150">
        <f t="shared" ref="C466:D466" si="186">C467+C470</f>
        <v>408790700</v>
      </c>
      <c r="D466" s="150">
        <f t="shared" si="186"/>
        <v>403689537.71000004</v>
      </c>
      <c r="E466" s="154">
        <f t="shared" si="183"/>
        <v>98.752133478085497</v>
      </c>
    </row>
    <row r="467" spans="1:5" ht="12.75" customHeight="1" x14ac:dyDescent="0.2">
      <c r="A467" s="69">
        <v>36</v>
      </c>
      <c r="B467" s="170" t="s">
        <v>190</v>
      </c>
      <c r="C467" s="150">
        <f t="shared" ref="C467:D468" si="187">C468</f>
        <v>788800</v>
      </c>
      <c r="D467" s="150">
        <f t="shared" si="187"/>
        <v>788785.24</v>
      </c>
      <c r="E467" s="154">
        <f t="shared" si="183"/>
        <v>99.998128803245436</v>
      </c>
    </row>
    <row r="468" spans="1:5" ht="12.75" customHeight="1" x14ac:dyDescent="0.2">
      <c r="A468" s="69">
        <v>363</v>
      </c>
      <c r="B468" s="159" t="s">
        <v>123</v>
      </c>
      <c r="C468" s="150">
        <f t="shared" si="187"/>
        <v>788800</v>
      </c>
      <c r="D468" s="150">
        <f t="shared" si="187"/>
        <v>788785.24</v>
      </c>
      <c r="E468" s="154">
        <f t="shared" si="183"/>
        <v>99.998128803245436</v>
      </c>
    </row>
    <row r="469" spans="1:5" ht="12.75" customHeight="1" x14ac:dyDescent="0.2">
      <c r="A469" s="117">
        <v>3632</v>
      </c>
      <c r="B469" s="44" t="s">
        <v>124</v>
      </c>
      <c r="C469" s="260">
        <v>788800</v>
      </c>
      <c r="D469" s="151">
        <v>788785.24</v>
      </c>
      <c r="E469" s="270">
        <f t="shared" si="183"/>
        <v>99.998128803245436</v>
      </c>
    </row>
    <row r="470" spans="1:5" ht="12.75" customHeight="1" x14ac:dyDescent="0.2">
      <c r="A470" s="69">
        <v>38</v>
      </c>
      <c r="B470" s="165" t="s">
        <v>58</v>
      </c>
      <c r="C470" s="150">
        <f t="shared" ref="C470:D471" si="188">C471</f>
        <v>408001900</v>
      </c>
      <c r="D470" s="150">
        <f t="shared" si="188"/>
        <v>402900752.47000003</v>
      </c>
      <c r="E470" s="154">
        <f t="shared" si="183"/>
        <v>98.749724565008151</v>
      </c>
    </row>
    <row r="471" spans="1:5" ht="12.75" customHeight="1" x14ac:dyDescent="0.2">
      <c r="A471" s="69">
        <v>382</v>
      </c>
      <c r="B471" s="165" t="s">
        <v>82</v>
      </c>
      <c r="C471" s="150">
        <f t="shared" si="188"/>
        <v>408001900</v>
      </c>
      <c r="D471" s="150">
        <f t="shared" si="188"/>
        <v>402900752.47000003</v>
      </c>
      <c r="E471" s="154">
        <f t="shared" si="183"/>
        <v>98.749724565008151</v>
      </c>
    </row>
    <row r="472" spans="1:5" ht="12.75" customHeight="1" x14ac:dyDescent="0.2">
      <c r="A472" s="117">
        <v>3822</v>
      </c>
      <c r="B472" s="44" t="s">
        <v>81</v>
      </c>
      <c r="C472" s="260">
        <v>408001900</v>
      </c>
      <c r="D472" s="151">
        <v>402900752.47000003</v>
      </c>
      <c r="E472" s="270">
        <f t="shared" si="183"/>
        <v>98.749724565008151</v>
      </c>
    </row>
    <row r="473" spans="1:5" ht="12.75" customHeight="1" x14ac:dyDescent="0.2">
      <c r="A473" s="117"/>
      <c r="B473" s="44"/>
      <c r="C473" s="151"/>
      <c r="D473" s="151"/>
      <c r="E473" s="158"/>
    </row>
    <row r="474" spans="1:5" s="62" customFormat="1" ht="12.75" customHeight="1" x14ac:dyDescent="0.2">
      <c r="A474" s="198" t="s">
        <v>148</v>
      </c>
      <c r="B474" s="45" t="s">
        <v>193</v>
      </c>
      <c r="C474" s="150">
        <f t="shared" ref="C474:D477" si="189">C475</f>
        <v>1219200</v>
      </c>
      <c r="D474" s="150">
        <f t="shared" si="189"/>
        <v>1214246.6200000001</v>
      </c>
      <c r="E474" s="154">
        <f t="shared" si="183"/>
        <v>99.593718832021011</v>
      </c>
    </row>
    <row r="475" spans="1:5" s="62" customFormat="1" ht="12.75" hidden="1" customHeight="1" x14ac:dyDescent="0.2">
      <c r="A475" s="198">
        <v>3</v>
      </c>
      <c r="B475" s="155" t="s">
        <v>39</v>
      </c>
      <c r="C475" s="150">
        <f>C476+C479+C482</f>
        <v>1219200</v>
      </c>
      <c r="D475" s="150">
        <f>D476+D479+D482</f>
        <v>1214246.6200000001</v>
      </c>
      <c r="E475" s="154">
        <f t="shared" si="183"/>
        <v>99.593718832021011</v>
      </c>
    </row>
    <row r="476" spans="1:5" s="62" customFormat="1" ht="12.75" customHeight="1" x14ac:dyDescent="0.2">
      <c r="A476" s="198">
        <v>32</v>
      </c>
      <c r="B476" s="160" t="s">
        <v>4</v>
      </c>
      <c r="C476" s="150">
        <f t="shared" si="189"/>
        <v>237500</v>
      </c>
      <c r="D476" s="150">
        <f t="shared" si="189"/>
        <v>237500</v>
      </c>
      <c r="E476" s="154">
        <f t="shared" si="183"/>
        <v>100</v>
      </c>
    </row>
    <row r="477" spans="1:5" s="62" customFormat="1" ht="12.75" customHeight="1" x14ac:dyDescent="0.2">
      <c r="A477" s="69">
        <v>323</v>
      </c>
      <c r="B477" s="155" t="s">
        <v>12</v>
      </c>
      <c r="C477" s="150">
        <f t="shared" si="189"/>
        <v>237500</v>
      </c>
      <c r="D477" s="150">
        <f t="shared" si="189"/>
        <v>237500</v>
      </c>
      <c r="E477" s="154">
        <f t="shared" si="183"/>
        <v>100</v>
      </c>
    </row>
    <row r="478" spans="1:5" ht="12.75" customHeight="1" x14ac:dyDescent="0.2">
      <c r="A478" s="117">
        <v>3237</v>
      </c>
      <c r="B478" s="162" t="s">
        <v>14</v>
      </c>
      <c r="C478" s="260">
        <v>237500</v>
      </c>
      <c r="D478" s="151">
        <v>237500</v>
      </c>
      <c r="E478" s="270">
        <f t="shared" si="183"/>
        <v>100</v>
      </c>
    </row>
    <row r="479" spans="1:5" ht="12.75" customHeight="1" x14ac:dyDescent="0.2">
      <c r="A479" s="69">
        <v>36</v>
      </c>
      <c r="B479" s="170" t="s">
        <v>190</v>
      </c>
      <c r="C479" s="150">
        <f t="shared" ref="C479:D479" si="190">C480</f>
        <v>626700</v>
      </c>
      <c r="D479" s="150">
        <f t="shared" si="190"/>
        <v>621771.25</v>
      </c>
      <c r="E479" s="154">
        <f t="shared" si="183"/>
        <v>99.213539173448211</v>
      </c>
    </row>
    <row r="480" spans="1:5" ht="12.75" customHeight="1" x14ac:dyDescent="0.2">
      <c r="A480" s="69">
        <v>363</v>
      </c>
      <c r="B480" s="159" t="s">
        <v>123</v>
      </c>
      <c r="C480" s="150">
        <f>C481</f>
        <v>626700</v>
      </c>
      <c r="D480" s="150">
        <f>D481</f>
        <v>621771.25</v>
      </c>
      <c r="E480" s="154">
        <f t="shared" si="183"/>
        <v>99.213539173448211</v>
      </c>
    </row>
    <row r="481" spans="1:5" ht="12.75" customHeight="1" x14ac:dyDescent="0.2">
      <c r="A481" s="111">
        <v>3631</v>
      </c>
      <c r="B481" s="44" t="s">
        <v>154</v>
      </c>
      <c r="C481" s="260">
        <v>626700</v>
      </c>
      <c r="D481" s="151">
        <v>621771.25</v>
      </c>
      <c r="E481" s="270">
        <f t="shared" si="183"/>
        <v>99.213539173448211</v>
      </c>
    </row>
    <row r="482" spans="1:5" ht="12.75" customHeight="1" x14ac:dyDescent="0.2">
      <c r="A482" s="69">
        <v>38</v>
      </c>
      <c r="B482" s="165" t="s">
        <v>58</v>
      </c>
      <c r="C482" s="150">
        <f t="shared" ref="C482:D483" si="191">C483</f>
        <v>355000</v>
      </c>
      <c r="D482" s="150">
        <f t="shared" si="191"/>
        <v>354975.37</v>
      </c>
      <c r="E482" s="154">
        <f t="shared" si="183"/>
        <v>99.993061971830983</v>
      </c>
    </row>
    <row r="483" spans="1:5" ht="12.75" customHeight="1" x14ac:dyDescent="0.2">
      <c r="A483" s="69">
        <v>382</v>
      </c>
      <c r="B483" s="165" t="s">
        <v>82</v>
      </c>
      <c r="C483" s="150">
        <f t="shared" si="191"/>
        <v>355000</v>
      </c>
      <c r="D483" s="150">
        <f t="shared" si="191"/>
        <v>354975.37</v>
      </c>
      <c r="E483" s="154">
        <f t="shared" si="183"/>
        <v>99.993061971830983</v>
      </c>
    </row>
    <row r="484" spans="1:5" ht="12.75" customHeight="1" x14ac:dyDescent="0.2">
      <c r="A484" s="117">
        <v>3821</v>
      </c>
      <c r="B484" s="134" t="s">
        <v>116</v>
      </c>
      <c r="C484" s="260">
        <v>355000</v>
      </c>
      <c r="D484" s="151">
        <v>354975.37</v>
      </c>
      <c r="E484" s="270">
        <f t="shared" si="183"/>
        <v>99.993061971830983</v>
      </c>
    </row>
    <row r="485" spans="1:5" ht="12.75" customHeight="1" x14ac:dyDescent="0.2">
      <c r="A485" s="117"/>
      <c r="B485" s="44"/>
      <c r="C485" s="151"/>
      <c r="D485" s="151"/>
      <c r="E485" s="158"/>
    </row>
    <row r="486" spans="1:5" s="62" customFormat="1" ht="12.75" customHeight="1" x14ac:dyDescent="0.2">
      <c r="A486" s="198" t="s">
        <v>149</v>
      </c>
      <c r="B486" s="45" t="s">
        <v>143</v>
      </c>
      <c r="C486" s="150">
        <f t="shared" ref="C486:D486" si="192">C487</f>
        <v>1350700</v>
      </c>
      <c r="D486" s="150">
        <f t="shared" si="192"/>
        <v>1105953.9099999999</v>
      </c>
      <c r="E486" s="154">
        <f t="shared" si="183"/>
        <v>81.880055526763897</v>
      </c>
    </row>
    <row r="487" spans="1:5" s="62" customFormat="1" ht="12.75" hidden="1" customHeight="1" x14ac:dyDescent="0.2">
      <c r="A487" s="198">
        <v>3</v>
      </c>
      <c r="B487" s="155" t="s">
        <v>39</v>
      </c>
      <c r="C487" s="150">
        <f t="shared" ref="C487:D487" si="193">C488+C493+C496</f>
        <v>1350700</v>
      </c>
      <c r="D487" s="150">
        <f t="shared" si="193"/>
        <v>1105953.9099999999</v>
      </c>
      <c r="E487" s="154">
        <f t="shared" si="183"/>
        <v>81.880055526763897</v>
      </c>
    </row>
    <row r="488" spans="1:5" s="62" customFormat="1" ht="12.75" customHeight="1" x14ac:dyDescent="0.2">
      <c r="A488" s="69">
        <v>35</v>
      </c>
      <c r="B488" s="160" t="s">
        <v>17</v>
      </c>
      <c r="C488" s="150">
        <f t="shared" ref="C488:D488" si="194">C489+C491</f>
        <v>128600</v>
      </c>
      <c r="D488" s="150">
        <f t="shared" si="194"/>
        <v>79759.199999999997</v>
      </c>
      <c r="E488" s="154">
        <f t="shared" si="183"/>
        <v>62.02115085536547</v>
      </c>
    </row>
    <row r="489" spans="1:5" s="62" customFormat="1" ht="12.75" customHeight="1" x14ac:dyDescent="0.2">
      <c r="A489" s="69">
        <v>351</v>
      </c>
      <c r="B489" s="160" t="s">
        <v>0</v>
      </c>
      <c r="C489" s="150">
        <f t="shared" ref="C489:D489" si="195">C490</f>
        <v>125600</v>
      </c>
      <c r="D489" s="150">
        <f t="shared" si="195"/>
        <v>76841.759999999995</v>
      </c>
      <c r="E489" s="154">
        <f t="shared" si="183"/>
        <v>61.179745222929938</v>
      </c>
    </row>
    <row r="490" spans="1:5" s="62" customFormat="1" ht="12.75" customHeight="1" x14ac:dyDescent="0.2">
      <c r="A490" s="117">
        <v>3512</v>
      </c>
      <c r="B490" s="161" t="s">
        <v>0</v>
      </c>
      <c r="C490" s="260">
        <v>125600</v>
      </c>
      <c r="D490" s="151">
        <v>76841.759999999995</v>
      </c>
      <c r="E490" s="270">
        <f t="shared" si="183"/>
        <v>61.179745222929938</v>
      </c>
    </row>
    <row r="491" spans="1:5" s="62" customFormat="1" ht="25.15" customHeight="1" x14ac:dyDescent="0.2">
      <c r="A491" s="69">
        <v>352</v>
      </c>
      <c r="B491" s="223" t="s">
        <v>239</v>
      </c>
      <c r="C491" s="150">
        <f t="shared" ref="C491:D491" si="196">C492</f>
        <v>3000</v>
      </c>
      <c r="D491" s="150">
        <f t="shared" si="196"/>
        <v>2917.44</v>
      </c>
      <c r="E491" s="154">
        <f t="shared" si="183"/>
        <v>97.248000000000005</v>
      </c>
    </row>
    <row r="492" spans="1:5" ht="12.75" customHeight="1" x14ac:dyDescent="0.2">
      <c r="A492" s="117">
        <v>3522</v>
      </c>
      <c r="B492" s="134" t="s">
        <v>2</v>
      </c>
      <c r="C492" s="260">
        <v>3000</v>
      </c>
      <c r="D492" s="151">
        <v>2917.44</v>
      </c>
      <c r="E492" s="270">
        <f t="shared" si="183"/>
        <v>97.248000000000005</v>
      </c>
    </row>
    <row r="493" spans="1:5" s="62" customFormat="1" ht="12.75" customHeight="1" x14ac:dyDescent="0.2">
      <c r="A493" s="69">
        <v>36</v>
      </c>
      <c r="B493" s="170" t="s">
        <v>190</v>
      </c>
      <c r="C493" s="150">
        <f t="shared" ref="C493:D494" si="197">C494</f>
        <v>1093600</v>
      </c>
      <c r="D493" s="150">
        <f t="shared" si="197"/>
        <v>945265.49</v>
      </c>
      <c r="E493" s="154">
        <f t="shared" si="183"/>
        <v>86.436127468910016</v>
      </c>
    </row>
    <row r="494" spans="1:5" s="62" customFormat="1" ht="12.75" customHeight="1" x14ac:dyDescent="0.2">
      <c r="A494" s="69">
        <v>363</v>
      </c>
      <c r="B494" s="159" t="s">
        <v>123</v>
      </c>
      <c r="C494" s="150">
        <f t="shared" si="197"/>
        <v>1093600</v>
      </c>
      <c r="D494" s="150">
        <f t="shared" si="197"/>
        <v>945265.49</v>
      </c>
      <c r="E494" s="154">
        <f t="shared" si="183"/>
        <v>86.436127468910016</v>
      </c>
    </row>
    <row r="495" spans="1:5" ht="12.75" customHeight="1" x14ac:dyDescent="0.2">
      <c r="A495" s="117">
        <v>3632</v>
      </c>
      <c r="B495" s="44" t="s">
        <v>124</v>
      </c>
      <c r="C495" s="260">
        <v>1093600</v>
      </c>
      <c r="D495" s="151">
        <v>945265.49</v>
      </c>
      <c r="E495" s="270">
        <f t="shared" si="183"/>
        <v>86.436127468910016</v>
      </c>
    </row>
    <row r="496" spans="1:5" s="62" customFormat="1" ht="12.75" customHeight="1" x14ac:dyDescent="0.2">
      <c r="A496" s="69">
        <v>38</v>
      </c>
      <c r="B496" s="165" t="s">
        <v>58</v>
      </c>
      <c r="C496" s="150">
        <f t="shared" ref="C496:D497" si="198">C497</f>
        <v>128500</v>
      </c>
      <c r="D496" s="150">
        <f t="shared" si="198"/>
        <v>80929.22</v>
      </c>
      <c r="E496" s="154">
        <f t="shared" si="183"/>
        <v>62.979937743190661</v>
      </c>
    </row>
    <row r="497" spans="1:5" s="62" customFormat="1" ht="12.75" customHeight="1" x14ac:dyDescent="0.2">
      <c r="A497" s="69">
        <v>381</v>
      </c>
      <c r="B497" s="165" t="s">
        <v>38</v>
      </c>
      <c r="C497" s="150">
        <f t="shared" si="198"/>
        <v>128500</v>
      </c>
      <c r="D497" s="150">
        <f t="shared" si="198"/>
        <v>80929.22</v>
      </c>
      <c r="E497" s="154">
        <f t="shared" si="183"/>
        <v>62.979937743190661</v>
      </c>
    </row>
    <row r="498" spans="1:5" ht="12.75" customHeight="1" x14ac:dyDescent="0.2">
      <c r="A498" s="117">
        <v>3811</v>
      </c>
      <c r="B498" s="44" t="s">
        <v>20</v>
      </c>
      <c r="C498" s="260">
        <v>128500</v>
      </c>
      <c r="D498" s="151">
        <v>80929.22</v>
      </c>
      <c r="E498" s="270">
        <f t="shared" si="183"/>
        <v>62.979937743190661</v>
      </c>
    </row>
    <row r="499" spans="1:5" ht="12.75" customHeight="1" x14ac:dyDescent="0.2">
      <c r="A499" s="117"/>
      <c r="B499" s="44"/>
      <c r="C499" s="151"/>
      <c r="D499" s="151"/>
      <c r="E499" s="158"/>
    </row>
    <row r="500" spans="1:5" s="62" customFormat="1" ht="25.5" customHeight="1" x14ac:dyDescent="0.2">
      <c r="A500" s="198" t="s">
        <v>150</v>
      </c>
      <c r="B500" s="45" t="s">
        <v>144</v>
      </c>
      <c r="C500" s="150">
        <f t="shared" ref="C500:D501" si="199">C501</f>
        <v>248000</v>
      </c>
      <c r="D500" s="150">
        <f t="shared" si="199"/>
        <v>53188.5</v>
      </c>
      <c r="E500" s="154">
        <f t="shared" si="183"/>
        <v>21.446975806451611</v>
      </c>
    </row>
    <row r="501" spans="1:5" s="62" customFormat="1" ht="12.75" hidden="1" customHeight="1" x14ac:dyDescent="0.2">
      <c r="A501" s="198">
        <v>3</v>
      </c>
      <c r="B501" s="155" t="s">
        <v>39</v>
      </c>
      <c r="C501" s="150">
        <f t="shared" si="199"/>
        <v>248000</v>
      </c>
      <c r="D501" s="150">
        <f t="shared" si="199"/>
        <v>53188.5</v>
      </c>
      <c r="E501" s="154">
        <f t="shared" si="183"/>
        <v>21.446975806451611</v>
      </c>
    </row>
    <row r="502" spans="1:5" s="62" customFormat="1" ht="12.75" customHeight="1" x14ac:dyDescent="0.2">
      <c r="A502" s="198">
        <v>32</v>
      </c>
      <c r="B502" s="160" t="s">
        <v>4</v>
      </c>
      <c r="C502" s="150">
        <f>C503+C507</f>
        <v>248000</v>
      </c>
      <c r="D502" s="150">
        <f>D503+D507</f>
        <v>53188.5</v>
      </c>
      <c r="E502" s="154">
        <f t="shared" si="183"/>
        <v>21.446975806451611</v>
      </c>
    </row>
    <row r="503" spans="1:5" s="62" customFormat="1" ht="12.75" customHeight="1" x14ac:dyDescent="0.2">
      <c r="A503" s="69">
        <v>323</v>
      </c>
      <c r="B503" s="155" t="s">
        <v>12</v>
      </c>
      <c r="C503" s="150">
        <f>C504+C505+C506</f>
        <v>243000</v>
      </c>
      <c r="D503" s="150">
        <f>D504+D505+D506</f>
        <v>53188.5</v>
      </c>
      <c r="E503" s="154">
        <f t="shared" si="183"/>
        <v>21.888271604938272</v>
      </c>
    </row>
    <row r="504" spans="1:5" ht="12.75" customHeight="1" x14ac:dyDescent="0.2">
      <c r="A504" s="117">
        <v>3233</v>
      </c>
      <c r="B504" s="136" t="s">
        <v>51</v>
      </c>
      <c r="C504" s="260">
        <v>173000</v>
      </c>
      <c r="D504" s="151">
        <v>7562.5</v>
      </c>
      <c r="E504" s="270">
        <f t="shared" si="183"/>
        <v>4.3713872832369942</v>
      </c>
    </row>
    <row r="505" spans="1:5" ht="12.75" customHeight="1" x14ac:dyDescent="0.2">
      <c r="A505" s="117">
        <v>3235</v>
      </c>
      <c r="B505" s="136" t="s">
        <v>53</v>
      </c>
      <c r="C505" s="260">
        <v>10000</v>
      </c>
      <c r="D505" s="151">
        <v>10000</v>
      </c>
      <c r="E505" s="270">
        <f t="shared" si="183"/>
        <v>100</v>
      </c>
    </row>
    <row r="506" spans="1:5" ht="12.75" customHeight="1" x14ac:dyDescent="0.2">
      <c r="A506" s="117">
        <v>3237</v>
      </c>
      <c r="B506" s="162" t="s">
        <v>14</v>
      </c>
      <c r="C506" s="260">
        <v>60000</v>
      </c>
      <c r="D506" s="151">
        <v>35626</v>
      </c>
      <c r="E506" s="270">
        <f t="shared" si="183"/>
        <v>59.376666666666665</v>
      </c>
    </row>
    <row r="507" spans="1:5" s="62" customFormat="1" ht="12.75" customHeight="1" x14ac:dyDescent="0.2">
      <c r="A507" s="69">
        <v>329</v>
      </c>
      <c r="B507" s="156" t="s">
        <v>56</v>
      </c>
      <c r="C507" s="150">
        <f>C508</f>
        <v>5000</v>
      </c>
      <c r="D507" s="150">
        <f>D508</f>
        <v>0</v>
      </c>
      <c r="E507" s="154">
        <f t="shared" si="183"/>
        <v>0</v>
      </c>
    </row>
    <row r="508" spans="1:5" ht="12.75" hidden="1" customHeight="1" x14ac:dyDescent="0.2">
      <c r="A508" s="111">
        <v>3293</v>
      </c>
      <c r="B508" s="163" t="s">
        <v>57</v>
      </c>
      <c r="C508" s="260">
        <v>5000</v>
      </c>
      <c r="D508" s="151">
        <v>0</v>
      </c>
      <c r="E508" s="270">
        <f t="shared" si="183"/>
        <v>0</v>
      </c>
    </row>
    <row r="509" spans="1:5" ht="12.75" customHeight="1" x14ac:dyDescent="0.2">
      <c r="A509" s="117"/>
      <c r="B509" s="44"/>
      <c r="C509" s="151"/>
      <c r="D509" s="151"/>
      <c r="E509" s="175"/>
    </row>
    <row r="510" spans="1:5" ht="13.15" customHeight="1" x14ac:dyDescent="0.2">
      <c r="A510" s="52">
        <v>103</v>
      </c>
      <c r="B510" s="242" t="s">
        <v>211</v>
      </c>
      <c r="C510" s="202">
        <f t="shared" ref="C510:D510" si="200">C512</f>
        <v>722500000</v>
      </c>
      <c r="D510" s="202">
        <f t="shared" si="200"/>
        <v>703241698.09000003</v>
      </c>
      <c r="E510" s="203">
        <f t="shared" si="183"/>
        <v>97.334491085121115</v>
      </c>
    </row>
    <row r="511" spans="1:5" ht="12.75" customHeight="1" x14ac:dyDescent="0.2">
      <c r="A511" s="230"/>
      <c r="B511" s="188"/>
      <c r="C511" s="145"/>
      <c r="D511" s="145"/>
      <c r="E511" s="146"/>
    </row>
    <row r="512" spans="1:5" s="62" customFormat="1" ht="12.75" customHeight="1" x14ac:dyDescent="0.2">
      <c r="A512" s="69" t="s">
        <v>79</v>
      </c>
      <c r="B512" s="189" t="s">
        <v>211</v>
      </c>
      <c r="C512" s="150">
        <f t="shared" ref="C512:D512" si="201">C513</f>
        <v>722500000</v>
      </c>
      <c r="D512" s="150">
        <f t="shared" si="201"/>
        <v>703241698.09000003</v>
      </c>
      <c r="E512" s="154">
        <f t="shared" si="183"/>
        <v>97.334491085121115</v>
      </c>
    </row>
    <row r="513" spans="1:8" s="62" customFormat="1" ht="12.75" hidden="1" customHeight="1" x14ac:dyDescent="0.2">
      <c r="A513" s="198">
        <v>3</v>
      </c>
      <c r="B513" s="155" t="s">
        <v>39</v>
      </c>
      <c r="C513" s="150">
        <f t="shared" ref="C513:D513" si="202">C514+C519</f>
        <v>722500000</v>
      </c>
      <c r="D513" s="150">
        <f t="shared" si="202"/>
        <v>703241698.09000003</v>
      </c>
      <c r="E513" s="154">
        <f t="shared" si="183"/>
        <v>97.334491085121115</v>
      </c>
    </row>
    <row r="514" spans="1:8" s="62" customFormat="1" ht="12.75" customHeight="1" x14ac:dyDescent="0.2">
      <c r="A514" s="198">
        <v>32</v>
      </c>
      <c r="B514" s="160" t="s">
        <v>4</v>
      </c>
      <c r="C514" s="150">
        <f t="shared" ref="C514:D514" si="203">C515+C517</f>
        <v>722450000</v>
      </c>
      <c r="D514" s="150">
        <f t="shared" si="203"/>
        <v>703241698.09000003</v>
      </c>
      <c r="E514" s="154">
        <f t="shared" ref="E514:E521" si="204">D514/C514*100</f>
        <v>97.341227502249296</v>
      </c>
    </row>
    <row r="515" spans="1:8" s="62" customFormat="1" ht="12.75" customHeight="1" x14ac:dyDescent="0.2">
      <c r="A515" s="198">
        <v>323</v>
      </c>
      <c r="B515" s="155" t="s">
        <v>12</v>
      </c>
      <c r="C515" s="150">
        <f t="shared" ref="C515:D515" si="205">C516</f>
        <v>1000000</v>
      </c>
      <c r="D515" s="150">
        <f t="shared" si="205"/>
        <v>764962.5</v>
      </c>
      <c r="E515" s="154">
        <f t="shared" si="204"/>
        <v>76.496250000000003</v>
      </c>
    </row>
    <row r="516" spans="1:8" ht="12.75" customHeight="1" x14ac:dyDescent="0.2">
      <c r="A516" s="117">
        <v>3237</v>
      </c>
      <c r="B516" s="162" t="s">
        <v>14</v>
      </c>
      <c r="C516" s="260">
        <v>1000000</v>
      </c>
      <c r="D516" s="151">
        <v>764962.5</v>
      </c>
      <c r="E516" s="270">
        <f t="shared" si="204"/>
        <v>76.496250000000003</v>
      </c>
    </row>
    <row r="517" spans="1:8" s="62" customFormat="1" ht="12.75" customHeight="1" x14ac:dyDescent="0.2">
      <c r="A517" s="69">
        <v>329</v>
      </c>
      <c r="B517" s="156" t="s">
        <v>56</v>
      </c>
      <c r="C517" s="150">
        <f t="shared" ref="C517:D517" si="206">C518</f>
        <v>721450000</v>
      </c>
      <c r="D517" s="150">
        <f t="shared" si="206"/>
        <v>702476735.59000003</v>
      </c>
      <c r="E517" s="154">
        <f t="shared" si="204"/>
        <v>97.370120672257272</v>
      </c>
      <c r="G517" s="216"/>
    </row>
    <row r="518" spans="1:8" ht="12.75" customHeight="1" x14ac:dyDescent="0.2">
      <c r="A518" s="231">
        <v>3299</v>
      </c>
      <c r="B518" s="44" t="s">
        <v>56</v>
      </c>
      <c r="C518" s="260">
        <v>721450000</v>
      </c>
      <c r="D518" s="151">
        <v>702476735.59000003</v>
      </c>
      <c r="E518" s="270">
        <f t="shared" si="204"/>
        <v>97.370120672257272</v>
      </c>
      <c r="G518" s="151"/>
      <c r="H518" s="205"/>
    </row>
    <row r="519" spans="1:8" s="62" customFormat="1" ht="12.75" customHeight="1" x14ac:dyDescent="0.2">
      <c r="A519" s="69">
        <v>34</v>
      </c>
      <c r="B519" s="160" t="s">
        <v>16</v>
      </c>
      <c r="C519" s="150">
        <f t="shared" ref="C519:D520" si="207">C520</f>
        <v>50000</v>
      </c>
      <c r="D519" s="150">
        <f t="shared" si="207"/>
        <v>0</v>
      </c>
      <c r="E519" s="154">
        <f t="shared" si="204"/>
        <v>0</v>
      </c>
    </row>
    <row r="520" spans="1:8" s="62" customFormat="1" ht="12.75" customHeight="1" x14ac:dyDescent="0.2">
      <c r="A520" s="69">
        <v>343</v>
      </c>
      <c r="B520" s="156" t="s">
        <v>62</v>
      </c>
      <c r="C520" s="150">
        <f t="shared" si="207"/>
        <v>50000</v>
      </c>
      <c r="D520" s="150">
        <f t="shared" si="207"/>
        <v>0</v>
      </c>
      <c r="E520" s="154">
        <f t="shared" si="204"/>
        <v>0</v>
      </c>
    </row>
    <row r="521" spans="1:8" ht="12.75" hidden="1" customHeight="1" x14ac:dyDescent="0.2">
      <c r="A521" s="231">
        <v>3433</v>
      </c>
      <c r="B521" s="41" t="s">
        <v>78</v>
      </c>
      <c r="C521" s="260">
        <v>50000</v>
      </c>
      <c r="D521" s="151">
        <v>0</v>
      </c>
      <c r="E521" s="270">
        <f t="shared" si="204"/>
        <v>0</v>
      </c>
    </row>
    <row r="522" spans="1:8" ht="12.75" customHeight="1" x14ac:dyDescent="0.2">
      <c r="A522" s="231"/>
    </row>
    <row r="523" spans="1:8" ht="12.75" customHeight="1" x14ac:dyDescent="0.2">
      <c r="B523" s="190"/>
    </row>
    <row r="524" spans="1:8" ht="12.75" customHeight="1" x14ac:dyDescent="0.2">
      <c r="A524" s="231"/>
    </row>
    <row r="525" spans="1:8" ht="12.75" customHeight="1" x14ac:dyDescent="0.2">
      <c r="B525" s="191"/>
      <c r="C525" s="169"/>
      <c r="E525" s="169"/>
    </row>
    <row r="526" spans="1:8" ht="12.75" customHeight="1" x14ac:dyDescent="0.2">
      <c r="A526" s="231"/>
      <c r="B526" s="192"/>
    </row>
    <row r="527" spans="1:8" ht="12.75" customHeight="1" x14ac:dyDescent="0.2"/>
    <row r="528" spans="1:8" ht="12.75" customHeight="1" x14ac:dyDescent="0.2">
      <c r="A528" s="231"/>
      <c r="B528" s="190"/>
    </row>
    <row r="529" spans="1:2" ht="12.75" customHeight="1" x14ac:dyDescent="0.2"/>
    <row r="530" spans="1:2" ht="12.75" customHeight="1" x14ac:dyDescent="0.2">
      <c r="A530" s="231"/>
      <c r="B530" s="190"/>
    </row>
    <row r="531" spans="1:2" ht="12.75" customHeight="1" x14ac:dyDescent="0.2"/>
    <row r="532" spans="1:2" ht="12.75" customHeight="1" x14ac:dyDescent="0.2">
      <c r="A532" s="231"/>
      <c r="B532" s="190"/>
    </row>
    <row r="533" spans="1:2" ht="12.75" customHeight="1" x14ac:dyDescent="0.2"/>
    <row r="534" spans="1:2" ht="12.75" customHeight="1" x14ac:dyDescent="0.2">
      <c r="A534" s="231"/>
    </row>
    <row r="535" spans="1:2" ht="12.75" customHeight="1" x14ac:dyDescent="0.2">
      <c r="B535" s="190"/>
    </row>
    <row r="536" spans="1:2" ht="12.75" customHeight="1" x14ac:dyDescent="0.2"/>
    <row r="537" spans="1:2" ht="12.75" customHeight="1" x14ac:dyDescent="0.2">
      <c r="A537" s="231"/>
      <c r="B537" s="190"/>
    </row>
    <row r="538" spans="1:2" ht="12.75" customHeight="1" x14ac:dyDescent="0.2">
      <c r="A538" s="231"/>
    </row>
    <row r="539" spans="1:2" ht="12.75" customHeight="1" x14ac:dyDescent="0.2">
      <c r="A539" s="231"/>
      <c r="B539" s="191"/>
    </row>
    <row r="540" spans="1:2" ht="12.75" customHeight="1" x14ac:dyDescent="0.2">
      <c r="B540" s="192"/>
    </row>
    <row r="541" spans="1:2" ht="12.75" customHeight="1" x14ac:dyDescent="0.2"/>
    <row r="542" spans="1:2" ht="12.75" customHeight="1" x14ac:dyDescent="0.2">
      <c r="A542" s="231"/>
      <c r="B542" s="190"/>
    </row>
    <row r="543" spans="1:2" ht="12.75" customHeight="1" x14ac:dyDescent="0.2"/>
    <row r="544" spans="1:2" ht="12.75" customHeight="1" x14ac:dyDescent="0.2">
      <c r="B544" s="190"/>
    </row>
    <row r="545" spans="1:2" ht="12.75" customHeight="1" x14ac:dyDescent="0.2">
      <c r="A545" s="231"/>
    </row>
    <row r="546" spans="1:2" ht="12.75" customHeight="1" x14ac:dyDescent="0.2">
      <c r="B546" s="190"/>
    </row>
    <row r="547" spans="1:2" ht="12.75" customHeight="1" x14ac:dyDescent="0.2"/>
    <row r="548" spans="1:2" ht="12.75" customHeight="1" x14ac:dyDescent="0.2">
      <c r="A548" s="231"/>
      <c r="B548" s="190"/>
    </row>
    <row r="549" spans="1:2" ht="12.75" customHeight="1" x14ac:dyDescent="0.2"/>
    <row r="550" spans="1:2" ht="12.75" customHeight="1" x14ac:dyDescent="0.2">
      <c r="B550" s="191"/>
    </row>
    <row r="551" spans="1:2" ht="12.75" customHeight="1" x14ac:dyDescent="0.2">
      <c r="A551" s="231"/>
      <c r="B551" s="192"/>
    </row>
    <row r="552" spans="1:2" ht="12.75" customHeight="1" x14ac:dyDescent="0.2"/>
    <row r="553" spans="1:2" ht="12.75" customHeight="1" x14ac:dyDescent="0.2">
      <c r="B553" s="190"/>
    </row>
    <row r="554" spans="1:2" ht="12.75" customHeight="1" x14ac:dyDescent="0.2">
      <c r="A554" s="231"/>
    </row>
    <row r="555" spans="1:2" ht="12.75" customHeight="1" x14ac:dyDescent="0.2">
      <c r="B555" s="190"/>
    </row>
    <row r="556" spans="1:2" ht="12.75" customHeight="1" x14ac:dyDescent="0.2"/>
    <row r="557" spans="1:2" ht="12.75" customHeight="1" x14ac:dyDescent="0.2">
      <c r="A557" s="231"/>
      <c r="B557" s="190"/>
    </row>
    <row r="558" spans="1:2" ht="12.75" customHeight="1" x14ac:dyDescent="0.2"/>
    <row r="559" spans="1:2" ht="12.75" customHeight="1" x14ac:dyDescent="0.2"/>
    <row r="560" spans="1:2" ht="12.75" customHeight="1" x14ac:dyDescent="0.2">
      <c r="B560" s="190"/>
    </row>
    <row r="561" spans="1:2" ht="12.75" customHeight="1" x14ac:dyDescent="0.2"/>
    <row r="562" spans="1:2" ht="12.75" customHeight="1" x14ac:dyDescent="0.2">
      <c r="B562" s="190"/>
    </row>
    <row r="563" spans="1:2" ht="12.75" customHeight="1" x14ac:dyDescent="0.2"/>
    <row r="564" spans="1:2" ht="12.75" customHeight="1" x14ac:dyDescent="0.2">
      <c r="B564" s="193"/>
    </row>
    <row r="565" spans="1:2" ht="12.75" customHeight="1" x14ac:dyDescent="0.2">
      <c r="B565" s="192"/>
    </row>
    <row r="566" spans="1:2" ht="12.75" customHeight="1" x14ac:dyDescent="0.2"/>
    <row r="567" spans="1:2" ht="12.75" customHeight="1" x14ac:dyDescent="0.2">
      <c r="A567" s="231"/>
      <c r="B567" s="190"/>
    </row>
    <row r="568" spans="1:2" ht="12.75" customHeight="1" x14ac:dyDescent="0.2"/>
    <row r="569" spans="1:2" ht="12.75" customHeight="1" x14ac:dyDescent="0.2">
      <c r="A569" s="231"/>
      <c r="B569" s="190"/>
    </row>
    <row r="570" spans="1:2" ht="12.75" customHeight="1" x14ac:dyDescent="0.2"/>
    <row r="571" spans="1:2" ht="12.75" customHeight="1" x14ac:dyDescent="0.2">
      <c r="A571" s="231"/>
      <c r="B571" s="190"/>
    </row>
    <row r="572" spans="1:2" ht="12.75" customHeight="1" x14ac:dyDescent="0.2"/>
    <row r="573" spans="1:2" ht="12.75" customHeight="1" x14ac:dyDescent="0.2"/>
    <row r="574" spans="1:2" ht="12.75" customHeight="1" x14ac:dyDescent="0.2">
      <c r="B574" s="190"/>
    </row>
    <row r="575" spans="1:2" ht="12.75" customHeight="1" x14ac:dyDescent="0.2">
      <c r="A575" s="231"/>
    </row>
    <row r="576" spans="1:2" ht="12.75" customHeight="1" x14ac:dyDescent="0.2">
      <c r="B576" s="190"/>
    </row>
    <row r="577" spans="1:2" ht="12.75" customHeight="1" x14ac:dyDescent="0.2">
      <c r="A577" s="233"/>
    </row>
    <row r="578" spans="1:2" ht="12.75" customHeight="1" x14ac:dyDescent="0.2">
      <c r="A578" s="234"/>
      <c r="B578" s="191"/>
    </row>
    <row r="579" spans="1:2" ht="12.75" customHeight="1" x14ac:dyDescent="0.2">
      <c r="B579" s="192"/>
    </row>
    <row r="580" spans="1:2" ht="12.75" customHeight="1" x14ac:dyDescent="0.2">
      <c r="A580" s="231"/>
    </row>
    <row r="581" spans="1:2" ht="12.75" customHeight="1" x14ac:dyDescent="0.2">
      <c r="B581" s="190"/>
    </row>
    <row r="582" spans="1:2" ht="12.75" customHeight="1" x14ac:dyDescent="0.2">
      <c r="A582" s="231"/>
    </row>
    <row r="583" spans="1:2" ht="12.75" customHeight="1" x14ac:dyDescent="0.2">
      <c r="B583" s="191"/>
    </row>
    <row r="584" spans="1:2" ht="12.75" customHeight="1" x14ac:dyDescent="0.2">
      <c r="A584" s="231"/>
      <c r="B584" s="192"/>
    </row>
    <row r="585" spans="1:2" ht="12.75" customHeight="1" x14ac:dyDescent="0.2"/>
    <row r="586" spans="1:2" ht="12.75" customHeight="1" x14ac:dyDescent="0.2">
      <c r="A586" s="233"/>
      <c r="B586" s="190"/>
    </row>
    <row r="587" spans="1:2" ht="12.75" customHeight="1" x14ac:dyDescent="0.2">
      <c r="A587" s="234"/>
    </row>
    <row r="588" spans="1:2" ht="12.75" customHeight="1" x14ac:dyDescent="0.2">
      <c r="B588" s="190"/>
    </row>
    <row r="589" spans="1:2" ht="12.75" customHeight="1" x14ac:dyDescent="0.2">
      <c r="A589" s="231"/>
    </row>
    <row r="590" spans="1:2" ht="12.75" customHeight="1" x14ac:dyDescent="0.2">
      <c r="B590" s="190"/>
    </row>
    <row r="591" spans="1:2" ht="12.75" customHeight="1" x14ac:dyDescent="0.2">
      <c r="A591" s="231"/>
    </row>
    <row r="592" spans="1:2" ht="12.75" customHeight="1" x14ac:dyDescent="0.2"/>
    <row r="593" spans="1:2" ht="12.75" customHeight="1" x14ac:dyDescent="0.2">
      <c r="A593" s="231"/>
      <c r="B593" s="190"/>
    </row>
    <row r="594" spans="1:2" ht="12.75" customHeight="1" x14ac:dyDescent="0.2"/>
    <row r="595" spans="1:2" ht="12.75" customHeight="1" x14ac:dyDescent="0.2">
      <c r="A595" s="233"/>
      <c r="B595" s="190"/>
    </row>
    <row r="596" spans="1:2" ht="12.75" customHeight="1" x14ac:dyDescent="0.2">
      <c r="A596" s="234"/>
    </row>
    <row r="597" spans="1:2" ht="12.75" customHeight="1" x14ac:dyDescent="0.2">
      <c r="A597" s="233"/>
      <c r="B597" s="191"/>
    </row>
    <row r="598" spans="1:2" ht="12.75" customHeight="1" x14ac:dyDescent="0.2">
      <c r="A598" s="234"/>
      <c r="B598" s="192"/>
    </row>
    <row r="599" spans="1:2" ht="12.75" customHeight="1" x14ac:dyDescent="0.2"/>
    <row r="600" spans="1:2" ht="12.75" customHeight="1" x14ac:dyDescent="0.2">
      <c r="A600" s="231"/>
      <c r="B600" s="190"/>
    </row>
    <row r="601" spans="1:2" ht="12.75" customHeight="1" x14ac:dyDescent="0.2"/>
    <row r="602" spans="1:2" ht="12.75" customHeight="1" x14ac:dyDescent="0.2">
      <c r="A602" s="231"/>
      <c r="B602" s="190"/>
    </row>
    <row r="603" spans="1:2" ht="12.75" customHeight="1" x14ac:dyDescent="0.2"/>
    <row r="604" spans="1:2" ht="12.75" customHeight="1" x14ac:dyDescent="0.2">
      <c r="A604" s="233"/>
      <c r="B604" s="191"/>
    </row>
    <row r="605" spans="1:2" ht="12.75" customHeight="1" x14ac:dyDescent="0.2">
      <c r="A605" s="234"/>
      <c r="B605" s="192"/>
    </row>
    <row r="606" spans="1:2" ht="12.75" customHeight="1" x14ac:dyDescent="0.2"/>
    <row r="607" spans="1:2" ht="12.75" customHeight="1" x14ac:dyDescent="0.2">
      <c r="A607" s="231"/>
      <c r="B607" s="190"/>
    </row>
    <row r="608" spans="1:2" ht="12.75" customHeight="1" x14ac:dyDescent="0.2"/>
    <row r="609" spans="1:2" ht="12.75" customHeight="1" x14ac:dyDescent="0.2">
      <c r="A609" s="231"/>
      <c r="B609" s="190"/>
    </row>
    <row r="610" spans="1:2" ht="12.75" customHeight="1" x14ac:dyDescent="0.2"/>
    <row r="611" spans="1:2" ht="12.75" customHeight="1" x14ac:dyDescent="0.2">
      <c r="A611" s="233"/>
      <c r="B611" s="191"/>
    </row>
    <row r="612" spans="1:2" ht="12.75" customHeight="1" x14ac:dyDescent="0.2">
      <c r="A612" s="234"/>
      <c r="B612" s="192"/>
    </row>
    <row r="613" spans="1:2" ht="12.75" customHeight="1" x14ac:dyDescent="0.2">
      <c r="A613" s="235"/>
      <c r="B613" s="192"/>
    </row>
    <row r="614" spans="1:2" ht="12.75" customHeight="1" x14ac:dyDescent="0.2"/>
    <row r="615" spans="1:2" ht="12.75" customHeight="1" x14ac:dyDescent="0.2">
      <c r="A615" s="231"/>
      <c r="B615" s="190"/>
    </row>
    <row r="616" spans="1:2" ht="12.75" customHeight="1" x14ac:dyDescent="0.2"/>
    <row r="617" spans="1:2" ht="12.75" customHeight="1" x14ac:dyDescent="0.2">
      <c r="A617" s="231"/>
      <c r="B617" s="190"/>
    </row>
    <row r="618" spans="1:2" ht="12.75" customHeight="1" x14ac:dyDescent="0.2"/>
    <row r="619" spans="1:2" ht="12.75" customHeight="1" x14ac:dyDescent="0.2">
      <c r="A619" s="233"/>
      <c r="B619" s="191"/>
    </row>
    <row r="620" spans="1:2" ht="12.75" customHeight="1" x14ac:dyDescent="0.2">
      <c r="A620" s="234"/>
      <c r="B620" s="192"/>
    </row>
    <row r="621" spans="1:2" ht="12.75" customHeight="1" x14ac:dyDescent="0.2">
      <c r="A621" s="234"/>
      <c r="B621" s="192"/>
    </row>
    <row r="622" spans="1:2" ht="12.75" customHeight="1" x14ac:dyDescent="0.2">
      <c r="A622" s="234"/>
      <c r="B622" s="192"/>
    </row>
    <row r="623" spans="1:2" ht="12.75" customHeight="1" x14ac:dyDescent="0.2">
      <c r="A623" s="234"/>
      <c r="B623" s="192"/>
    </row>
    <row r="624" spans="1:2" ht="12.75" customHeight="1" x14ac:dyDescent="0.2">
      <c r="A624" s="234"/>
      <c r="B624" s="192"/>
    </row>
    <row r="625" spans="1:2" ht="12.75" customHeight="1" x14ac:dyDescent="0.2">
      <c r="A625" s="234"/>
      <c r="B625" s="192"/>
    </row>
    <row r="626" spans="1:2" ht="12.75" customHeight="1" x14ac:dyDescent="0.2">
      <c r="A626" s="234"/>
      <c r="B626" s="192"/>
    </row>
    <row r="627" spans="1:2" ht="12.75" customHeight="1" x14ac:dyDescent="0.2"/>
    <row r="628" spans="1:2" ht="12.75" customHeight="1" x14ac:dyDescent="0.2">
      <c r="A628" s="231"/>
      <c r="B628" s="190"/>
    </row>
    <row r="629" spans="1:2" ht="12.75" customHeight="1" x14ac:dyDescent="0.2"/>
    <row r="630" spans="1:2" ht="12.75" customHeight="1" x14ac:dyDescent="0.2">
      <c r="A630" s="231"/>
      <c r="B630" s="190"/>
    </row>
    <row r="631" spans="1:2" ht="12.75" customHeight="1" x14ac:dyDescent="0.2"/>
    <row r="632" spans="1:2" ht="12.75" customHeight="1" x14ac:dyDescent="0.2">
      <c r="A632" s="233"/>
      <c r="B632" s="191"/>
    </row>
    <row r="633" spans="1:2" ht="12.75" customHeight="1" x14ac:dyDescent="0.2">
      <c r="A633" s="234"/>
      <c r="B633" s="192"/>
    </row>
    <row r="634" spans="1:2" ht="12.75" customHeight="1" x14ac:dyDescent="0.2">
      <c r="A634" s="234"/>
      <c r="B634" s="192"/>
    </row>
    <row r="635" spans="1:2" ht="12.75" customHeight="1" x14ac:dyDescent="0.2"/>
    <row r="636" spans="1:2" ht="12.75" customHeight="1" x14ac:dyDescent="0.2">
      <c r="A636" s="231"/>
      <c r="B636" s="190"/>
    </row>
    <row r="637" spans="1:2" ht="12.75" customHeight="1" x14ac:dyDescent="0.2"/>
    <row r="638" spans="1:2" ht="12.75" customHeight="1" x14ac:dyDescent="0.2">
      <c r="A638" s="231"/>
      <c r="B638" s="190"/>
    </row>
    <row r="639" spans="1:2" ht="12.75" customHeight="1" x14ac:dyDescent="0.2"/>
    <row r="640" spans="1:2" ht="12.75" customHeight="1" x14ac:dyDescent="0.2">
      <c r="A640" s="233"/>
      <c r="B640" s="191"/>
    </row>
    <row r="641" spans="1:2" ht="12.75" customHeight="1" x14ac:dyDescent="0.2">
      <c r="A641" s="234"/>
      <c r="B641" s="192"/>
    </row>
    <row r="642" spans="1:2" ht="12.75" customHeight="1" x14ac:dyDescent="0.2">
      <c r="A642" s="234"/>
      <c r="B642" s="192"/>
    </row>
    <row r="643" spans="1:2" ht="12.75" customHeight="1" x14ac:dyDescent="0.2"/>
    <row r="644" spans="1:2" ht="12.75" customHeight="1" x14ac:dyDescent="0.2">
      <c r="A644" s="231"/>
      <c r="B644" s="190"/>
    </row>
    <row r="645" spans="1:2" ht="12.75" customHeight="1" x14ac:dyDescent="0.2"/>
    <row r="646" spans="1:2" ht="12.75" customHeight="1" x14ac:dyDescent="0.2">
      <c r="A646" s="231"/>
      <c r="B646" s="190"/>
    </row>
    <row r="647" spans="1:2" ht="12.75" customHeight="1" x14ac:dyDescent="0.2"/>
    <row r="648" spans="1:2" ht="12.75" customHeight="1" x14ac:dyDescent="0.2">
      <c r="A648" s="233"/>
      <c r="B648" s="191"/>
    </row>
    <row r="649" spans="1:2" ht="12.75" customHeight="1" x14ac:dyDescent="0.2">
      <c r="A649" s="234"/>
      <c r="B649" s="192"/>
    </row>
    <row r="650" spans="1:2" ht="12.75" customHeight="1" x14ac:dyDescent="0.2"/>
    <row r="651" spans="1:2" ht="12.75" customHeight="1" x14ac:dyDescent="0.2">
      <c r="A651" s="231"/>
      <c r="B651" s="190"/>
    </row>
    <row r="652" spans="1:2" ht="12.75" customHeight="1" x14ac:dyDescent="0.2"/>
    <row r="653" spans="1:2" ht="12.75" customHeight="1" x14ac:dyDescent="0.2">
      <c r="A653" s="231"/>
      <c r="B653" s="190"/>
    </row>
    <row r="654" spans="1:2" ht="12.75" customHeight="1" x14ac:dyDescent="0.2"/>
    <row r="655" spans="1:2" ht="12.75" customHeight="1" x14ac:dyDescent="0.2">
      <c r="A655" s="233"/>
      <c r="B655" s="191"/>
    </row>
    <row r="656" spans="1:2" ht="12.75" customHeight="1" x14ac:dyDescent="0.2">
      <c r="A656" s="234"/>
      <c r="B656" s="192"/>
    </row>
    <row r="657" spans="1:2" ht="12.75" customHeight="1" x14ac:dyDescent="0.2">
      <c r="A657" s="234"/>
      <c r="B657" s="192"/>
    </row>
    <row r="658" spans="1:2" ht="12.75" customHeight="1" x14ac:dyDescent="0.2"/>
    <row r="659" spans="1:2" ht="12.75" customHeight="1" x14ac:dyDescent="0.2">
      <c r="A659" s="231"/>
      <c r="B659" s="190"/>
    </row>
    <row r="660" spans="1:2" ht="12.75" customHeight="1" x14ac:dyDescent="0.2"/>
    <row r="661" spans="1:2" ht="12.75" customHeight="1" x14ac:dyDescent="0.2">
      <c r="A661" s="231"/>
      <c r="B661" s="190"/>
    </row>
    <row r="662" spans="1:2" ht="12.75" customHeight="1" x14ac:dyDescent="0.2"/>
    <row r="663" spans="1:2" ht="12.75" customHeight="1" x14ac:dyDescent="0.2">
      <c r="A663" s="233"/>
      <c r="B663" s="191"/>
    </row>
    <row r="664" spans="1:2" ht="12.75" customHeight="1" x14ac:dyDescent="0.2">
      <c r="A664" s="234"/>
      <c r="B664" s="192"/>
    </row>
    <row r="665" spans="1:2" ht="12.75" customHeight="1" x14ac:dyDescent="0.2"/>
    <row r="666" spans="1:2" ht="12.75" customHeight="1" x14ac:dyDescent="0.2">
      <c r="A666" s="231"/>
      <c r="B666" s="190"/>
    </row>
    <row r="667" spans="1:2" ht="12.75" customHeight="1" x14ac:dyDescent="0.2"/>
    <row r="668" spans="1:2" ht="12.75" customHeight="1" x14ac:dyDescent="0.2">
      <c r="A668" s="231"/>
      <c r="B668" s="190"/>
    </row>
    <row r="669" spans="1:2" ht="12.75" customHeight="1" x14ac:dyDescent="0.2"/>
    <row r="670" spans="1:2" ht="12.75" customHeight="1" x14ac:dyDescent="0.2">
      <c r="A670" s="233"/>
      <c r="B670" s="191"/>
    </row>
    <row r="671" spans="1:2" ht="12.75" customHeight="1" x14ac:dyDescent="0.2">
      <c r="A671" s="234"/>
      <c r="B671" s="192"/>
    </row>
    <row r="672" spans="1:2" ht="12.75" customHeight="1" x14ac:dyDescent="0.2">
      <c r="A672" s="234"/>
      <c r="B672" s="192"/>
    </row>
    <row r="673" spans="1:2" ht="12.75" customHeight="1" x14ac:dyDescent="0.2"/>
    <row r="674" spans="1:2" ht="12.75" customHeight="1" x14ac:dyDescent="0.2">
      <c r="A674" s="231"/>
      <c r="B674" s="190"/>
    </row>
    <row r="675" spans="1:2" ht="12.75" customHeight="1" x14ac:dyDescent="0.2"/>
    <row r="676" spans="1:2" ht="12.75" customHeight="1" x14ac:dyDescent="0.2">
      <c r="A676" s="231"/>
      <c r="B676" s="190"/>
    </row>
    <row r="677" spans="1:2" ht="12.75" customHeight="1" x14ac:dyDescent="0.2"/>
    <row r="678" spans="1:2" ht="12.75" customHeight="1" x14ac:dyDescent="0.2">
      <c r="A678" s="233"/>
      <c r="B678" s="191"/>
    </row>
    <row r="679" spans="1:2" ht="12.75" customHeight="1" x14ac:dyDescent="0.2">
      <c r="A679" s="234"/>
      <c r="B679" s="192"/>
    </row>
    <row r="680" spans="1:2" ht="12.75" customHeight="1" x14ac:dyDescent="0.2"/>
    <row r="681" spans="1:2" ht="12.75" customHeight="1" x14ac:dyDescent="0.2">
      <c r="A681" s="231"/>
      <c r="B681" s="190"/>
    </row>
    <row r="682" spans="1:2" ht="12.75" customHeight="1" x14ac:dyDescent="0.2"/>
    <row r="683" spans="1:2" ht="12.75" customHeight="1" x14ac:dyDescent="0.2">
      <c r="A683" s="231"/>
      <c r="B683" s="190"/>
    </row>
    <row r="684" spans="1:2" ht="12.75" customHeight="1" x14ac:dyDescent="0.2"/>
    <row r="685" spans="1:2" ht="12.75" customHeight="1" x14ac:dyDescent="0.2">
      <c r="A685" s="233"/>
      <c r="B685" s="191"/>
    </row>
    <row r="686" spans="1:2" ht="12.75" customHeight="1" x14ac:dyDescent="0.2">
      <c r="A686" s="234"/>
      <c r="B686" s="192"/>
    </row>
    <row r="687" spans="1:2" ht="12.75" customHeight="1" x14ac:dyDescent="0.2"/>
    <row r="688" spans="1:2" ht="12.75" customHeight="1" x14ac:dyDescent="0.2">
      <c r="A688" s="231"/>
      <c r="B688" s="190"/>
    </row>
    <row r="689" spans="1:2" ht="12.75" customHeight="1" x14ac:dyDescent="0.2"/>
    <row r="690" spans="1:2" ht="12.75" customHeight="1" x14ac:dyDescent="0.2">
      <c r="A690" s="231"/>
      <c r="B690" s="190"/>
    </row>
    <row r="691" spans="1:2" ht="12.75" customHeight="1" x14ac:dyDescent="0.2"/>
    <row r="692" spans="1:2" ht="12.75" customHeight="1" x14ac:dyDescent="0.2">
      <c r="A692" s="233"/>
      <c r="B692" s="191"/>
    </row>
    <row r="693" spans="1:2" ht="12.75" customHeight="1" x14ac:dyDescent="0.2">
      <c r="A693" s="234"/>
      <c r="B693" s="192"/>
    </row>
    <row r="694" spans="1:2" ht="12.75" customHeight="1" x14ac:dyDescent="0.2"/>
    <row r="695" spans="1:2" ht="12.75" customHeight="1" x14ac:dyDescent="0.2">
      <c r="A695" s="231"/>
      <c r="B695" s="190"/>
    </row>
    <row r="696" spans="1:2" ht="12.75" customHeight="1" x14ac:dyDescent="0.2"/>
    <row r="697" spans="1:2" ht="12.75" customHeight="1" x14ac:dyDescent="0.2">
      <c r="A697" s="231"/>
      <c r="B697" s="190"/>
    </row>
    <row r="698" spans="1:2" ht="12.75" customHeight="1" x14ac:dyDescent="0.2"/>
    <row r="699" spans="1:2" ht="12.75" customHeight="1" x14ac:dyDescent="0.2">
      <c r="A699" s="233"/>
      <c r="B699" s="191"/>
    </row>
    <row r="700" spans="1:2" ht="12.75" customHeight="1" x14ac:dyDescent="0.2">
      <c r="A700" s="234"/>
      <c r="B700" s="192"/>
    </row>
    <row r="701" spans="1:2" ht="12.75" customHeight="1" x14ac:dyDescent="0.2"/>
    <row r="702" spans="1:2" ht="12.75" customHeight="1" x14ac:dyDescent="0.2">
      <c r="A702" s="231"/>
      <c r="B702" s="190"/>
    </row>
    <row r="703" spans="1:2" ht="12.75" customHeight="1" x14ac:dyDescent="0.2"/>
    <row r="704" spans="1:2" ht="12.75" customHeight="1" x14ac:dyDescent="0.2">
      <c r="A704" s="231"/>
      <c r="B704" s="190"/>
    </row>
    <row r="705" spans="1:2" ht="12.75" customHeight="1" x14ac:dyDescent="0.2"/>
    <row r="706" spans="1:2" ht="12.75" customHeight="1" x14ac:dyDescent="0.2">
      <c r="A706" s="233"/>
      <c r="B706" s="191"/>
    </row>
    <row r="707" spans="1:2" ht="12.75" customHeight="1" x14ac:dyDescent="0.2">
      <c r="A707" s="234"/>
      <c r="B707" s="192"/>
    </row>
    <row r="708" spans="1:2" ht="12.75" customHeight="1" x14ac:dyDescent="0.2"/>
    <row r="709" spans="1:2" ht="12.75" customHeight="1" x14ac:dyDescent="0.2">
      <c r="A709" s="231"/>
      <c r="B709" s="190"/>
    </row>
    <row r="710" spans="1:2" ht="12.75" customHeight="1" x14ac:dyDescent="0.2"/>
    <row r="711" spans="1:2" ht="12.75" customHeight="1" x14ac:dyDescent="0.2">
      <c r="A711" s="231"/>
      <c r="B711" s="190"/>
    </row>
    <row r="712" spans="1:2" ht="12.75" customHeight="1" x14ac:dyDescent="0.2"/>
    <row r="713" spans="1:2" ht="12.75" customHeight="1" x14ac:dyDescent="0.2">
      <c r="A713" s="233"/>
      <c r="B713" s="191"/>
    </row>
    <row r="714" spans="1:2" ht="12.75" customHeight="1" x14ac:dyDescent="0.2">
      <c r="A714" s="234"/>
      <c r="B714" s="192"/>
    </row>
    <row r="715" spans="1:2" ht="12.75" customHeight="1" x14ac:dyDescent="0.2"/>
    <row r="716" spans="1:2" ht="12.75" customHeight="1" x14ac:dyDescent="0.2">
      <c r="A716" s="231"/>
      <c r="B716" s="190"/>
    </row>
    <row r="717" spans="1:2" ht="12.75" customHeight="1" x14ac:dyDescent="0.2"/>
    <row r="718" spans="1:2" ht="12.75" customHeight="1" x14ac:dyDescent="0.2">
      <c r="A718" s="231"/>
      <c r="B718" s="190"/>
    </row>
    <row r="719" spans="1:2" ht="12.75" customHeight="1" x14ac:dyDescent="0.2"/>
    <row r="720" spans="1:2" ht="12.75" customHeight="1" x14ac:dyDescent="0.2">
      <c r="A720" s="233"/>
      <c r="B720" s="191"/>
    </row>
    <row r="721" spans="1:2" ht="12.75" customHeight="1" x14ac:dyDescent="0.2">
      <c r="A721" s="234"/>
      <c r="B721" s="192"/>
    </row>
    <row r="722" spans="1:2" ht="12.75" customHeight="1" x14ac:dyDescent="0.2"/>
    <row r="723" spans="1:2" ht="12.75" customHeight="1" x14ac:dyDescent="0.2">
      <c r="A723" s="231"/>
      <c r="B723" s="190"/>
    </row>
    <row r="724" spans="1:2" ht="12.75" customHeight="1" x14ac:dyDescent="0.2"/>
    <row r="725" spans="1:2" ht="12.75" customHeight="1" x14ac:dyDescent="0.2">
      <c r="A725" s="231"/>
      <c r="B725" s="190"/>
    </row>
    <row r="726" spans="1:2" ht="12.75" customHeight="1" x14ac:dyDescent="0.2"/>
    <row r="727" spans="1:2" ht="12.75" customHeight="1" x14ac:dyDescent="0.2">
      <c r="A727" s="233"/>
      <c r="B727" s="191"/>
    </row>
    <row r="728" spans="1:2" ht="12.75" customHeight="1" x14ac:dyDescent="0.2">
      <c r="A728" s="234"/>
      <c r="B728" s="192"/>
    </row>
    <row r="729" spans="1:2" ht="12.75" customHeight="1" x14ac:dyDescent="0.2">
      <c r="A729" s="234"/>
      <c r="B729" s="192"/>
    </row>
    <row r="730" spans="1:2" ht="12.75" customHeight="1" x14ac:dyDescent="0.2">
      <c r="A730" s="231"/>
      <c r="B730" s="190"/>
    </row>
    <row r="731" spans="1:2" ht="12.75" customHeight="1" x14ac:dyDescent="0.2"/>
    <row r="732" spans="1:2" ht="12.75" customHeight="1" x14ac:dyDescent="0.2">
      <c r="A732" s="231"/>
      <c r="B732" s="190"/>
    </row>
    <row r="733" spans="1:2" ht="12.75" customHeight="1" x14ac:dyDescent="0.2"/>
    <row r="734" spans="1:2" ht="12.75" customHeight="1" x14ac:dyDescent="0.2">
      <c r="A734" s="233"/>
      <c r="B734" s="191"/>
    </row>
    <row r="735" spans="1:2" ht="12.75" customHeight="1" x14ac:dyDescent="0.2">
      <c r="A735" s="234"/>
      <c r="B735" s="192"/>
    </row>
    <row r="736" spans="1:2" ht="12.75" customHeight="1" x14ac:dyDescent="0.2">
      <c r="A736" s="234"/>
      <c r="B736" s="192"/>
    </row>
    <row r="737" spans="1:2" ht="12.75" customHeight="1" x14ac:dyDescent="0.2"/>
    <row r="738" spans="1:2" ht="12.75" customHeight="1" x14ac:dyDescent="0.2">
      <c r="A738" s="231"/>
      <c r="B738" s="190"/>
    </row>
    <row r="739" spans="1:2" ht="12.75" customHeight="1" x14ac:dyDescent="0.2"/>
    <row r="740" spans="1:2" ht="12.75" customHeight="1" x14ac:dyDescent="0.2">
      <c r="A740" s="231"/>
      <c r="B740" s="190"/>
    </row>
    <row r="741" spans="1:2" ht="12.75" customHeight="1" x14ac:dyDescent="0.2"/>
    <row r="742" spans="1:2" ht="12.75" customHeight="1" x14ac:dyDescent="0.2">
      <c r="A742" s="233"/>
      <c r="B742" s="191"/>
    </row>
    <row r="743" spans="1:2" ht="12.75" customHeight="1" x14ac:dyDescent="0.2">
      <c r="A743" s="234"/>
      <c r="B743" s="192"/>
    </row>
    <row r="744" spans="1:2" ht="12.75" customHeight="1" x14ac:dyDescent="0.2"/>
    <row r="745" spans="1:2" ht="12.75" customHeight="1" x14ac:dyDescent="0.2">
      <c r="A745" s="231"/>
      <c r="B745" s="190"/>
    </row>
    <row r="746" spans="1:2" ht="12.75" customHeight="1" x14ac:dyDescent="0.2"/>
    <row r="747" spans="1:2" ht="12.75" customHeight="1" x14ac:dyDescent="0.2">
      <c r="A747" s="231"/>
      <c r="B747" s="190"/>
    </row>
    <row r="748" spans="1:2" ht="12.75" customHeight="1" x14ac:dyDescent="0.2"/>
    <row r="749" spans="1:2" ht="12.75" customHeight="1" x14ac:dyDescent="0.2">
      <c r="A749" s="233"/>
      <c r="B749" s="191"/>
    </row>
    <row r="750" spans="1:2" ht="12.75" customHeight="1" x14ac:dyDescent="0.2">
      <c r="A750" s="234"/>
      <c r="B750" s="192"/>
    </row>
    <row r="751" spans="1:2" ht="12.75" customHeight="1" x14ac:dyDescent="0.2"/>
    <row r="752" spans="1:2" ht="12.75" customHeight="1" x14ac:dyDescent="0.2">
      <c r="A752" s="231"/>
      <c r="B752" s="190"/>
    </row>
    <row r="753" spans="1:2" ht="12.75" customHeight="1" x14ac:dyDescent="0.2"/>
    <row r="754" spans="1:2" ht="12.75" customHeight="1" x14ac:dyDescent="0.2">
      <c r="A754" s="231"/>
      <c r="B754" s="190"/>
    </row>
    <row r="755" spans="1:2" ht="12.75" customHeight="1" x14ac:dyDescent="0.2"/>
    <row r="756" spans="1:2" ht="12.75" customHeight="1" x14ac:dyDescent="0.2">
      <c r="A756" s="233"/>
      <c r="B756" s="191"/>
    </row>
    <row r="757" spans="1:2" ht="12.75" customHeight="1" x14ac:dyDescent="0.2">
      <c r="A757" s="234"/>
      <c r="B757" s="192"/>
    </row>
    <row r="758" spans="1:2" ht="12.75" customHeight="1" x14ac:dyDescent="0.2"/>
    <row r="759" spans="1:2" ht="12.75" customHeight="1" x14ac:dyDescent="0.2">
      <c r="A759" s="231"/>
      <c r="B759" s="190"/>
    </row>
    <row r="760" spans="1:2" ht="12.75" customHeight="1" x14ac:dyDescent="0.2"/>
    <row r="761" spans="1:2" ht="12.75" customHeight="1" x14ac:dyDescent="0.2">
      <c r="A761" s="231"/>
      <c r="B761" s="190"/>
    </row>
    <row r="762" spans="1:2" ht="12.75" customHeight="1" x14ac:dyDescent="0.2"/>
    <row r="763" spans="1:2" ht="12.75" customHeight="1" x14ac:dyDescent="0.2">
      <c r="A763" s="233"/>
      <c r="B763" s="191"/>
    </row>
    <row r="764" spans="1:2" ht="12.75" customHeight="1" x14ac:dyDescent="0.2">
      <c r="A764" s="234"/>
      <c r="B764" s="192"/>
    </row>
    <row r="765" spans="1:2" ht="12.75" customHeight="1" x14ac:dyDescent="0.2"/>
    <row r="766" spans="1:2" ht="12.75" customHeight="1" x14ac:dyDescent="0.2">
      <c r="A766" s="231"/>
      <c r="B766" s="190"/>
    </row>
    <row r="767" spans="1:2" ht="12.75" customHeight="1" x14ac:dyDescent="0.2"/>
    <row r="768" spans="1:2" ht="12.75" customHeight="1" x14ac:dyDescent="0.2">
      <c r="A768" s="231"/>
      <c r="B768" s="190"/>
    </row>
    <row r="769" spans="1:2" ht="12.75" customHeight="1" x14ac:dyDescent="0.2"/>
    <row r="770" spans="1:2" ht="12.75" customHeight="1" x14ac:dyDescent="0.2">
      <c r="A770" s="233"/>
      <c r="B770" s="191"/>
    </row>
    <row r="771" spans="1:2" ht="12.75" customHeight="1" x14ac:dyDescent="0.2">
      <c r="A771" s="234"/>
      <c r="B771" s="192"/>
    </row>
    <row r="772" spans="1:2" ht="12.75" customHeight="1" x14ac:dyDescent="0.2"/>
    <row r="773" spans="1:2" ht="12.75" customHeight="1" x14ac:dyDescent="0.2">
      <c r="A773" s="231"/>
      <c r="B773" s="190"/>
    </row>
    <row r="774" spans="1:2" ht="12.75" customHeight="1" x14ac:dyDescent="0.2"/>
    <row r="775" spans="1:2" ht="12.75" customHeight="1" x14ac:dyDescent="0.2">
      <c r="A775" s="231"/>
      <c r="B775" s="190"/>
    </row>
    <row r="776" spans="1:2" ht="12.75" customHeight="1" x14ac:dyDescent="0.2"/>
    <row r="777" spans="1:2" ht="12.75" customHeight="1" x14ac:dyDescent="0.2">
      <c r="A777" s="233"/>
      <c r="B777" s="191"/>
    </row>
    <row r="778" spans="1:2" ht="12.75" customHeight="1" x14ac:dyDescent="0.2">
      <c r="A778" s="234"/>
      <c r="B778" s="192"/>
    </row>
    <row r="779" spans="1:2" ht="12.75" customHeight="1" x14ac:dyDescent="0.2"/>
    <row r="780" spans="1:2" ht="12.75" customHeight="1" x14ac:dyDescent="0.2">
      <c r="A780" s="231"/>
      <c r="B780" s="190"/>
    </row>
    <row r="781" spans="1:2" ht="12.75" customHeight="1" x14ac:dyDescent="0.2"/>
    <row r="782" spans="1:2" ht="12.75" customHeight="1" x14ac:dyDescent="0.2">
      <c r="A782" s="231"/>
      <c r="B782" s="190"/>
    </row>
    <row r="783" spans="1:2" ht="12.75" customHeight="1" x14ac:dyDescent="0.2"/>
    <row r="784" spans="1:2" ht="12.75" customHeight="1" x14ac:dyDescent="0.2">
      <c r="A784" s="233"/>
      <c r="B784" s="191"/>
    </row>
    <row r="785" spans="1:2" ht="12.75" customHeight="1" x14ac:dyDescent="0.2">
      <c r="A785" s="234"/>
      <c r="B785" s="192"/>
    </row>
    <row r="786" spans="1:2" ht="12.75" customHeight="1" x14ac:dyDescent="0.2"/>
    <row r="787" spans="1:2" ht="12.75" customHeight="1" x14ac:dyDescent="0.2">
      <c r="A787" s="231"/>
      <c r="B787" s="190"/>
    </row>
    <row r="788" spans="1:2" ht="12.75" customHeight="1" x14ac:dyDescent="0.2"/>
    <row r="789" spans="1:2" ht="12.75" customHeight="1" x14ac:dyDescent="0.2">
      <c r="A789" s="231"/>
      <c r="B789" s="190"/>
    </row>
    <row r="790" spans="1:2" ht="12.75" customHeight="1" x14ac:dyDescent="0.2"/>
    <row r="791" spans="1:2" ht="12.75" customHeight="1" x14ac:dyDescent="0.2">
      <c r="A791" s="233"/>
      <c r="B791" s="191"/>
    </row>
    <row r="792" spans="1:2" ht="12.75" customHeight="1" x14ac:dyDescent="0.2">
      <c r="A792" s="234"/>
      <c r="B792" s="192"/>
    </row>
    <row r="793" spans="1:2" ht="12.75" customHeight="1" x14ac:dyDescent="0.2"/>
    <row r="794" spans="1:2" ht="12.75" customHeight="1" x14ac:dyDescent="0.2">
      <c r="A794" s="231"/>
      <c r="B794" s="190"/>
    </row>
    <row r="795" spans="1:2" ht="12.75" customHeight="1" x14ac:dyDescent="0.2"/>
    <row r="796" spans="1:2" ht="12.75" customHeight="1" x14ac:dyDescent="0.2">
      <c r="A796" s="231"/>
      <c r="B796" s="190"/>
    </row>
    <row r="797" spans="1:2" ht="12.75" customHeight="1" x14ac:dyDescent="0.2">
      <c r="A797" s="231"/>
      <c r="B797" s="190"/>
    </row>
    <row r="798" spans="1:2" ht="12.75" customHeight="1" x14ac:dyDescent="0.2">
      <c r="A798" s="236"/>
      <c r="B798" s="193"/>
    </row>
    <row r="799" spans="1:2" ht="12.75" customHeight="1" x14ac:dyDescent="0.2">
      <c r="A799" s="234"/>
      <c r="B799" s="192"/>
    </row>
    <row r="800" spans="1:2" ht="12.75" customHeight="1" x14ac:dyDescent="0.2"/>
    <row r="801" spans="1:2" ht="12.75" customHeight="1" x14ac:dyDescent="0.2">
      <c r="A801" s="231"/>
      <c r="B801" s="194"/>
    </row>
    <row r="802" spans="1:2" ht="12.75" customHeight="1" x14ac:dyDescent="0.2"/>
    <row r="803" spans="1:2" ht="12.75" customHeight="1" x14ac:dyDescent="0.2">
      <c r="A803" s="231"/>
      <c r="B803" s="194"/>
    </row>
    <row r="804" spans="1:2" ht="12.75" customHeight="1" x14ac:dyDescent="0.2"/>
    <row r="805" spans="1:2" ht="12.75" customHeight="1" x14ac:dyDescent="0.2">
      <c r="A805" s="233"/>
      <c r="B805" s="191"/>
    </row>
    <row r="806" spans="1:2" ht="12.75" customHeight="1" x14ac:dyDescent="0.2">
      <c r="A806" s="234"/>
      <c r="B806" s="192"/>
    </row>
    <row r="807" spans="1:2" ht="12.75" customHeight="1" x14ac:dyDescent="0.2"/>
    <row r="808" spans="1:2" ht="12.75" customHeight="1" x14ac:dyDescent="0.2">
      <c r="A808" s="231"/>
      <c r="B808" s="190"/>
    </row>
    <row r="809" spans="1:2" ht="12.75" customHeight="1" x14ac:dyDescent="0.2"/>
    <row r="810" spans="1:2" ht="12.75" customHeight="1" x14ac:dyDescent="0.2">
      <c r="A810" s="231"/>
      <c r="B810" s="190"/>
    </row>
    <row r="811" spans="1:2" ht="12.75" customHeight="1" x14ac:dyDescent="0.2"/>
    <row r="812" spans="1:2" ht="12.75" customHeight="1" x14ac:dyDescent="0.2">
      <c r="A812" s="233"/>
      <c r="B812" s="191"/>
    </row>
    <row r="813" spans="1:2" ht="12.75" customHeight="1" x14ac:dyDescent="0.2">
      <c r="A813" s="234"/>
      <c r="B813" s="192"/>
    </row>
    <row r="814" spans="1:2" ht="12.75" customHeight="1" x14ac:dyDescent="0.2"/>
    <row r="815" spans="1:2" ht="12.75" customHeight="1" x14ac:dyDescent="0.2">
      <c r="A815" s="231"/>
      <c r="B815" s="190"/>
    </row>
    <row r="816" spans="1:2" ht="12.75" customHeight="1" x14ac:dyDescent="0.2"/>
    <row r="817" spans="1:2" ht="12.75" customHeight="1" x14ac:dyDescent="0.2">
      <c r="A817" s="231"/>
      <c r="B817" s="190"/>
    </row>
    <row r="818" spans="1:2" ht="12.75" customHeight="1" x14ac:dyDescent="0.2"/>
    <row r="819" spans="1:2" ht="12.75" customHeight="1" x14ac:dyDescent="0.2">
      <c r="A819" s="233"/>
      <c r="B819" s="191"/>
    </row>
    <row r="820" spans="1:2" ht="12.75" customHeight="1" x14ac:dyDescent="0.2">
      <c r="A820" s="234"/>
      <c r="B820" s="192"/>
    </row>
    <row r="821" spans="1:2" ht="12.75" customHeight="1" x14ac:dyDescent="0.2"/>
    <row r="822" spans="1:2" ht="12.75" customHeight="1" x14ac:dyDescent="0.2">
      <c r="A822" s="231"/>
      <c r="B822" s="190"/>
    </row>
    <row r="823" spans="1:2" ht="12.75" customHeight="1" x14ac:dyDescent="0.2"/>
    <row r="824" spans="1:2" ht="12.75" customHeight="1" x14ac:dyDescent="0.2">
      <c r="A824" s="231"/>
      <c r="B824" s="190"/>
    </row>
    <row r="825" spans="1:2" ht="12.75" customHeight="1" x14ac:dyDescent="0.2"/>
    <row r="826" spans="1:2" ht="12.75" customHeight="1" x14ac:dyDescent="0.2">
      <c r="A826" s="233"/>
      <c r="B826" s="191"/>
    </row>
    <row r="827" spans="1:2" ht="12.75" customHeight="1" x14ac:dyDescent="0.2">
      <c r="A827" s="234"/>
      <c r="B827" s="192"/>
    </row>
    <row r="828" spans="1:2" ht="12.75" customHeight="1" x14ac:dyDescent="0.2"/>
    <row r="829" spans="1:2" ht="12.75" customHeight="1" x14ac:dyDescent="0.2">
      <c r="A829" s="231"/>
      <c r="B829" s="190"/>
    </row>
    <row r="830" spans="1:2" ht="12.75" customHeight="1" x14ac:dyDescent="0.2"/>
    <row r="831" spans="1:2" ht="12.75" customHeight="1" x14ac:dyDescent="0.2">
      <c r="A831" s="231"/>
      <c r="B831" s="190"/>
    </row>
    <row r="832" spans="1:2" ht="12.75" customHeight="1" x14ac:dyDescent="0.2"/>
    <row r="833" spans="1:2" ht="12.75" customHeight="1" x14ac:dyDescent="0.2">
      <c r="A833" s="231"/>
      <c r="B833" s="190"/>
    </row>
    <row r="834" spans="1:2" ht="12.75" customHeight="1" x14ac:dyDescent="0.2"/>
    <row r="835" spans="1:2" ht="12.75" customHeight="1" x14ac:dyDescent="0.2">
      <c r="A835" s="231"/>
      <c r="B835" s="190"/>
    </row>
    <row r="836" spans="1:2" ht="12.75" customHeight="1" x14ac:dyDescent="0.2"/>
    <row r="837" spans="1:2" ht="12.75" customHeight="1" x14ac:dyDescent="0.2"/>
    <row r="838" spans="1:2" ht="12.75" customHeight="1" x14ac:dyDescent="0.2">
      <c r="A838" s="237"/>
      <c r="B838" s="190"/>
    </row>
    <row r="839" spans="1:2" ht="12.75" customHeight="1" x14ac:dyDescent="0.2"/>
    <row r="840" spans="1:2" ht="12.75" customHeight="1" x14ac:dyDescent="0.2">
      <c r="A840" s="237"/>
      <c r="B840" s="190"/>
    </row>
    <row r="841" spans="1:2" ht="12.75" customHeight="1" x14ac:dyDescent="0.2"/>
    <row r="842" spans="1:2" ht="12.75" customHeight="1" x14ac:dyDescent="0.2">
      <c r="A842" s="237"/>
      <c r="B842" s="191"/>
    </row>
    <row r="843" spans="1:2" ht="12.75" customHeight="1" x14ac:dyDescent="0.2">
      <c r="A843" s="234"/>
      <c r="B843" s="192"/>
    </row>
    <row r="844" spans="1:2" ht="12.75" customHeight="1" x14ac:dyDescent="0.2"/>
    <row r="845" spans="1:2" ht="12.75" customHeight="1" x14ac:dyDescent="0.2">
      <c r="A845" s="231"/>
      <c r="B845" s="190"/>
    </row>
    <row r="846" spans="1:2" ht="12.75" customHeight="1" x14ac:dyDescent="0.2"/>
    <row r="847" spans="1:2" ht="12.75" customHeight="1" x14ac:dyDescent="0.2">
      <c r="A847" s="237"/>
      <c r="B847" s="191"/>
    </row>
    <row r="848" spans="1:2" ht="12.75" customHeight="1" x14ac:dyDescent="0.2">
      <c r="A848" s="234"/>
      <c r="B848" s="192"/>
    </row>
    <row r="849" spans="1:2" ht="12.75" customHeight="1" x14ac:dyDescent="0.2"/>
    <row r="850" spans="1:2" ht="12.75" customHeight="1" x14ac:dyDescent="0.2">
      <c r="A850" s="231"/>
      <c r="B850" s="190"/>
    </row>
    <row r="851" spans="1:2" ht="12.75" customHeight="1" x14ac:dyDescent="0.2"/>
    <row r="852" spans="1:2" ht="12.75" customHeight="1" x14ac:dyDescent="0.2">
      <c r="A852" s="231"/>
      <c r="B852" s="190"/>
    </row>
    <row r="853" spans="1:2" ht="12.75" customHeight="1" x14ac:dyDescent="0.2"/>
    <row r="854" spans="1:2" ht="12.75" customHeight="1" x14ac:dyDescent="0.2">
      <c r="A854" s="231"/>
      <c r="B854" s="190"/>
    </row>
    <row r="855" spans="1:2" ht="12.75" customHeight="1" x14ac:dyDescent="0.2"/>
    <row r="856" spans="1:2" ht="12.75" customHeight="1" x14ac:dyDescent="0.2"/>
    <row r="857" spans="1:2" ht="12.75" customHeight="1" x14ac:dyDescent="0.2">
      <c r="A857" s="237"/>
      <c r="B857" s="190"/>
    </row>
    <row r="858" spans="1:2" ht="12.75" customHeight="1" x14ac:dyDescent="0.2"/>
    <row r="859" spans="1:2" ht="12.75" customHeight="1" x14ac:dyDescent="0.2">
      <c r="A859" s="238"/>
      <c r="B859" s="194"/>
    </row>
    <row r="860" spans="1:2" ht="12.75" customHeight="1" x14ac:dyDescent="0.2"/>
    <row r="861" spans="1:2" ht="12.75" customHeight="1" x14ac:dyDescent="0.2">
      <c r="A861" s="238"/>
      <c r="B861" s="193"/>
    </row>
    <row r="862" spans="1:2" ht="12.75" customHeight="1" x14ac:dyDescent="0.2">
      <c r="A862" s="235"/>
      <c r="B862" s="192"/>
    </row>
    <row r="863" spans="1:2" ht="12.75" customHeight="1" x14ac:dyDescent="0.2">
      <c r="A863" s="234"/>
      <c r="B863" s="192"/>
    </row>
    <row r="864" spans="1:2" ht="12.75" customHeight="1" x14ac:dyDescent="0.2">
      <c r="A864" s="231"/>
      <c r="B864" s="190"/>
    </row>
    <row r="865" spans="1:2" ht="12.75" customHeight="1" x14ac:dyDescent="0.2">
      <c r="A865" s="234"/>
      <c r="B865" s="192"/>
    </row>
    <row r="866" spans="1:2" ht="12.75" customHeight="1" x14ac:dyDescent="0.2">
      <c r="A866" s="238"/>
      <c r="B866" s="193"/>
    </row>
    <row r="867" spans="1:2" ht="12.75" customHeight="1" x14ac:dyDescent="0.2">
      <c r="A867" s="235"/>
      <c r="B867" s="195"/>
    </row>
    <row r="868" spans="1:2" ht="12.75" customHeight="1" x14ac:dyDescent="0.2">
      <c r="A868" s="235"/>
      <c r="B868" s="195"/>
    </row>
    <row r="869" spans="1:2" ht="12.75" customHeight="1" x14ac:dyDescent="0.2">
      <c r="A869" s="231"/>
      <c r="B869" s="190"/>
    </row>
    <row r="870" spans="1:2" ht="12.75" customHeight="1" x14ac:dyDescent="0.2"/>
    <row r="871" spans="1:2" ht="12.75" customHeight="1" x14ac:dyDescent="0.2">
      <c r="A871" s="235"/>
    </row>
    <row r="872" spans="1:2" ht="12.75" customHeight="1" x14ac:dyDescent="0.2">
      <c r="A872" s="236"/>
    </row>
    <row r="873" spans="1:2" ht="12.75" customHeight="1" x14ac:dyDescent="0.2">
      <c r="A873" s="239"/>
      <c r="B873" s="196"/>
    </row>
    <row r="874" spans="1:2" ht="12.75" customHeight="1" x14ac:dyDescent="0.2">
      <c r="B874" s="145"/>
    </row>
    <row r="875" spans="1:2" ht="12.75" customHeight="1" x14ac:dyDescent="0.2">
      <c r="A875" s="231"/>
      <c r="B875" s="194"/>
    </row>
    <row r="876" spans="1:2" ht="12.75" customHeight="1" x14ac:dyDescent="0.2">
      <c r="A876" s="235"/>
    </row>
    <row r="877" spans="1:2" ht="12.75" customHeight="1" x14ac:dyDescent="0.2">
      <c r="A877" s="236"/>
    </row>
    <row r="878" spans="1:2" ht="12.75" customHeight="1" x14ac:dyDescent="0.2">
      <c r="A878" s="126"/>
      <c r="B878" s="145"/>
    </row>
    <row r="879" spans="1:2" ht="12.75" customHeight="1" x14ac:dyDescent="0.2">
      <c r="A879" s="126"/>
      <c r="B879" s="145"/>
    </row>
    <row r="880" spans="1:2" ht="12.75" customHeight="1" x14ac:dyDescent="0.2">
      <c r="A880" s="231"/>
      <c r="B880" s="194"/>
    </row>
    <row r="881" spans="1:2" ht="12.75" customHeight="1" x14ac:dyDescent="0.2">
      <c r="A881" s="235"/>
    </row>
    <row r="882" spans="1:2" ht="12.75" customHeight="1" x14ac:dyDescent="0.2">
      <c r="A882" s="236"/>
    </row>
    <row r="883" spans="1:2" ht="12.75" customHeight="1" x14ac:dyDescent="0.2">
      <c r="A883" s="126"/>
      <c r="B883" s="145"/>
    </row>
    <row r="884" spans="1:2" ht="12.75" customHeight="1" x14ac:dyDescent="0.2">
      <c r="A884" s="126"/>
      <c r="B884" s="145"/>
    </row>
    <row r="885" spans="1:2" ht="12.75" customHeight="1" x14ac:dyDescent="0.2">
      <c r="A885" s="231"/>
      <c r="B885" s="194"/>
    </row>
    <row r="886" spans="1:2" ht="12.75" customHeight="1" x14ac:dyDescent="0.2">
      <c r="A886" s="235"/>
    </row>
    <row r="887" spans="1:2" ht="12.75" customHeight="1" x14ac:dyDescent="0.2">
      <c r="A887" s="236"/>
    </row>
    <row r="888" spans="1:2" ht="12.75" customHeight="1" x14ac:dyDescent="0.2">
      <c r="A888" s="126"/>
      <c r="B888" s="145"/>
    </row>
    <row r="889" spans="1:2" ht="12.75" customHeight="1" x14ac:dyDescent="0.2">
      <c r="A889" s="236"/>
    </row>
    <row r="890" spans="1:2" ht="12.75" customHeight="1" x14ac:dyDescent="0.2">
      <c r="A890" s="231"/>
      <c r="B890" s="194"/>
    </row>
    <row r="891" spans="1:2" ht="12.75" customHeight="1" x14ac:dyDescent="0.2">
      <c r="A891" s="236"/>
    </row>
    <row r="892" spans="1:2" ht="12.75" customHeight="1" x14ac:dyDescent="0.2">
      <c r="A892" s="236"/>
    </row>
    <row r="893" spans="1:2" ht="12.75" customHeight="1" x14ac:dyDescent="0.2">
      <c r="A893" s="126"/>
      <c r="B893" s="145"/>
    </row>
    <row r="894" spans="1:2" ht="12.75" customHeight="1" x14ac:dyDescent="0.2">
      <c r="A894" s="236"/>
    </row>
    <row r="895" spans="1:2" ht="12.75" customHeight="1" x14ac:dyDescent="0.2">
      <c r="A895" s="236"/>
    </row>
    <row r="896" spans="1:2" ht="12.75" customHeight="1" x14ac:dyDescent="0.2">
      <c r="A896" s="126"/>
      <c r="B896" s="145"/>
    </row>
    <row r="897" spans="1:2" ht="12.75" customHeight="1" x14ac:dyDescent="0.2">
      <c r="A897" s="236"/>
    </row>
    <row r="898" spans="1:2" ht="12.75" customHeight="1" x14ac:dyDescent="0.2">
      <c r="A898" s="236"/>
    </row>
    <row r="899" spans="1:2" ht="12.75" customHeight="1" x14ac:dyDescent="0.2">
      <c r="A899" s="126"/>
      <c r="B899" s="145"/>
    </row>
    <row r="900" spans="1:2" ht="12.75" customHeight="1" x14ac:dyDescent="0.2">
      <c r="A900" s="126"/>
      <c r="B900" s="145"/>
    </row>
    <row r="901" spans="1:2" ht="12.75" customHeight="1" x14ac:dyDescent="0.2">
      <c r="A901" s="126"/>
      <c r="B901" s="145"/>
    </row>
    <row r="902" spans="1:2" ht="12.75" customHeight="1" x14ac:dyDescent="0.2">
      <c r="A902" s="236"/>
    </row>
    <row r="903" spans="1:2" ht="12.75" customHeight="1" x14ac:dyDescent="0.2">
      <c r="A903" s="236"/>
    </row>
    <row r="904" spans="1:2" ht="12.75" customHeight="1" x14ac:dyDescent="0.2">
      <c r="A904" s="126"/>
      <c r="B904" s="167"/>
    </row>
    <row r="905" spans="1:2" ht="12.75" customHeight="1" x14ac:dyDescent="0.2">
      <c r="A905" s="236"/>
    </row>
    <row r="906" spans="1:2" ht="12.75" customHeight="1" x14ac:dyDescent="0.2">
      <c r="A906" s="236"/>
    </row>
    <row r="907" spans="1:2" ht="12.75" customHeight="1" x14ac:dyDescent="0.2">
      <c r="A907" s="126"/>
      <c r="B907" s="145"/>
    </row>
    <row r="908" spans="1:2" ht="12.75" customHeight="1" x14ac:dyDescent="0.2">
      <c r="A908" s="236"/>
    </row>
    <row r="909" spans="1:2" ht="12.75" customHeight="1" x14ac:dyDescent="0.2">
      <c r="A909" s="236"/>
    </row>
    <row r="910" spans="1:2" ht="12.75" customHeight="1" x14ac:dyDescent="0.2">
      <c r="A910" s="126"/>
      <c r="B910" s="145"/>
    </row>
    <row r="911" spans="1:2" ht="12.75" customHeight="1" x14ac:dyDescent="0.2">
      <c r="A911" s="236"/>
    </row>
    <row r="912" spans="1:2" ht="12.75" customHeight="1" x14ac:dyDescent="0.2">
      <c r="A912" s="236"/>
    </row>
    <row r="913" spans="1:2" ht="12.75" customHeight="1" x14ac:dyDescent="0.2">
      <c r="A913" s="126"/>
      <c r="B913" s="145"/>
    </row>
    <row r="914" spans="1:2" ht="12.75" customHeight="1" x14ac:dyDescent="0.2">
      <c r="A914" s="236"/>
    </row>
    <row r="915" spans="1:2" ht="12.75" customHeight="1" x14ac:dyDescent="0.2">
      <c r="A915" s="236"/>
    </row>
    <row r="916" spans="1:2" ht="12.75" customHeight="1" x14ac:dyDescent="0.2">
      <c r="A916" s="126"/>
      <c r="B916" s="145"/>
    </row>
    <row r="917" spans="1:2" ht="12.75" customHeight="1" x14ac:dyDescent="0.2">
      <c r="A917" s="236"/>
    </row>
    <row r="918" spans="1:2" ht="12.75" customHeight="1" x14ac:dyDescent="0.2">
      <c r="A918" s="236"/>
    </row>
    <row r="919" spans="1:2" ht="12.75" customHeight="1" x14ac:dyDescent="0.2">
      <c r="A919" s="126"/>
      <c r="B919" s="145"/>
    </row>
    <row r="920" spans="1:2" ht="12.75" customHeight="1" x14ac:dyDescent="0.2">
      <c r="A920" s="236"/>
    </row>
    <row r="921" spans="1:2" ht="12.75" customHeight="1" x14ac:dyDescent="0.2">
      <c r="A921" s="236"/>
    </row>
    <row r="922" spans="1:2" ht="12.75" customHeight="1" x14ac:dyDescent="0.2">
      <c r="A922" s="126"/>
      <c r="B922" s="145"/>
    </row>
    <row r="923" spans="1:2" ht="12.75" customHeight="1" x14ac:dyDescent="0.2">
      <c r="A923" s="236"/>
    </row>
    <row r="924" spans="1:2" ht="12.75" customHeight="1" x14ac:dyDescent="0.2">
      <c r="A924" s="236"/>
    </row>
    <row r="925" spans="1:2" ht="12.75" customHeight="1" x14ac:dyDescent="0.2">
      <c r="A925" s="126"/>
      <c r="B925" s="145"/>
    </row>
    <row r="926" spans="1:2" ht="12.75" customHeight="1" x14ac:dyDescent="0.2">
      <c r="A926" s="236"/>
    </row>
    <row r="927" spans="1:2" ht="12.75" customHeight="1" x14ac:dyDescent="0.2">
      <c r="A927" s="236"/>
    </row>
    <row r="928" spans="1:2" ht="12.75" customHeight="1" x14ac:dyDescent="0.2">
      <c r="A928" s="126"/>
      <c r="B928" s="145"/>
    </row>
    <row r="929" spans="1:2" ht="12.75" customHeight="1" x14ac:dyDescent="0.2">
      <c r="A929" s="236"/>
    </row>
    <row r="930" spans="1:2" ht="12.75" customHeight="1" x14ac:dyDescent="0.2">
      <c r="A930" s="236"/>
    </row>
    <row r="931" spans="1:2" ht="12.75" customHeight="1" x14ac:dyDescent="0.2">
      <c r="A931" s="126"/>
      <c r="B931" s="145"/>
    </row>
    <row r="932" spans="1:2" ht="12.75" customHeight="1" x14ac:dyDescent="0.2">
      <c r="B932" s="145"/>
    </row>
    <row r="933" spans="1:2" ht="12.75" customHeight="1" x14ac:dyDescent="0.2">
      <c r="A933" s="236"/>
    </row>
    <row r="934" spans="1:2" ht="12.75" customHeight="1" x14ac:dyDescent="0.2">
      <c r="A934" s="126"/>
      <c r="B934" s="145"/>
    </row>
    <row r="935" spans="1:2" ht="12.75" customHeight="1" x14ac:dyDescent="0.2">
      <c r="A935" s="126"/>
      <c r="B935" s="145"/>
    </row>
    <row r="936" spans="1:2" ht="12.75" customHeight="1" x14ac:dyDescent="0.2">
      <c r="A936" s="236"/>
    </row>
    <row r="937" spans="1:2" ht="12.75" customHeight="1" x14ac:dyDescent="0.2">
      <c r="A937" s="126"/>
      <c r="B937" s="145"/>
    </row>
    <row r="938" spans="1:2" ht="12.75" customHeight="1" x14ac:dyDescent="0.2">
      <c r="A938" s="126"/>
      <c r="B938" s="145"/>
    </row>
    <row r="939" spans="1:2" ht="12.75" customHeight="1" x14ac:dyDescent="0.2">
      <c r="A939" s="231"/>
      <c r="B939" s="194"/>
    </row>
    <row r="940" spans="1:2" ht="12.75" customHeight="1" x14ac:dyDescent="0.2">
      <c r="A940" s="126"/>
      <c r="B940" s="145"/>
    </row>
    <row r="941" spans="1:2" ht="12.75" customHeight="1" x14ac:dyDescent="0.2">
      <c r="A941" s="236"/>
    </row>
    <row r="942" spans="1:2" ht="12.75" customHeight="1" x14ac:dyDescent="0.2">
      <c r="A942" s="236"/>
      <c r="B942" s="194"/>
    </row>
    <row r="943" spans="1:2" ht="12.75" customHeight="1" x14ac:dyDescent="0.2">
      <c r="A943" s="236"/>
      <c r="B943" s="194"/>
    </row>
    <row r="944" spans="1:2" ht="12.75" customHeight="1" x14ac:dyDescent="0.2">
      <c r="A944" s="236"/>
    </row>
    <row r="945" spans="1:2" ht="12.75" customHeight="1" x14ac:dyDescent="0.2">
      <c r="A945" s="126"/>
      <c r="B945" s="145"/>
    </row>
    <row r="946" spans="1:2" ht="12.75" customHeight="1" x14ac:dyDescent="0.2">
      <c r="A946" s="236"/>
      <c r="B946" s="194"/>
    </row>
    <row r="947" spans="1:2" ht="12.75" customHeight="1" x14ac:dyDescent="0.2">
      <c r="A947" s="236"/>
    </row>
    <row r="948" spans="1:2" ht="12.75" customHeight="1" x14ac:dyDescent="0.2">
      <c r="A948" s="126"/>
      <c r="B948" s="145"/>
    </row>
    <row r="949" spans="1:2" ht="12.75" customHeight="1" x14ac:dyDescent="0.2">
      <c r="A949" s="236"/>
      <c r="B949" s="194"/>
    </row>
    <row r="950" spans="1:2" ht="12.75" customHeight="1" x14ac:dyDescent="0.2">
      <c r="A950" s="236"/>
    </row>
    <row r="951" spans="1:2" ht="12.75" customHeight="1" x14ac:dyDescent="0.2">
      <c r="A951" s="126"/>
      <c r="B951" s="145"/>
    </row>
    <row r="952" spans="1:2" ht="12.75" customHeight="1" x14ac:dyDescent="0.2">
      <c r="A952" s="236"/>
      <c r="B952" s="194"/>
    </row>
    <row r="953" spans="1:2" ht="12.75" customHeight="1" x14ac:dyDescent="0.2">
      <c r="A953" s="236"/>
    </row>
    <row r="954" spans="1:2" ht="12.75" customHeight="1" x14ac:dyDescent="0.2">
      <c r="A954" s="126"/>
      <c r="B954" s="145"/>
    </row>
    <row r="955" spans="1:2" ht="12.75" customHeight="1" x14ac:dyDescent="0.2">
      <c r="A955" s="236"/>
    </row>
    <row r="956" spans="1:2" ht="12.75" customHeight="1" x14ac:dyDescent="0.2">
      <c r="A956" s="236"/>
    </row>
    <row r="957" spans="1:2" ht="12.75" customHeight="1" x14ac:dyDescent="0.2">
      <c r="A957" s="126"/>
      <c r="B957" s="145"/>
    </row>
    <row r="958" spans="1:2" ht="12.75" customHeight="1" x14ac:dyDescent="0.2">
      <c r="A958" s="236"/>
    </row>
    <row r="959" spans="1:2" ht="12.75" customHeight="1" x14ac:dyDescent="0.2">
      <c r="A959" s="236"/>
    </row>
    <row r="960" spans="1:2" ht="12.75" customHeight="1" x14ac:dyDescent="0.2">
      <c r="A960" s="126"/>
      <c r="B960" s="145"/>
    </row>
    <row r="961" spans="1:2" ht="12.75" customHeight="1" x14ac:dyDescent="0.2">
      <c r="A961" s="236"/>
    </row>
    <row r="962" spans="1:2" ht="12.75" customHeight="1" x14ac:dyDescent="0.2">
      <c r="A962" s="236"/>
      <c r="B962" s="197"/>
    </row>
    <row r="963" spans="1:2" ht="12.75" customHeight="1" x14ac:dyDescent="0.2">
      <c r="A963" s="126"/>
      <c r="B963" s="145"/>
    </row>
    <row r="964" spans="1:2" ht="12.75" customHeight="1" x14ac:dyDescent="0.2">
      <c r="A964" s="126"/>
      <c r="B964" s="145"/>
    </row>
    <row r="965" spans="1:2" ht="12.75" customHeight="1" x14ac:dyDescent="0.2">
      <c r="A965" s="126"/>
      <c r="B965" s="145"/>
    </row>
    <row r="966" spans="1:2" ht="12.75" customHeight="1" x14ac:dyDescent="0.2">
      <c r="A966" s="236"/>
    </row>
    <row r="967" spans="1:2" ht="12.75" customHeight="1" x14ac:dyDescent="0.2">
      <c r="A967" s="236"/>
    </row>
    <row r="968" spans="1:2" ht="12.75" customHeight="1" x14ac:dyDescent="0.2">
      <c r="A968" s="126"/>
      <c r="B968" s="145"/>
    </row>
    <row r="969" spans="1:2" ht="12.75" customHeight="1" x14ac:dyDescent="0.2">
      <c r="A969" s="236"/>
    </row>
    <row r="970" spans="1:2" ht="12.75" customHeight="1" x14ac:dyDescent="0.2">
      <c r="A970" s="236"/>
    </row>
    <row r="971" spans="1:2" ht="12.75" customHeight="1" x14ac:dyDescent="0.2">
      <c r="A971" s="126"/>
      <c r="B971" s="145"/>
    </row>
    <row r="972" spans="1:2" ht="12.75" customHeight="1" x14ac:dyDescent="0.2">
      <c r="A972" s="126"/>
      <c r="B972" s="145"/>
    </row>
    <row r="973" spans="1:2" ht="12.75" customHeight="1" x14ac:dyDescent="0.2">
      <c r="A973" s="126"/>
      <c r="B973" s="145"/>
    </row>
    <row r="974" spans="1:2" ht="12.75" customHeight="1" x14ac:dyDescent="0.2">
      <c r="A974" s="126"/>
      <c r="B974" s="145"/>
    </row>
    <row r="975" spans="1:2" ht="12.75" customHeight="1" x14ac:dyDescent="0.2">
      <c r="A975" s="126"/>
      <c r="B975" s="145"/>
    </row>
    <row r="976" spans="1:2" ht="12.75" customHeight="1" x14ac:dyDescent="0.2">
      <c r="A976" s="126"/>
      <c r="B976" s="145"/>
    </row>
    <row r="977" spans="1:2" ht="12.75" customHeight="1" x14ac:dyDescent="0.2">
      <c r="A977" s="236"/>
    </row>
    <row r="978" spans="1:2" ht="12.75" customHeight="1" x14ac:dyDescent="0.2">
      <c r="A978" s="236"/>
      <c r="B978" s="145"/>
    </row>
    <row r="979" spans="1:2" ht="12.75" customHeight="1" x14ac:dyDescent="0.2">
      <c r="A979" s="240"/>
      <c r="B979" s="145"/>
    </row>
    <row r="980" spans="1:2" ht="12.75" customHeight="1" x14ac:dyDescent="0.2">
      <c r="A980" s="126"/>
      <c r="B980" s="145"/>
    </row>
    <row r="981" spans="1:2" ht="12.75" customHeight="1" x14ac:dyDescent="0.2">
      <c r="A981" s="126"/>
      <c r="B981" s="145"/>
    </row>
    <row r="982" spans="1:2" ht="12.75" customHeight="1" x14ac:dyDescent="0.2">
      <c r="A982" s="126"/>
      <c r="B982" s="145"/>
    </row>
    <row r="983" spans="1:2" ht="12.75" customHeight="1" x14ac:dyDescent="0.2">
      <c r="A983" s="126"/>
      <c r="B983" s="145"/>
    </row>
    <row r="984" spans="1:2" ht="12.75" customHeight="1" x14ac:dyDescent="0.2">
      <c r="A984" s="126"/>
      <c r="B984" s="145"/>
    </row>
    <row r="985" spans="1:2" ht="12.75" customHeight="1" x14ac:dyDescent="0.2">
      <c r="A985" s="236"/>
    </row>
    <row r="986" spans="1:2" ht="12.75" customHeight="1" x14ac:dyDescent="0.2">
      <c r="A986" s="236"/>
    </row>
    <row r="987" spans="1:2" ht="12.75" customHeight="1" x14ac:dyDescent="0.2">
      <c r="A987" s="126"/>
      <c r="B987" s="145"/>
    </row>
    <row r="988" spans="1:2" ht="12.75" customHeight="1" x14ac:dyDescent="0.2">
      <c r="B988" s="145"/>
    </row>
    <row r="989" spans="1:2" ht="12.75" customHeight="1" x14ac:dyDescent="0.2">
      <c r="A989" s="236"/>
      <c r="B989" s="145"/>
    </row>
    <row r="990" spans="1:2" ht="12.75" customHeight="1" x14ac:dyDescent="0.2">
      <c r="A990" s="126"/>
      <c r="B990" s="145"/>
    </row>
    <row r="991" spans="1:2" ht="12.75" customHeight="1" x14ac:dyDescent="0.2">
      <c r="A991" s="126"/>
      <c r="B991" s="145"/>
    </row>
    <row r="992" spans="1:2" ht="12.75" customHeight="1" x14ac:dyDescent="0.2">
      <c r="A992" s="236"/>
      <c r="B992" s="145"/>
    </row>
    <row r="993" spans="1:2" ht="12.75" customHeight="1" x14ac:dyDescent="0.2">
      <c r="A993" s="126"/>
      <c r="B993" s="145"/>
    </row>
    <row r="994" spans="1:2" ht="12.75" customHeight="1" x14ac:dyDescent="0.2">
      <c r="B994" s="145"/>
    </row>
    <row r="995" spans="1:2" ht="12.75" customHeight="1" x14ac:dyDescent="0.2">
      <c r="A995" s="241"/>
      <c r="B995" s="194"/>
    </row>
    <row r="996" spans="1:2" ht="12.75" customHeight="1" x14ac:dyDescent="0.2">
      <c r="B996" s="145"/>
    </row>
    <row r="997" spans="1:2" ht="12.75" customHeight="1" x14ac:dyDescent="0.2">
      <c r="A997" s="236"/>
      <c r="B997" s="194"/>
    </row>
    <row r="998" spans="1:2" ht="12.75" customHeight="1" x14ac:dyDescent="0.2">
      <c r="A998" s="236"/>
    </row>
    <row r="999" spans="1:2" ht="12.75" customHeight="1" x14ac:dyDescent="0.2">
      <c r="A999" s="236"/>
    </row>
    <row r="1000" spans="1:2" ht="12.75" customHeight="1" x14ac:dyDescent="0.2">
      <c r="A1000" s="126"/>
      <c r="B1000" s="145"/>
    </row>
    <row r="1001" spans="1:2" ht="12.75" customHeight="1" x14ac:dyDescent="0.2">
      <c r="A1001" s="126"/>
      <c r="B1001" s="145"/>
    </row>
    <row r="1002" spans="1:2" ht="12.75" customHeight="1" x14ac:dyDescent="0.2">
      <c r="A1002" s="236"/>
    </row>
    <row r="1003" spans="1:2" ht="12.75" customHeight="1" x14ac:dyDescent="0.2">
      <c r="A1003" s="236"/>
    </row>
    <row r="1004" spans="1:2" ht="12.75" customHeight="1" x14ac:dyDescent="0.2">
      <c r="A1004" s="126"/>
      <c r="B1004" s="145"/>
    </row>
    <row r="1005" spans="1:2" ht="12.75" customHeight="1" x14ac:dyDescent="0.2">
      <c r="A1005" s="126"/>
      <c r="B1005" s="145"/>
    </row>
    <row r="1006" spans="1:2" ht="12.75" customHeight="1" x14ac:dyDescent="0.2">
      <c r="A1006" s="126"/>
      <c r="B1006" s="145"/>
    </row>
    <row r="1007" spans="1:2" ht="12.75" customHeight="1" x14ac:dyDescent="0.2">
      <c r="A1007" s="126"/>
      <c r="B1007" s="145"/>
    </row>
    <row r="1008" spans="1:2" ht="12.75" customHeight="1" x14ac:dyDescent="0.2">
      <c r="A1008" s="126"/>
      <c r="B1008" s="145"/>
    </row>
    <row r="1009" spans="1:2" ht="12.75" customHeight="1" x14ac:dyDescent="0.2">
      <c r="A1009" s="236"/>
    </row>
    <row r="1010" spans="1:2" ht="12.75" customHeight="1" x14ac:dyDescent="0.2">
      <c r="A1010" s="236"/>
    </row>
    <row r="1011" spans="1:2" ht="12.75" customHeight="1" x14ac:dyDescent="0.2">
      <c r="A1011" s="126"/>
      <c r="B1011" s="145"/>
    </row>
    <row r="1012" spans="1:2" ht="12.75" customHeight="1" x14ac:dyDescent="0.2">
      <c r="A1012" s="126"/>
      <c r="B1012" s="145"/>
    </row>
    <row r="1013" spans="1:2" ht="12.75" customHeight="1" x14ac:dyDescent="0.2">
      <c r="A1013" s="126"/>
      <c r="B1013" s="145"/>
    </row>
    <row r="1014" spans="1:2" ht="12.75" customHeight="1" x14ac:dyDescent="0.2">
      <c r="A1014" s="126"/>
      <c r="B1014" s="145"/>
    </row>
    <row r="1015" spans="1:2" ht="12.75" customHeight="1" x14ac:dyDescent="0.2">
      <c r="A1015" s="126"/>
      <c r="B1015" s="145"/>
    </row>
    <row r="1016" spans="1:2" ht="12.75" customHeight="1" x14ac:dyDescent="0.2">
      <c r="A1016" s="231"/>
      <c r="B1016" s="194"/>
    </row>
    <row r="1017" spans="1:2" ht="12.75" customHeight="1" x14ac:dyDescent="0.2">
      <c r="A1017" s="126"/>
      <c r="B1017" s="145"/>
    </row>
    <row r="1018" spans="1:2" ht="12.75" customHeight="1" x14ac:dyDescent="0.2">
      <c r="A1018" s="236"/>
      <c r="B1018" s="194"/>
    </row>
    <row r="1019" spans="1:2" ht="12.75" customHeight="1" x14ac:dyDescent="0.2">
      <c r="A1019" s="236"/>
    </row>
    <row r="1020" spans="1:2" ht="12.75" customHeight="1" x14ac:dyDescent="0.2">
      <c r="A1020" s="236"/>
    </row>
    <row r="1021" spans="1:2" ht="12.75" customHeight="1" x14ac:dyDescent="0.2">
      <c r="A1021" s="126"/>
      <c r="B1021" s="145"/>
    </row>
    <row r="1022" spans="1:2" ht="12.75" customHeight="1" x14ac:dyDescent="0.2">
      <c r="A1022" s="126"/>
      <c r="B1022" s="145"/>
    </row>
    <row r="1023" spans="1:2" ht="12.75" customHeight="1" x14ac:dyDescent="0.2">
      <c r="A1023" s="236"/>
    </row>
    <row r="1024" spans="1:2" ht="12.75" customHeight="1" x14ac:dyDescent="0.2">
      <c r="A1024" s="126"/>
      <c r="B1024" s="145"/>
    </row>
    <row r="1025" spans="1:2" ht="12.75" customHeight="1" x14ac:dyDescent="0.2">
      <c r="A1025" s="236"/>
    </row>
    <row r="1026" spans="1:2" ht="12.75" customHeight="1" x14ac:dyDescent="0.2">
      <c r="A1026" s="236"/>
    </row>
    <row r="1027" spans="1:2" ht="12.75" customHeight="1" x14ac:dyDescent="0.2">
      <c r="A1027" s="126"/>
      <c r="B1027" s="145"/>
    </row>
    <row r="1028" spans="1:2" ht="12.75" customHeight="1" x14ac:dyDescent="0.2">
      <c r="A1028" s="126"/>
      <c r="B1028" s="145"/>
    </row>
    <row r="1029" spans="1:2" ht="12.75" customHeight="1" x14ac:dyDescent="0.2">
      <c r="A1029" s="236"/>
    </row>
    <row r="1030" spans="1:2" ht="12.75" customHeight="1" x14ac:dyDescent="0.2">
      <c r="A1030" s="236"/>
    </row>
    <row r="1031" spans="1:2" ht="12.75" customHeight="1" x14ac:dyDescent="0.2">
      <c r="A1031" s="126"/>
      <c r="B1031" s="145"/>
    </row>
    <row r="1032" spans="1:2" ht="12.75" customHeight="1" x14ac:dyDescent="0.2">
      <c r="A1032" s="235"/>
    </row>
    <row r="1033" spans="1:2" ht="12.75" customHeight="1" x14ac:dyDescent="0.2"/>
    <row r="1034" spans="1:2" ht="12.75" customHeight="1" x14ac:dyDescent="0.2">
      <c r="A1034" s="231"/>
      <c r="B1034" s="194"/>
    </row>
    <row r="1035" spans="1:2" ht="12.75" customHeight="1" x14ac:dyDescent="0.2"/>
    <row r="1036" spans="1:2" ht="12.75" customHeight="1" x14ac:dyDescent="0.2">
      <c r="A1036" s="231"/>
      <c r="B1036" s="190"/>
    </row>
    <row r="1037" spans="1:2" ht="12.75" customHeight="1" x14ac:dyDescent="0.2"/>
    <row r="1038" spans="1:2" ht="12.75" customHeight="1" x14ac:dyDescent="0.2"/>
    <row r="1039" spans="1:2" ht="12.75" customHeight="1" x14ac:dyDescent="0.2">
      <c r="A1039" s="237"/>
      <c r="B1039" s="190"/>
    </row>
    <row r="1040" spans="1:2" ht="12.75" customHeight="1" x14ac:dyDescent="0.2"/>
    <row r="1041" spans="1:2" ht="12.75" customHeight="1" x14ac:dyDescent="0.2">
      <c r="A1041" s="237"/>
      <c r="B1041" s="190"/>
    </row>
    <row r="1042" spans="1:2" ht="12.75" customHeight="1" x14ac:dyDescent="0.2"/>
    <row r="1043" spans="1:2" ht="12.75" customHeight="1" x14ac:dyDescent="0.2">
      <c r="A1043" s="233"/>
      <c r="B1043" s="191"/>
    </row>
    <row r="1044" spans="1:2" ht="12.75" customHeight="1" x14ac:dyDescent="0.2">
      <c r="A1044" s="234"/>
      <c r="B1044" s="192"/>
    </row>
    <row r="1045" spans="1:2" ht="12.75" customHeight="1" x14ac:dyDescent="0.2"/>
    <row r="1046" spans="1:2" ht="12.75" customHeight="1" x14ac:dyDescent="0.2">
      <c r="A1046" s="231"/>
      <c r="B1046" s="190"/>
    </row>
    <row r="1047" spans="1:2" ht="12.75" customHeight="1" x14ac:dyDescent="0.2"/>
    <row r="1048" spans="1:2" ht="12.75" customHeight="1" x14ac:dyDescent="0.2">
      <c r="A1048" s="231"/>
      <c r="B1048" s="190"/>
    </row>
    <row r="1049" spans="1:2" ht="12.75" customHeight="1" x14ac:dyDescent="0.2"/>
    <row r="1050" spans="1:2" ht="12.75" customHeight="1" x14ac:dyDescent="0.2">
      <c r="A1050" s="233"/>
      <c r="B1050" s="191"/>
    </row>
    <row r="1051" spans="1:2" ht="12.75" customHeight="1" x14ac:dyDescent="0.2">
      <c r="A1051" s="234"/>
      <c r="B1051" s="192"/>
    </row>
    <row r="1052" spans="1:2" ht="12.75" customHeight="1" x14ac:dyDescent="0.2"/>
    <row r="1053" spans="1:2" ht="12.75" customHeight="1" x14ac:dyDescent="0.2">
      <c r="A1053" s="231"/>
      <c r="B1053" s="190"/>
    </row>
    <row r="1054" spans="1:2" ht="12.75" customHeight="1" x14ac:dyDescent="0.2"/>
    <row r="1055" spans="1:2" ht="12.75" customHeight="1" x14ac:dyDescent="0.2">
      <c r="A1055" s="231"/>
      <c r="B1055" s="190"/>
    </row>
    <row r="1056" spans="1:2" ht="12.75" customHeight="1" x14ac:dyDescent="0.2"/>
    <row r="1057" spans="1:2" ht="12.75" customHeight="1" x14ac:dyDescent="0.2">
      <c r="A1057" s="233"/>
      <c r="B1057" s="191"/>
    </row>
    <row r="1058" spans="1:2" ht="12.75" customHeight="1" x14ac:dyDescent="0.2">
      <c r="A1058" s="234"/>
      <c r="B1058" s="192"/>
    </row>
    <row r="1059" spans="1:2" ht="12.75" customHeight="1" x14ac:dyDescent="0.2"/>
    <row r="1060" spans="1:2" ht="12.75" customHeight="1" x14ac:dyDescent="0.2">
      <c r="A1060" s="231"/>
      <c r="B1060" s="190"/>
    </row>
    <row r="1061" spans="1:2" ht="12.75" customHeight="1" x14ac:dyDescent="0.2"/>
    <row r="1062" spans="1:2" ht="12.75" customHeight="1" x14ac:dyDescent="0.2">
      <c r="A1062" s="231"/>
      <c r="B1062" s="190"/>
    </row>
    <row r="1063" spans="1:2" ht="12.75" customHeight="1" x14ac:dyDescent="0.2"/>
    <row r="1064" spans="1:2" ht="12.75" customHeight="1" x14ac:dyDescent="0.2">
      <c r="A1064" s="233"/>
      <c r="B1064" s="191"/>
    </row>
    <row r="1065" spans="1:2" ht="12.75" customHeight="1" x14ac:dyDescent="0.2">
      <c r="A1065" s="234"/>
      <c r="B1065" s="192"/>
    </row>
    <row r="1066" spans="1:2" ht="12.75" customHeight="1" x14ac:dyDescent="0.2">
      <c r="A1066" s="234"/>
      <c r="B1066" s="192"/>
    </row>
    <row r="1067" spans="1:2" ht="12.75" customHeight="1" x14ac:dyDescent="0.2">
      <c r="A1067" s="234"/>
      <c r="B1067" s="192"/>
    </row>
    <row r="1068" spans="1:2" ht="12.75" customHeight="1" x14ac:dyDescent="0.2">
      <c r="A1068" s="234"/>
      <c r="B1068" s="192"/>
    </row>
    <row r="1069" spans="1:2" ht="12.75" customHeight="1" x14ac:dyDescent="0.2">
      <c r="A1069" s="234"/>
      <c r="B1069" s="192"/>
    </row>
    <row r="1070" spans="1:2" ht="12.75" customHeight="1" x14ac:dyDescent="0.2"/>
    <row r="1071" spans="1:2" ht="12.75" customHeight="1" x14ac:dyDescent="0.2">
      <c r="A1071" s="231"/>
      <c r="B1071" s="190"/>
    </row>
    <row r="1072" spans="1:2" ht="12.75" customHeight="1" x14ac:dyDescent="0.2"/>
    <row r="1073" spans="1:2" ht="12.75" customHeight="1" x14ac:dyDescent="0.2">
      <c r="A1073" s="231"/>
      <c r="B1073" s="190"/>
    </row>
    <row r="1074" spans="1:2" ht="12.75" customHeight="1" x14ac:dyDescent="0.2"/>
    <row r="1075" spans="1:2" ht="12.75" customHeight="1" x14ac:dyDescent="0.2">
      <c r="A1075" s="233"/>
      <c r="B1075" s="191"/>
    </row>
    <row r="1076" spans="1:2" ht="12.75" customHeight="1" x14ac:dyDescent="0.2">
      <c r="A1076" s="234"/>
      <c r="B1076" s="192"/>
    </row>
    <row r="1077" spans="1:2" ht="12.75" customHeight="1" x14ac:dyDescent="0.2">
      <c r="A1077" s="234"/>
      <c r="B1077" s="192"/>
    </row>
    <row r="1078" spans="1:2" ht="12.75" customHeight="1" x14ac:dyDescent="0.2"/>
    <row r="1079" spans="1:2" ht="12.75" customHeight="1" x14ac:dyDescent="0.2">
      <c r="A1079" s="231"/>
      <c r="B1079" s="190"/>
    </row>
    <row r="1080" spans="1:2" ht="12.75" customHeight="1" x14ac:dyDescent="0.2"/>
    <row r="1081" spans="1:2" ht="12.75" customHeight="1" x14ac:dyDescent="0.2">
      <c r="A1081" s="231"/>
      <c r="B1081" s="190"/>
    </row>
    <row r="1082" spans="1:2" ht="12.75" customHeight="1" x14ac:dyDescent="0.2"/>
    <row r="1083" spans="1:2" ht="12.75" customHeight="1" x14ac:dyDescent="0.2">
      <c r="A1083" s="233"/>
      <c r="B1083" s="191"/>
    </row>
    <row r="1084" spans="1:2" ht="12.75" customHeight="1" x14ac:dyDescent="0.2">
      <c r="A1084" s="234"/>
      <c r="B1084" s="192"/>
    </row>
    <row r="1085" spans="1:2" ht="12.75" customHeight="1" x14ac:dyDescent="0.2">
      <c r="A1085" s="234"/>
      <c r="B1085" s="192"/>
    </row>
    <row r="1086" spans="1:2" ht="12.75" customHeight="1" x14ac:dyDescent="0.2"/>
    <row r="1087" spans="1:2" ht="12.75" customHeight="1" x14ac:dyDescent="0.2">
      <c r="A1087" s="231"/>
      <c r="B1087" s="190"/>
    </row>
    <row r="1088" spans="1:2" ht="12.75" customHeight="1" x14ac:dyDescent="0.2"/>
    <row r="1089" spans="1:2" ht="12.75" customHeight="1" x14ac:dyDescent="0.2">
      <c r="A1089" s="231"/>
      <c r="B1089" s="190"/>
    </row>
    <row r="1090" spans="1:2" ht="12.75" customHeight="1" x14ac:dyDescent="0.2"/>
    <row r="1091" spans="1:2" ht="12.75" customHeight="1" x14ac:dyDescent="0.2">
      <c r="A1091" s="233"/>
      <c r="B1091" s="191"/>
    </row>
    <row r="1092" spans="1:2" ht="12.75" customHeight="1" x14ac:dyDescent="0.2">
      <c r="A1092" s="234"/>
      <c r="B1092" s="192"/>
    </row>
    <row r="1093" spans="1:2" ht="12.75" customHeight="1" x14ac:dyDescent="0.2">
      <c r="A1093" s="234"/>
      <c r="B1093" s="192"/>
    </row>
    <row r="1094" spans="1:2" ht="12.75" customHeight="1" x14ac:dyDescent="0.2">
      <c r="A1094" s="234"/>
      <c r="B1094" s="192"/>
    </row>
    <row r="1095" spans="1:2" ht="12.75" customHeight="1" x14ac:dyDescent="0.2">
      <c r="A1095" s="234"/>
      <c r="B1095" s="192"/>
    </row>
    <row r="1096" spans="1:2" ht="12.75" customHeight="1" x14ac:dyDescent="0.2">
      <c r="A1096" s="234"/>
      <c r="B1096" s="192"/>
    </row>
    <row r="1097" spans="1:2" ht="12.75" customHeight="1" x14ac:dyDescent="0.2">
      <c r="A1097" s="234"/>
      <c r="B1097" s="192"/>
    </row>
    <row r="1098" spans="1:2" ht="12.75" customHeight="1" x14ac:dyDescent="0.2">
      <c r="A1098" s="234"/>
      <c r="B1098" s="192"/>
    </row>
    <row r="1099" spans="1:2" ht="12.75" customHeight="1" x14ac:dyDescent="0.2">
      <c r="A1099" s="234"/>
      <c r="B1099" s="192"/>
    </row>
    <row r="1100" spans="1:2" ht="12.75" customHeight="1" x14ac:dyDescent="0.2">
      <c r="A1100" s="234"/>
      <c r="B1100" s="192"/>
    </row>
    <row r="1101" spans="1:2" ht="12.75" customHeight="1" x14ac:dyDescent="0.2">
      <c r="A1101" s="234"/>
      <c r="B1101" s="192"/>
    </row>
    <row r="1102" spans="1:2" ht="12.75" customHeight="1" x14ac:dyDescent="0.2"/>
    <row r="1103" spans="1:2" ht="12.75" customHeight="1" x14ac:dyDescent="0.2">
      <c r="A1103" s="231"/>
      <c r="B1103" s="190"/>
    </row>
    <row r="1104" spans="1:2" ht="12.75" customHeight="1" x14ac:dyDescent="0.2"/>
    <row r="1105" spans="1:2" ht="12.75" customHeight="1" x14ac:dyDescent="0.2">
      <c r="A1105" s="231"/>
      <c r="B1105" s="190"/>
    </row>
    <row r="1106" spans="1:2" ht="12.75" customHeight="1" x14ac:dyDescent="0.2"/>
    <row r="1107" spans="1:2" ht="12.75" customHeight="1" x14ac:dyDescent="0.2">
      <c r="A1107" s="233"/>
      <c r="B1107" s="191"/>
    </row>
    <row r="1108" spans="1:2" ht="12.75" customHeight="1" x14ac:dyDescent="0.2">
      <c r="A1108" s="234"/>
      <c r="B1108" s="192"/>
    </row>
    <row r="1109" spans="1:2" ht="12.75" customHeight="1" x14ac:dyDescent="0.2">
      <c r="A1109" s="234"/>
      <c r="B1109" s="192"/>
    </row>
    <row r="1110" spans="1:2" ht="12.75" customHeight="1" x14ac:dyDescent="0.2">
      <c r="A1110" s="234"/>
      <c r="B1110" s="192"/>
    </row>
    <row r="1111" spans="1:2" ht="12.75" customHeight="1" x14ac:dyDescent="0.2">
      <c r="A1111" s="234"/>
      <c r="B1111" s="192"/>
    </row>
    <row r="1112" spans="1:2" ht="12.75" customHeight="1" x14ac:dyDescent="0.2">
      <c r="A1112" s="234"/>
      <c r="B1112" s="192"/>
    </row>
    <row r="1113" spans="1:2" ht="12.75" customHeight="1" x14ac:dyDescent="0.2">
      <c r="A1113" s="234"/>
      <c r="B1113" s="192"/>
    </row>
    <row r="1114" spans="1:2" ht="12.75" customHeight="1" x14ac:dyDescent="0.2"/>
    <row r="1115" spans="1:2" ht="12.75" customHeight="1" x14ac:dyDescent="0.2">
      <c r="A1115" s="231"/>
      <c r="B1115" s="190"/>
    </row>
    <row r="1116" spans="1:2" ht="12.75" customHeight="1" x14ac:dyDescent="0.2"/>
    <row r="1117" spans="1:2" ht="12.75" customHeight="1" x14ac:dyDescent="0.2">
      <c r="A1117" s="231"/>
      <c r="B1117" s="190"/>
    </row>
    <row r="1118" spans="1:2" ht="12.75" customHeight="1" x14ac:dyDescent="0.2"/>
    <row r="1119" spans="1:2" ht="12.75" customHeight="1" x14ac:dyDescent="0.2">
      <c r="A1119" s="233"/>
      <c r="B1119" s="191"/>
    </row>
    <row r="1120" spans="1:2" ht="12.75" customHeight="1" x14ac:dyDescent="0.2">
      <c r="A1120" s="234"/>
      <c r="B1120" s="192"/>
    </row>
    <row r="1121" spans="1:2" ht="12.75" customHeight="1" x14ac:dyDescent="0.2">
      <c r="A1121" s="234"/>
      <c r="B1121" s="192"/>
    </row>
    <row r="1122" spans="1:2" ht="12.75" customHeight="1" x14ac:dyDescent="0.2">
      <c r="A1122" s="234"/>
      <c r="B1122" s="192"/>
    </row>
    <row r="1123" spans="1:2" ht="12.75" customHeight="1" x14ac:dyDescent="0.2"/>
    <row r="1124" spans="1:2" ht="12.75" customHeight="1" x14ac:dyDescent="0.2"/>
    <row r="1125" spans="1:2" ht="12.75" customHeight="1" x14ac:dyDescent="0.2">
      <c r="A1125" s="231"/>
      <c r="B1125" s="190"/>
    </row>
    <row r="1126" spans="1:2" ht="12.75" customHeight="1" x14ac:dyDescent="0.2"/>
    <row r="1127" spans="1:2" ht="12.75" customHeight="1" x14ac:dyDescent="0.2">
      <c r="A1127" s="231"/>
      <c r="B1127" s="190"/>
    </row>
    <row r="1128" spans="1:2" ht="12.75" customHeight="1" x14ac:dyDescent="0.2"/>
    <row r="1129" spans="1:2" ht="12.75" customHeight="1" x14ac:dyDescent="0.2">
      <c r="A1129" s="233"/>
      <c r="B1129" s="191"/>
    </row>
    <row r="1130" spans="1:2" ht="12.75" customHeight="1" x14ac:dyDescent="0.2">
      <c r="A1130" s="234"/>
      <c r="B1130" s="192"/>
    </row>
    <row r="1131" spans="1:2" ht="12.75" customHeight="1" x14ac:dyDescent="0.2"/>
    <row r="1132" spans="1:2" ht="12.75" customHeight="1" x14ac:dyDescent="0.2">
      <c r="A1132" s="231"/>
      <c r="B1132" s="190"/>
    </row>
    <row r="1133" spans="1:2" ht="12.75" customHeight="1" x14ac:dyDescent="0.2"/>
    <row r="1134" spans="1:2" ht="12.75" customHeight="1" x14ac:dyDescent="0.2">
      <c r="A1134" s="231"/>
      <c r="B1134" s="190"/>
    </row>
    <row r="1135" spans="1:2" ht="12.75" customHeight="1" x14ac:dyDescent="0.2"/>
    <row r="1136" spans="1:2" ht="12.75" customHeight="1" x14ac:dyDescent="0.2">
      <c r="A1136" s="233"/>
      <c r="B1136" s="191"/>
    </row>
    <row r="1137" spans="1:2" ht="12.75" customHeight="1" x14ac:dyDescent="0.2">
      <c r="A1137" s="234"/>
      <c r="B1137" s="192"/>
    </row>
    <row r="1138" spans="1:2" ht="12.75" customHeight="1" x14ac:dyDescent="0.2">
      <c r="A1138" s="234"/>
      <c r="B1138" s="192"/>
    </row>
    <row r="1139" spans="1:2" ht="12.75" customHeight="1" x14ac:dyDescent="0.2"/>
    <row r="1140" spans="1:2" ht="12.75" customHeight="1" x14ac:dyDescent="0.2">
      <c r="A1140" s="231"/>
      <c r="B1140" s="190"/>
    </row>
    <row r="1141" spans="1:2" ht="12.75" customHeight="1" x14ac:dyDescent="0.2"/>
    <row r="1142" spans="1:2" ht="12.75" customHeight="1" x14ac:dyDescent="0.2">
      <c r="A1142" s="231"/>
      <c r="B1142" s="190"/>
    </row>
    <row r="1143" spans="1:2" ht="12.75" customHeight="1" x14ac:dyDescent="0.2"/>
    <row r="1144" spans="1:2" ht="12.75" customHeight="1" x14ac:dyDescent="0.2">
      <c r="A1144" s="233"/>
      <c r="B1144" s="191"/>
    </row>
    <row r="1145" spans="1:2" ht="12.75" customHeight="1" x14ac:dyDescent="0.2">
      <c r="A1145" s="234"/>
      <c r="B1145" s="192"/>
    </row>
    <row r="1146" spans="1:2" ht="12.75" customHeight="1" x14ac:dyDescent="0.2">
      <c r="A1146" s="234"/>
      <c r="B1146" s="192"/>
    </row>
    <row r="1147" spans="1:2" ht="12.75" customHeight="1" x14ac:dyDescent="0.2">
      <c r="A1147" s="234"/>
      <c r="B1147" s="192"/>
    </row>
    <row r="1148" spans="1:2" ht="12.75" customHeight="1" x14ac:dyDescent="0.2">
      <c r="A1148" s="234"/>
      <c r="B1148" s="192"/>
    </row>
    <row r="1149" spans="1:2" ht="12.75" customHeight="1" x14ac:dyDescent="0.2">
      <c r="A1149" s="234"/>
      <c r="B1149" s="192"/>
    </row>
    <row r="1150" spans="1:2" ht="12.75" customHeight="1" x14ac:dyDescent="0.2">
      <c r="A1150" s="234"/>
      <c r="B1150" s="192"/>
    </row>
    <row r="1151" spans="1:2" ht="12.75" customHeight="1" x14ac:dyDescent="0.2">
      <c r="A1151" s="234"/>
      <c r="B1151" s="192"/>
    </row>
    <row r="1152" spans="1:2" ht="12.75" customHeight="1" x14ac:dyDescent="0.2">
      <c r="A1152" s="234"/>
      <c r="B1152" s="192"/>
    </row>
    <row r="1153" spans="1:2" ht="12.75" customHeight="1" x14ac:dyDescent="0.2">
      <c r="A1153" s="234"/>
      <c r="B1153" s="192"/>
    </row>
    <row r="1154" spans="1:2" ht="12.75" customHeight="1" x14ac:dyDescent="0.2">
      <c r="A1154" s="234"/>
      <c r="B1154" s="192"/>
    </row>
    <row r="1155" spans="1:2" ht="12.75" customHeight="1" x14ac:dyDescent="0.2">
      <c r="A1155" s="234"/>
      <c r="B1155" s="192"/>
    </row>
    <row r="1156" spans="1:2" ht="12.75" customHeight="1" x14ac:dyDescent="0.2"/>
    <row r="1157" spans="1:2" ht="12.75" customHeight="1" x14ac:dyDescent="0.2"/>
    <row r="1158" spans="1:2" ht="12.75" customHeight="1" x14ac:dyDescent="0.2">
      <c r="A1158" s="231"/>
      <c r="B1158" s="190"/>
    </row>
    <row r="1159" spans="1:2" ht="12.75" customHeight="1" x14ac:dyDescent="0.2"/>
    <row r="1160" spans="1:2" ht="12.75" customHeight="1" x14ac:dyDescent="0.2">
      <c r="A1160" s="231"/>
      <c r="B1160" s="190"/>
    </row>
  </sheetData>
  <mergeCells count="3">
    <mergeCell ref="A1:E1"/>
    <mergeCell ref="A3:B3"/>
    <mergeCell ref="A2:B2"/>
  </mergeCells>
  <phoneticPr fontId="0" type="noConversion"/>
  <printOptions horizontalCentered="1"/>
  <pageMargins left="0.19685039370078741" right="0.19685039370078741" top="0.43307086614173229" bottom="0.51181102362204722" header="0.31496062992125984" footer="0.31496062992125984"/>
  <pageSetup paperSize="9" scale="85" firstPageNumber="555" orientation="portrait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mfkor</cp:lastModifiedBy>
  <cp:lastPrinted>2017-05-22T08:39:03Z</cp:lastPrinted>
  <dcterms:created xsi:type="dcterms:W3CDTF">2001-11-29T15:00:47Z</dcterms:created>
  <dcterms:modified xsi:type="dcterms:W3CDTF">2017-05-22T08:39:03Z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3FZOEU-Izvršenje financijskog plana za 2016. godinu.xlsx</vt:lpwstr>
  </property>
</Properties>
</file>