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6" windowWidth="7488" windowHeight="3480" activeTab="0"/>
  </bookViews>
  <sheets>
    <sheet name="bilanca" sheetId="1" r:id="rId1"/>
    <sheet name="prihodi" sheetId="2" r:id="rId2"/>
    <sheet name="rashodi-opći dio" sheetId="3" r:id="rId3"/>
    <sheet name="račun financiranja" sheetId="4" state="hidden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financiranja'!$2:$3</definedName>
    <definedName name="_xlnm.Print_Titles" localSheetId="2">'rashodi-opći dio'!$2:$2</definedName>
    <definedName name="_xlnm.Print_Area" localSheetId="0">'bilanca'!$A$3:$H$28</definedName>
    <definedName name="_xlnm.Print_Area" localSheetId="4">'posebni dio'!$A$1:$E$180</definedName>
    <definedName name="_xlnm.Print_Area" localSheetId="1">'prihodi'!$A$1:$H$64</definedName>
    <definedName name="_xlnm.Print_Area" localSheetId="3">'račun financiranja'!$A$1:$I$19</definedName>
    <definedName name="_xlnm.Print_Area" localSheetId="2">'rashodi-opći dio'!$A$1:$H$60</definedName>
  </definedNames>
  <calcPr fullCalcOnLoad="1"/>
</workbook>
</file>

<file path=xl/sharedStrings.xml><?xml version="1.0" encoding="utf-8"?>
<sst xmlns="http://schemas.openxmlformats.org/spreadsheetml/2006/main" count="381" uniqueCount="170">
  <si>
    <t>Uređaji, strojevi i oprema za ostale namjene</t>
  </si>
  <si>
    <t>Ulaganja u računalne programe</t>
  </si>
  <si>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</si>
  <si>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</si>
  <si>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</si>
  <si>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</si>
  <si>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</si>
  <si>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</si>
  <si>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</si>
  <si>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</si>
  <si>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</si>
  <si>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</si>
  <si>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</si>
  <si>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</si>
  <si>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</si>
  <si>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</si>
  <si>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</si>
  <si>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</si>
  <si>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</si>
  <si>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</si>
  <si>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</si>
  <si>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</si>
  <si>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</si>
  <si>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</si>
  <si>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</si>
  <si>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Prijevozna sredstva</t>
  </si>
  <si>
    <t>Prijevozna sredstva u cestovnom prometu</t>
  </si>
  <si>
    <t>4231</t>
  </si>
  <si>
    <t>Nematerijalna proizvedena imovina</t>
  </si>
  <si>
    <t>PRIMICI OD FINANCIJSKE IMOVINE I ZADUŽIVANJA</t>
  </si>
  <si>
    <t>Primici od prodaje dionica i udjela u glavnici</t>
  </si>
  <si>
    <t>Dionice i udjeli u glavnici trgovačkih društava u javnom sektoru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</si>
  <si>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</si>
  <si>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</si>
  <si>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</si>
  <si>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</si>
  <si>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</si>
  <si>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</si>
  <si>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</si>
  <si>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Kamate na oročena sredstva i depozite po viđenju</t>
  </si>
  <si>
    <t>Prihodi od kamata po vrijednosnim papirima</t>
  </si>
  <si>
    <t>Prihodi od pozitivnih tečajnih razlika</t>
  </si>
  <si>
    <t>Prihodi od dividendi</t>
  </si>
  <si>
    <t>Naziv prihoda</t>
  </si>
  <si>
    <t>B. RAČUN FINANCIRANJA</t>
  </si>
  <si>
    <t>Prihodi od nefinancijske imovine</t>
  </si>
  <si>
    <t>Prihodi od zakupa i iznajmljivanja imovine</t>
  </si>
  <si>
    <t>Prihodi po posebnim propisima</t>
  </si>
  <si>
    <t>Ostali nespomenuti prihodi</t>
  </si>
  <si>
    <t>Prihodi od prodaje neproizvedene imovine</t>
  </si>
  <si>
    <t>Zemljište</t>
  </si>
  <si>
    <t>Prihodi od prodaje materijalne imovine-prirodnih bogatstava</t>
  </si>
  <si>
    <t>Prihodi od prodaje građevinskih objekata</t>
  </si>
  <si>
    <t>Poslovni objekti</t>
  </si>
  <si>
    <t>Prihodi od prodaje proizvedene dugotrajne imovine</t>
  </si>
  <si>
    <t>Prihodi od prodaje postrojenja i opreme</t>
  </si>
  <si>
    <t>Oprema za održavanje i zaštitu</t>
  </si>
  <si>
    <t>Rashodi za zaposlene</t>
  </si>
  <si>
    <t>Plaće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</si>
  <si>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</si>
  <si>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</si>
  <si>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</si>
  <si>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</si>
  <si>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</si>
  <si>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</si>
  <si>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</si>
  <si>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</si>
  <si>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</si>
  <si>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</si>
  <si>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</si>
  <si>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Ostale usluge</t>
  </si>
  <si>
    <t>Ostali nespomenuti rashodi poslovanja</t>
  </si>
  <si>
    <t>Premije i osiguranja</t>
  </si>
  <si>
    <t>Reprezentacija</t>
  </si>
  <si>
    <t>Naknade građanima i kućanstvima u novcu</t>
  </si>
  <si>
    <t>4262</t>
  </si>
  <si>
    <t>Primici od prodaje dionica i udjela u glavnici trgovačkih društava u javnom sektoru</t>
  </si>
  <si>
    <t>NETO FINANCIRANJE</t>
  </si>
  <si>
    <t>Naziv rashoda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</si>
  <si>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</si>
  <si>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</si>
  <si>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</si>
  <si>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</si>
  <si>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</si>
  <si>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>Šifra</t>
  </si>
  <si>
    <t>Naziv</t>
  </si>
  <si>
    <t>K2000</t>
  </si>
  <si>
    <t>K2001</t>
  </si>
  <si>
    <t>A1002</t>
  </si>
  <si>
    <t>K2003</t>
  </si>
  <si>
    <t>A1003</t>
  </si>
  <si>
    <t>K2004</t>
  </si>
  <si>
    <t>I. OPĆI DIO</t>
  </si>
  <si>
    <t>II. POSEBNI DIO</t>
  </si>
  <si>
    <t>Ostali prihodi od financijske imovine (Premije osiguranja depozita)</t>
  </si>
  <si>
    <t>DRŽAVNA AGENCIJA ZA OSIGURANJE 
ŠTEDNIH ULOGA I SANACIJU BANAKA</t>
  </si>
  <si>
    <t>Prijevozna sredstvau cestovnom prometu</t>
  </si>
  <si>
    <t>ISPLATA OSIGURANIH DEPOZITA</t>
  </si>
  <si>
    <t xml:space="preserve">RASHODI POSLOVANJA </t>
  </si>
  <si>
    <t>Naknade građanima i kućanstvima na temelju osiguranja i druge naknade</t>
  </si>
  <si>
    <t xml:space="preserve">Naknade građanima i kućanstvima na temelju osiguranja </t>
  </si>
  <si>
    <t>K2002</t>
  </si>
  <si>
    <t xml:space="preserve">PRIHODI POSLOVANJA </t>
  </si>
  <si>
    <t>PRIHODI OD PRODAJE NEFINANCIJSKE IMOVINE</t>
  </si>
  <si>
    <t>ADMINISTRATIVNO UPRAVLJANJE I OPREMANJE</t>
  </si>
  <si>
    <t xml:space="preserve">ADMINISTRACIJA I UPRAVLJANJE </t>
  </si>
  <si>
    <t xml:space="preserve">OPREMANJE </t>
  </si>
  <si>
    <t xml:space="preserve">INFORMATIZACIJA </t>
  </si>
  <si>
    <t xml:space="preserve">NAKANDE GRAĐANIMA I KUĆANSTVIMA NA TEMELJU OSIGURANJA I DRUGE NAKNADE </t>
  </si>
  <si>
    <t>OSTALA DJELATNOST AGENCIJE</t>
  </si>
  <si>
    <t xml:space="preserve">OBNOVA VOZNOG PARKA </t>
  </si>
  <si>
    <t>RASHODI  POSLOVANJA</t>
  </si>
  <si>
    <t>PRIHODI POSLOVANJA I PRIHODI OD PRODAJE NEFINANCIJSKE IMOVINE</t>
  </si>
  <si>
    <t>RASHODI ZA NABAVU NEFINANCIJSKE IMOVINE</t>
  </si>
  <si>
    <t>RASHODI POSLOVANJA I RASHODI ZA NABAVU NEFINANCIJSKE IMOVINE</t>
  </si>
  <si>
    <t>Prihodi od naplate potraživanja preuzetih u postupku sanacije i privatizacije banaka</t>
  </si>
  <si>
    <t xml:space="preserve">Primici od prodaje dionica i udjela u glavnici </t>
  </si>
  <si>
    <t>FOND OSIGURANJA DEPOZITA</t>
  </si>
  <si>
    <t>Ostali rashodi</t>
  </si>
  <si>
    <t>Prihodi od zateznih kamata</t>
  </si>
  <si>
    <t>Ujetnička djela</t>
  </si>
  <si>
    <t xml:space="preserve">Prihodi od naplate potraživanja iz stečajne mase banaka i štedionica, likvidacije... </t>
  </si>
  <si>
    <t>Dionice i udjeli u glavnici banaka i ostalih financijskih institucija</t>
  </si>
  <si>
    <t>Izdaci za dionice i udjele u glavnici</t>
  </si>
  <si>
    <t>Izdaci za vrijednosne papire</t>
  </si>
  <si>
    <t>Usluge tekućeg i investicijskog održavanja</t>
  </si>
  <si>
    <t>Premije osiguranja</t>
  </si>
  <si>
    <t>Prihodi od prodaje prijevoznih sredstava</t>
  </si>
  <si>
    <t>Usluge promidžbe i informiranja</t>
  </si>
  <si>
    <t>Ostali prihodi od financijske imovine (Dopunski kapital)</t>
  </si>
  <si>
    <t xml:space="preserve">Doprinosi za obvezno zdravstveno osiguranje </t>
  </si>
  <si>
    <t>Doprinosi za obvezno osiguranja u slučaju nezaposlenosti</t>
  </si>
  <si>
    <t>Negativne tečajne razlike i razlike zbog primjene valutne klauzule</t>
  </si>
  <si>
    <t>Pristojbe i naknade</t>
  </si>
  <si>
    <t>Članarine</t>
  </si>
  <si>
    <t>Prihodi od upravnih i administrativnih pristojbi, pristojbi po posebnim propisima i naknada</t>
  </si>
  <si>
    <t>Prihodi od prodaje knjiga, umjetničkih djela i ostalih izložbenih vrijednosti</t>
  </si>
  <si>
    <t>INFORMATIZACIJA</t>
  </si>
  <si>
    <t>Prihodi od prodaje proizvoda i robe te pruženih usluga i prihodi od donacija</t>
  </si>
  <si>
    <t>Prihodi od prodaje proizvoda i robe te pruženih usluga</t>
  </si>
  <si>
    <t>Prihodi od pruženih usluga</t>
  </si>
  <si>
    <t>Kazne, penali i naknade štete</t>
  </si>
  <si>
    <t>MANDATNI POSLOVI</t>
  </si>
  <si>
    <t>A1004</t>
  </si>
  <si>
    <t>Stipendije i školarine</t>
  </si>
  <si>
    <t>Ostale naknade građanima i kućanstvima</t>
  </si>
  <si>
    <t>Naknade građanima i kućanstvima na temalju osiguranja i druge naknade</t>
  </si>
  <si>
    <t>POSLOVI PROIZAŠLI IZ POSTUPAKA SANACIJE I PRIVATIZACIJE BANAKA</t>
  </si>
  <si>
    <t>Plaće (Bruto)</t>
  </si>
  <si>
    <t>04</t>
  </si>
  <si>
    <t>Licence</t>
  </si>
  <si>
    <t>Rashodi za nabavu neproizvedene dugotrajne imovine</t>
  </si>
  <si>
    <t>Nematerijalna imovina</t>
  </si>
  <si>
    <t>SANACIJSKI FOND</t>
  </si>
  <si>
    <t>Ostali prihodi od financijske imovine (Doprinosi u sanacijski fond)</t>
  </si>
  <si>
    <t>Ostale naknade (troškovi izgubljenog sudskog spora)</t>
  </si>
  <si>
    <t>PRIJENOS DEPOZITA IZ PRETHODNE GODINE</t>
  </si>
  <si>
    <t>Povećanje/
smanjenje</t>
  </si>
  <si>
    <t xml:space="preserve">Indeks </t>
  </si>
  <si>
    <t>PRIJENOS DEPOZITA U SLJEDEĆE RAZDOBLJE</t>
  </si>
  <si>
    <t xml:space="preserve">UKUPNI PRIHODI </t>
  </si>
  <si>
    <t xml:space="preserve">UKUPNI RASHODI </t>
  </si>
  <si>
    <t>IZDACI ZA FINANC. IMOVINU I OTPLATE ZAJMOVA</t>
  </si>
  <si>
    <t>Plan                             za 2016.</t>
  </si>
  <si>
    <t>Novi plan           za 2016</t>
  </si>
  <si>
    <t>Plan                           2016.</t>
  </si>
  <si>
    <t>Novi plan                     2016</t>
  </si>
  <si>
    <t>Plan                             2016.</t>
  </si>
  <si>
    <t>Novi plan            2016</t>
  </si>
  <si>
    <t>IZMJENE I DOPUNE FINANCIJSKOG PLANA DRŽAVNE AGENCIJE ZA OSIGURANJE ŠTEDNIH ULOGA I SANACIJU BANAKA ZA 2016. GODINU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</si>
</sst>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#,##0.0"/>
    <numFmt numFmtId="178" formatCode="0.00000"/>
    <numFmt numFmtId="179" formatCode="0.0000"/>
    <numFmt numFmtId="180" formatCode="0.000"/>
    <numFmt numFmtId="181" formatCode="[$-41A]d\.\ mmmm\ yyyy\."/>
    <numFmt numFmtId="182" formatCode="0.000000"/>
  </numFmts>
  <fonts count="5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sz val="12"/>
      <color indexed="8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color indexed="8"/>
      <name val="Times New Roman"/>
      <family val="1"/>
    </font>
    <font>
      <b/>
      <sz val="12"/>
      <color indexed="8"/>
      <name val="MS Sans Serif"/>
      <family val="2"/>
    </font>
    <font>
      <b/>
      <sz val="10"/>
      <name val="Times New Roman"/>
      <family val="1"/>
    </font>
    <font>
      <b/>
      <sz val="10"/>
      <color indexed="8"/>
      <name val="MS Sans Serif"/>
      <family val="2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MS Sans Serif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i/>
      <sz val="9.8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3" fillId="0" borderId="0">
      <alignment/>
      <protection/>
    </xf>
    <xf numFmtId="9" fontId="1" fillId="0" borderId="0" applyFont="0" applyFill="0" applyBorder="0" applyAlignment="0" applyProtection="0"/>
    <xf numFmtId="0" fontId="5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2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 quotePrefix="1">
      <alignment horizontal="left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3" fontId="17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/>
    </xf>
    <xf numFmtId="172" fontId="20" fillId="0" borderId="0" xfId="0" applyNumberFormat="1" applyFont="1" applyBorder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7" fillId="0" borderId="0" xfId="51" applyFont="1" applyFill="1" applyBorder="1" applyAlignment="1">
      <alignment horizontal="left" wrapText="1"/>
      <protection/>
    </xf>
    <xf numFmtId="0" fontId="19" fillId="0" borderId="0" xfId="51" applyFont="1" applyFill="1" applyBorder="1" applyAlignment="1">
      <alignment horizontal="left" wrapText="1"/>
      <protection/>
    </xf>
    <xf numFmtId="3" fontId="7" fillId="0" borderId="14" xfId="0" applyNumberFormat="1" applyFon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12" fillId="0" borderId="12" xfId="0" applyNumberFormat="1" applyFont="1" applyFill="1" applyBorder="1" applyAlignment="1" applyProtection="1">
      <alignment wrapText="1"/>
      <protection/>
    </xf>
    <xf numFmtId="0" fontId="12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/>
      <protection/>
    </xf>
    <xf numFmtId="172" fontId="15" fillId="0" borderId="12" xfId="0" applyNumberFormat="1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 quotePrefix="1">
      <alignment horizontal="left" vertical="top"/>
      <protection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 quotePrefix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1" fillId="0" borderId="0" xfId="0" applyFont="1" applyBorder="1" applyAlignment="1" quotePrefix="1">
      <alignment horizontal="left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 quotePrefix="1">
      <alignment/>
    </xf>
    <xf numFmtId="3" fontId="2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quotePrefix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quotePrefix="1">
      <alignment/>
    </xf>
    <xf numFmtId="0" fontId="1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 vertical="center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15" xfId="0" applyFont="1" applyFill="1" applyBorder="1" applyAlignment="1" quotePrefix="1">
      <alignment horizontal="left" wrapText="1"/>
    </xf>
    <xf numFmtId="0" fontId="7" fillId="0" borderId="12" xfId="0" applyFont="1" applyFill="1" applyBorder="1" applyAlignment="1" quotePrefix="1">
      <alignment horizontal="left" wrapText="1"/>
    </xf>
    <xf numFmtId="0" fontId="7" fillId="0" borderId="12" xfId="0" applyFont="1" applyFill="1" applyBorder="1" applyAlignment="1" quotePrefix="1">
      <alignment horizontal="center" wrapText="1"/>
    </xf>
    <xf numFmtId="3" fontId="7" fillId="0" borderId="14" xfId="0" applyNumberFormat="1" applyFont="1" applyFill="1" applyBorder="1" applyAlignment="1">
      <alignment horizontal="right"/>
    </xf>
    <xf numFmtId="0" fontId="7" fillId="0" borderId="12" xfId="0" applyFont="1" applyFill="1" applyBorder="1" applyAlignment="1" quotePrefix="1">
      <alignment horizontal="left"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 quotePrefix="1">
      <alignment horizontal="left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quotePrefix="1">
      <alignment horizontal="left" wrapText="1"/>
    </xf>
    <xf numFmtId="0" fontId="15" fillId="0" borderId="0" xfId="0" applyNumberFormat="1" applyFont="1" applyFill="1" applyBorder="1" applyAlignment="1" applyProtection="1">
      <alignment horizontal="left"/>
      <protection/>
    </xf>
    <xf numFmtId="3" fontId="19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left" wrapText="1"/>
    </xf>
    <xf numFmtId="0" fontId="7" fillId="0" borderId="16" xfId="0" applyNumberFormat="1" applyFont="1" applyFill="1" applyBorder="1" applyAlignment="1" applyProtection="1" quotePrefix="1">
      <alignment horizontal="left"/>
      <protection/>
    </xf>
    <xf numFmtId="172" fontId="7" fillId="0" borderId="0" xfId="0" applyNumberFormat="1" applyFont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11" fillId="0" borderId="12" xfId="0" applyNumberFormat="1" applyFont="1" applyFill="1" applyBorder="1" applyAlignment="1" applyProtection="1">
      <alignment wrapText="1"/>
      <protection/>
    </xf>
    <xf numFmtId="0" fontId="11" fillId="0" borderId="16" xfId="0" applyNumberFormat="1" applyFont="1" applyFill="1" applyBorder="1" applyAlignment="1" applyProtection="1">
      <alignment wrapText="1"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wrapText="1"/>
      <protection/>
    </xf>
    <xf numFmtId="0" fontId="7" fillId="0" borderId="15" xfId="0" applyFont="1" applyFill="1" applyBorder="1" applyAlignment="1">
      <alignment horizontal="left"/>
    </xf>
    <xf numFmtId="0" fontId="0" fillId="0" borderId="12" xfId="0" applyNumberFormat="1" applyFill="1" applyBorder="1" applyAlignment="1" applyProtection="1">
      <alignment/>
      <protection/>
    </xf>
    <xf numFmtId="172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7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2"/>
  <sheetViews>
    <sheetView tabSelected="1" workbookViewId="0" topLeftCell="A3">
      <selection activeCell="A17" sqref="A17:H17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26" customWidth="1"/>
    <col min="5" max="5" width="39.7109375" style="0" customWidth="1"/>
    <col min="6" max="6" width="13.7109375" style="0" customWidth="1"/>
    <col min="7" max="7" width="14.28125" style="0" customWidth="1"/>
    <col min="8" max="8" width="13.7109375" style="155" customWidth="1"/>
  </cols>
  <sheetData>
    <row r="1" spans="1:5" ht="12.75" customHeight="1" hidden="1">
      <c r="A1" s="184" t="s">
        <v>2</v>
      </c>
      <c r="B1" s="185"/>
      <c r="C1" s="185"/>
      <c r="D1" s="185"/>
      <c r="E1" s="185"/>
    </row>
    <row r="2" spans="1:5" ht="27.75" customHeight="1" hidden="1">
      <c r="A2" s="185"/>
      <c r="B2" s="185"/>
      <c r="C2" s="185"/>
      <c r="D2" s="185"/>
      <c r="E2" s="185"/>
    </row>
    <row r="3" spans="1:8" ht="27.75" customHeight="1">
      <c r="A3" s="193" t="s">
        <v>169</v>
      </c>
      <c r="B3" s="193"/>
      <c r="C3" s="193"/>
      <c r="D3" s="193"/>
      <c r="E3" s="193"/>
      <c r="F3" s="193"/>
      <c r="G3" s="193"/>
      <c r="H3" s="193"/>
    </row>
    <row r="4" spans="1:8" ht="34.5" customHeight="1">
      <c r="A4" s="193"/>
      <c r="B4" s="193"/>
      <c r="C4" s="193"/>
      <c r="D4" s="193"/>
      <c r="E4" s="193"/>
      <c r="F4" s="193"/>
      <c r="G4" s="193"/>
      <c r="H4" s="193"/>
    </row>
    <row r="5" spans="1:8" s="38" customFormat="1" ht="23.25" customHeight="1">
      <c r="A5" s="194" t="s">
        <v>92</v>
      </c>
      <c r="B5" s="194"/>
      <c r="C5" s="194"/>
      <c r="D5" s="194"/>
      <c r="E5" s="194"/>
      <c r="F5" s="194"/>
      <c r="G5" s="194"/>
      <c r="H5" s="194"/>
    </row>
    <row r="6" spans="1:8" s="5" customFormat="1" ht="24" customHeight="1">
      <c r="A6" s="194" t="s">
        <v>8</v>
      </c>
      <c r="B6" s="194"/>
      <c r="C6" s="194"/>
      <c r="D6" s="194"/>
      <c r="E6" s="194"/>
      <c r="F6" s="194"/>
      <c r="G6" s="194"/>
      <c r="H6" s="194"/>
    </row>
    <row r="7" spans="1:8" s="5" customFormat="1" ht="18.75" customHeight="1">
      <c r="A7" s="37"/>
      <c r="B7" s="36"/>
      <c r="C7" s="36"/>
      <c r="D7" s="36"/>
      <c r="E7" s="36"/>
      <c r="H7" s="6"/>
    </row>
    <row r="8" spans="1:8" s="5" customFormat="1" ht="27.75" customHeight="1">
      <c r="A8" s="147"/>
      <c r="B8" s="148"/>
      <c r="C8" s="148"/>
      <c r="D8" s="149"/>
      <c r="E8" s="183"/>
      <c r="F8" s="154" t="s">
        <v>165</v>
      </c>
      <c r="G8" s="154" t="s">
        <v>157</v>
      </c>
      <c r="H8" s="154" t="s">
        <v>166</v>
      </c>
    </row>
    <row r="9" spans="1:8" s="5" customFormat="1" ht="22.5" customHeight="1">
      <c r="A9" s="186" t="s">
        <v>36</v>
      </c>
      <c r="B9" s="187"/>
      <c r="C9" s="187"/>
      <c r="D9" s="187"/>
      <c r="E9" s="189"/>
      <c r="F9" s="150">
        <f>prihodi!F5+prihodi!F31+prihodi!F36+prihodi!F60</f>
        <v>964510000</v>
      </c>
      <c r="G9" s="150">
        <f>H9-F9</f>
        <v>-49210000</v>
      </c>
      <c r="H9" s="150">
        <f>prihodi!H5+prihodi!H31+prihodi!H36+prihodi!H60</f>
        <v>915300000</v>
      </c>
    </row>
    <row r="10" spans="1:8" s="5" customFormat="1" ht="22.5" customHeight="1">
      <c r="A10" s="191" t="s">
        <v>33</v>
      </c>
      <c r="B10" s="192"/>
      <c r="C10" s="192"/>
      <c r="D10" s="192"/>
      <c r="E10" s="189"/>
      <c r="F10" s="150">
        <f>prihodi!F18+prihodi!F50</f>
        <v>0</v>
      </c>
      <c r="G10" s="150">
        <f>H10-F10</f>
        <v>0</v>
      </c>
      <c r="H10" s="150">
        <f>prihodi!H18+prihodi!H50</f>
        <v>0</v>
      </c>
    </row>
    <row r="11" spans="1:8" s="5" customFormat="1" ht="22.5" customHeight="1">
      <c r="A11" s="186" t="s">
        <v>160</v>
      </c>
      <c r="B11" s="187"/>
      <c r="C11" s="187"/>
      <c r="D11" s="187"/>
      <c r="E11" s="189"/>
      <c r="F11" s="150">
        <f>F9+F10</f>
        <v>964510000</v>
      </c>
      <c r="G11" s="150">
        <f>G9+G10</f>
        <v>-49210000</v>
      </c>
      <c r="H11" s="150">
        <f>H9+H10</f>
        <v>915300000</v>
      </c>
    </row>
    <row r="12" spans="1:8" s="5" customFormat="1" ht="22.5" customHeight="1">
      <c r="A12" s="186" t="s">
        <v>111</v>
      </c>
      <c r="B12" s="187"/>
      <c r="C12" s="187"/>
      <c r="D12" s="187"/>
      <c r="E12" s="190"/>
      <c r="F12" s="85">
        <f>'rashodi-opći dio'!F3</f>
        <v>1661270000</v>
      </c>
      <c r="G12" s="85">
        <f>H12-F12</f>
        <v>-569781000</v>
      </c>
      <c r="H12" s="150">
        <f>'rashodi-opći dio'!H3</f>
        <v>1091489000</v>
      </c>
    </row>
    <row r="13" spans="1:8" s="5" customFormat="1" ht="22.5" customHeight="1">
      <c r="A13" s="191" t="s">
        <v>34</v>
      </c>
      <c r="B13" s="192"/>
      <c r="C13" s="192"/>
      <c r="D13" s="192"/>
      <c r="E13" s="189"/>
      <c r="F13" s="85">
        <f>'rashodi-opći dio'!F48</f>
        <v>1015000</v>
      </c>
      <c r="G13" s="85">
        <f>H13-F13</f>
        <v>-780000</v>
      </c>
      <c r="H13" s="150">
        <f>'rashodi-opći dio'!H48</f>
        <v>235000</v>
      </c>
    </row>
    <row r="14" spans="1:8" s="5" customFormat="1" ht="22.5" customHeight="1">
      <c r="A14" s="186" t="s">
        <v>161</v>
      </c>
      <c r="B14" s="187"/>
      <c r="C14" s="187"/>
      <c r="D14" s="187"/>
      <c r="E14" s="189"/>
      <c r="F14" s="85">
        <f>F12+F13</f>
        <v>1662285000</v>
      </c>
      <c r="G14" s="85">
        <f>G12+G13</f>
        <v>-570561000</v>
      </c>
      <c r="H14" s="85">
        <f>H12+H13</f>
        <v>1091724000</v>
      </c>
    </row>
    <row r="15" spans="1:8" s="5" customFormat="1" ht="22.5" customHeight="1">
      <c r="A15" s="186" t="s">
        <v>35</v>
      </c>
      <c r="B15" s="187"/>
      <c r="C15" s="187"/>
      <c r="D15" s="187"/>
      <c r="E15" s="188"/>
      <c r="F15" s="85">
        <f>F9+F10-F12-F13</f>
        <v>-697775000</v>
      </c>
      <c r="G15" s="85">
        <f>H15-F15</f>
        <v>521351000</v>
      </c>
      <c r="H15" s="150">
        <f>H9+H10-H12-H13</f>
        <v>-176424000</v>
      </c>
    </row>
    <row r="16" spans="1:8" s="5" customFormat="1" ht="12.75" customHeight="1">
      <c r="A16" s="35"/>
      <c r="B16" s="36"/>
      <c r="C16" s="36"/>
      <c r="D16" s="36"/>
      <c r="E16" s="16"/>
      <c r="H16" s="6"/>
    </row>
    <row r="17" spans="1:8" s="32" customFormat="1" ht="24" customHeight="1">
      <c r="A17" s="195" t="s">
        <v>44</v>
      </c>
      <c r="B17" s="195"/>
      <c r="C17" s="195"/>
      <c r="D17" s="195"/>
      <c r="E17" s="195"/>
      <c r="F17" s="196"/>
      <c r="G17" s="196"/>
      <c r="H17" s="196"/>
    </row>
    <row r="18" spans="1:8" s="32" customFormat="1" ht="12.75" customHeight="1">
      <c r="A18" s="33"/>
      <c r="B18" s="34"/>
      <c r="C18" s="34"/>
      <c r="D18" s="34"/>
      <c r="E18" s="34"/>
      <c r="H18" s="156"/>
    </row>
    <row r="19" spans="1:8" s="32" customFormat="1" ht="27" customHeight="1">
      <c r="A19" s="147"/>
      <c r="B19" s="148"/>
      <c r="C19" s="148"/>
      <c r="D19" s="149"/>
      <c r="E19" s="183"/>
      <c r="F19" s="154" t="s">
        <v>165</v>
      </c>
      <c r="G19" s="154" t="s">
        <v>157</v>
      </c>
      <c r="H19" s="154" t="s">
        <v>166</v>
      </c>
    </row>
    <row r="20" spans="1:8" s="32" customFormat="1" ht="22.5" customHeight="1">
      <c r="A20" s="186" t="s">
        <v>29</v>
      </c>
      <c r="B20" s="187"/>
      <c r="C20" s="187"/>
      <c r="D20" s="187"/>
      <c r="E20" s="188"/>
      <c r="F20" s="150">
        <f>'račun financiranja'!F5+'račun financiranja'!F15</f>
        <v>0</v>
      </c>
      <c r="G20" s="150">
        <f>H20-F20</f>
        <v>0</v>
      </c>
      <c r="H20" s="150">
        <f>'račun financiranja'!H5+'račun financiranja'!H15</f>
        <v>0</v>
      </c>
    </row>
    <row r="21" spans="1:8" s="32" customFormat="1" ht="21.75" customHeight="1">
      <c r="A21" s="186" t="s">
        <v>162</v>
      </c>
      <c r="B21" s="187"/>
      <c r="C21" s="187"/>
      <c r="D21" s="187"/>
      <c r="E21" s="188"/>
      <c r="F21" s="150">
        <f>'račun financiranja'!F10</f>
        <v>0</v>
      </c>
      <c r="G21" s="150">
        <f>H21-F21</f>
        <v>0</v>
      </c>
      <c r="H21" s="150">
        <f>'račun financiranja'!H10</f>
        <v>0</v>
      </c>
    </row>
    <row r="22" spans="1:8" s="32" customFormat="1" ht="21.75" customHeight="1">
      <c r="A22" s="186" t="s">
        <v>156</v>
      </c>
      <c r="B22" s="197"/>
      <c r="C22" s="197"/>
      <c r="D22" s="197"/>
      <c r="E22" s="198"/>
      <c r="F22" s="150">
        <v>697775000</v>
      </c>
      <c r="G22" s="150">
        <f>H22-F22</f>
        <v>-521351000</v>
      </c>
      <c r="H22" s="150">
        <v>176424000</v>
      </c>
    </row>
    <row r="23" spans="1:8" s="32" customFormat="1" ht="22.5" customHeight="1" hidden="1">
      <c r="A23" s="186" t="s">
        <v>159</v>
      </c>
      <c r="B23" s="197"/>
      <c r="C23" s="197"/>
      <c r="D23" s="197"/>
      <c r="E23" s="198"/>
      <c r="F23" s="150">
        <f>-(F20-F21+F22+F15)</f>
        <v>0</v>
      </c>
      <c r="G23" s="150">
        <f>-(G20-G21+G22+G15)</f>
        <v>0</v>
      </c>
      <c r="H23" s="150">
        <f>-(H20-H21+H22+H15)</f>
        <v>0</v>
      </c>
    </row>
    <row r="24" spans="1:8" s="32" customFormat="1" ht="21.75" customHeight="1">
      <c r="A24" s="186" t="s">
        <v>77</v>
      </c>
      <c r="B24" s="187"/>
      <c r="C24" s="187"/>
      <c r="D24" s="187"/>
      <c r="E24" s="188"/>
      <c r="F24" s="85">
        <f>F20-F21+F22+F23</f>
        <v>697775000</v>
      </c>
      <c r="G24" s="85">
        <f>G20-G21+G22+G23</f>
        <v>-521351000</v>
      </c>
      <c r="H24" s="85">
        <f>H20-H21+H22+H23</f>
        <v>176424000</v>
      </c>
    </row>
    <row r="25" spans="1:8" s="32" customFormat="1" ht="21.75" customHeight="1">
      <c r="A25" s="151"/>
      <c r="B25" s="86"/>
      <c r="C25" s="87"/>
      <c r="D25" s="88"/>
      <c r="E25" s="86"/>
      <c r="G25" s="150"/>
      <c r="H25" s="156"/>
    </row>
    <row r="26" spans="1:8" s="32" customFormat="1" ht="21.75" customHeight="1">
      <c r="A26" s="186" t="s">
        <v>82</v>
      </c>
      <c r="B26" s="187"/>
      <c r="C26" s="187"/>
      <c r="D26" s="187"/>
      <c r="E26" s="188"/>
      <c r="F26" s="85">
        <f>F15+F24</f>
        <v>0</v>
      </c>
      <c r="G26" s="85">
        <f>G15+G24</f>
        <v>0</v>
      </c>
      <c r="H26" s="85">
        <f>H15+H24</f>
        <v>0</v>
      </c>
    </row>
    <row r="27" spans="1:8" s="5" customFormat="1" ht="12.75" customHeight="1">
      <c r="A27" s="35"/>
      <c r="B27" s="36"/>
      <c r="C27" s="36"/>
      <c r="D27" s="36"/>
      <c r="E27" s="36"/>
      <c r="F27" s="32"/>
      <c r="G27" s="32"/>
      <c r="H27" s="156"/>
    </row>
    <row r="28" spans="4:8" s="5" customFormat="1" ht="12.75" customHeight="1">
      <c r="D28" s="25"/>
      <c r="H28" s="6"/>
    </row>
    <row r="29" spans="4:8" s="5" customFormat="1" ht="12.75" customHeight="1">
      <c r="D29" s="25"/>
      <c r="H29" s="6"/>
    </row>
    <row r="30" spans="4:8" s="5" customFormat="1" ht="12.75" customHeight="1">
      <c r="D30" s="25"/>
      <c r="H30" s="6"/>
    </row>
    <row r="31" spans="4:8" s="5" customFormat="1" ht="12.75" customHeight="1">
      <c r="D31" s="25"/>
      <c r="H31" s="6"/>
    </row>
    <row r="32" spans="4:8" s="5" customFormat="1" ht="12.75" customHeight="1">
      <c r="D32" s="25"/>
      <c r="H32" s="6"/>
    </row>
    <row r="33" spans="4:8" s="5" customFormat="1" ht="12.75" customHeight="1">
      <c r="D33" s="25"/>
      <c r="H33" s="6"/>
    </row>
    <row r="34" spans="4:8" s="5" customFormat="1" ht="12.75" customHeight="1">
      <c r="D34" s="25"/>
      <c r="H34" s="6"/>
    </row>
    <row r="35" spans="4:8" s="5" customFormat="1" ht="12.75" customHeight="1">
      <c r="D35" s="25"/>
      <c r="H35" s="6"/>
    </row>
    <row r="36" spans="4:8" s="5" customFormat="1" ht="12.75" customHeight="1">
      <c r="D36" s="25"/>
      <c r="H36" s="6"/>
    </row>
    <row r="37" spans="4:8" s="5" customFormat="1" ht="12.75" customHeight="1">
      <c r="D37" s="25"/>
      <c r="H37" s="6"/>
    </row>
    <row r="38" spans="4:8" s="5" customFormat="1" ht="12.75" customHeight="1">
      <c r="D38" s="25"/>
      <c r="H38" s="6"/>
    </row>
    <row r="39" spans="4:8" s="5" customFormat="1" ht="12.75" customHeight="1">
      <c r="D39" s="25"/>
      <c r="H39" s="6"/>
    </row>
    <row r="40" spans="4:8" s="5" customFormat="1" ht="12.75" customHeight="1">
      <c r="D40" s="25"/>
      <c r="H40" s="6"/>
    </row>
    <row r="41" spans="4:8" s="5" customFormat="1" ht="12.75" customHeight="1">
      <c r="D41" s="25"/>
      <c r="H41" s="6"/>
    </row>
    <row r="42" spans="4:8" s="5" customFormat="1" ht="12.75" customHeight="1">
      <c r="D42" s="25"/>
      <c r="H42" s="6"/>
    </row>
    <row r="43" spans="4:8" s="5" customFormat="1" ht="12.75" customHeight="1">
      <c r="D43" s="25"/>
      <c r="H43" s="6"/>
    </row>
    <row r="44" spans="4:8" s="5" customFormat="1" ht="12.75" customHeight="1">
      <c r="D44" s="25"/>
      <c r="H44" s="6"/>
    </row>
    <row r="45" spans="4:8" s="5" customFormat="1" ht="12.75" customHeight="1">
      <c r="D45" s="25"/>
      <c r="H45" s="6"/>
    </row>
    <row r="46" spans="4:8" s="5" customFormat="1" ht="12.75" customHeight="1">
      <c r="D46" s="25"/>
      <c r="H46" s="6"/>
    </row>
    <row r="47" spans="4:8" s="5" customFormat="1" ht="12.75" customHeight="1">
      <c r="D47" s="25"/>
      <c r="H47" s="6"/>
    </row>
    <row r="48" spans="4:8" s="5" customFormat="1" ht="12.75" customHeight="1">
      <c r="D48" s="25"/>
      <c r="H48" s="6"/>
    </row>
    <row r="49" spans="4:8" s="5" customFormat="1" ht="12.75" customHeight="1">
      <c r="D49" s="25"/>
      <c r="H49" s="6"/>
    </row>
    <row r="50" spans="4:8" s="5" customFormat="1" ht="12.75" customHeight="1">
      <c r="D50" s="25"/>
      <c r="H50" s="6"/>
    </row>
    <row r="51" spans="4:8" s="5" customFormat="1" ht="12.75" customHeight="1">
      <c r="D51" s="25"/>
      <c r="H51" s="6"/>
    </row>
    <row r="52" spans="4:8" s="5" customFormat="1" ht="12.75" customHeight="1">
      <c r="D52" s="25"/>
      <c r="H52" s="6"/>
    </row>
    <row r="53" spans="4:8" s="5" customFormat="1" ht="12.75" customHeight="1">
      <c r="D53" s="25"/>
      <c r="H53" s="6"/>
    </row>
    <row r="54" spans="4:8" s="5" customFormat="1" ht="12.75" customHeight="1">
      <c r="D54" s="25"/>
      <c r="H54" s="6"/>
    </row>
    <row r="55" spans="4:8" s="5" customFormat="1" ht="12.75" customHeight="1">
      <c r="D55" s="25"/>
      <c r="H55" s="6"/>
    </row>
    <row r="56" spans="4:8" s="5" customFormat="1" ht="12.75" customHeight="1">
      <c r="D56" s="25"/>
      <c r="H56" s="6"/>
    </row>
    <row r="57" spans="4:8" s="5" customFormat="1" ht="12.75" customHeight="1">
      <c r="D57" s="25"/>
      <c r="H57" s="6"/>
    </row>
    <row r="58" spans="4:8" s="5" customFormat="1" ht="12.75" customHeight="1">
      <c r="D58" s="25"/>
      <c r="H58" s="6"/>
    </row>
    <row r="59" spans="4:8" s="5" customFormat="1" ht="12.75" customHeight="1">
      <c r="D59" s="25"/>
      <c r="H59" s="6"/>
    </row>
    <row r="60" spans="4:8" s="5" customFormat="1" ht="12.75" customHeight="1">
      <c r="D60" s="25"/>
      <c r="H60" s="6"/>
    </row>
    <row r="61" spans="4:8" s="5" customFormat="1" ht="12.75" customHeight="1">
      <c r="D61" s="25"/>
      <c r="H61" s="6"/>
    </row>
    <row r="62" spans="4:8" s="5" customFormat="1" ht="12.75" customHeight="1">
      <c r="D62" s="25"/>
      <c r="H62" s="6"/>
    </row>
    <row r="63" spans="4:8" s="5" customFormat="1" ht="12.75" customHeight="1">
      <c r="D63" s="25"/>
      <c r="H63" s="6"/>
    </row>
    <row r="64" spans="4:8" s="5" customFormat="1" ht="12.75" customHeight="1">
      <c r="D64" s="25"/>
      <c r="H64" s="6"/>
    </row>
    <row r="65" spans="4:8" s="5" customFormat="1" ht="12.75" customHeight="1">
      <c r="D65" s="25"/>
      <c r="H65" s="6"/>
    </row>
    <row r="66" spans="4:8" s="5" customFormat="1" ht="12.75" customHeight="1">
      <c r="D66" s="25"/>
      <c r="H66" s="6"/>
    </row>
    <row r="67" spans="4:8" s="5" customFormat="1" ht="12.75" customHeight="1">
      <c r="D67" s="25"/>
      <c r="H67" s="6"/>
    </row>
    <row r="68" spans="4:8" s="5" customFormat="1" ht="12.75" customHeight="1">
      <c r="D68" s="25"/>
      <c r="H68" s="6"/>
    </row>
    <row r="69" spans="4:8" s="5" customFormat="1" ht="12.75" customHeight="1">
      <c r="D69" s="25"/>
      <c r="H69" s="6"/>
    </row>
    <row r="70" spans="4:8" s="5" customFormat="1" ht="12.75" customHeight="1">
      <c r="D70" s="25"/>
      <c r="H70" s="6"/>
    </row>
    <row r="71" spans="4:8" s="5" customFormat="1" ht="12.75" customHeight="1">
      <c r="D71" s="25"/>
      <c r="H71" s="6"/>
    </row>
    <row r="72" spans="4:8" s="5" customFormat="1" ht="12.75" customHeight="1">
      <c r="D72" s="25"/>
      <c r="H72" s="6"/>
    </row>
    <row r="73" spans="4:8" s="5" customFormat="1" ht="12.75" customHeight="1">
      <c r="D73" s="25"/>
      <c r="H73" s="6"/>
    </row>
    <row r="74" spans="4:8" s="5" customFormat="1" ht="12.75" customHeight="1">
      <c r="D74" s="25"/>
      <c r="H74" s="6"/>
    </row>
    <row r="75" spans="4:8" s="5" customFormat="1" ht="12.75" customHeight="1">
      <c r="D75" s="25"/>
      <c r="H75" s="6"/>
    </row>
    <row r="76" spans="4:8" s="5" customFormat="1" ht="12.75" customHeight="1">
      <c r="D76" s="25"/>
      <c r="H76" s="6"/>
    </row>
    <row r="77" spans="4:8" s="5" customFormat="1" ht="12.75" customHeight="1">
      <c r="D77" s="25"/>
      <c r="H77" s="6"/>
    </row>
    <row r="78" spans="4:8" s="5" customFormat="1" ht="12.75" customHeight="1">
      <c r="D78" s="25"/>
      <c r="H78" s="6"/>
    </row>
    <row r="79" spans="4:8" s="5" customFormat="1" ht="12.75" customHeight="1">
      <c r="D79" s="25"/>
      <c r="H79" s="6"/>
    </row>
    <row r="80" spans="4:8" s="5" customFormat="1" ht="12.75" customHeight="1">
      <c r="D80" s="25"/>
      <c r="H80" s="6"/>
    </row>
    <row r="81" spans="4:8" s="5" customFormat="1" ht="12.75" customHeight="1">
      <c r="D81" s="25"/>
      <c r="H81" s="6"/>
    </row>
    <row r="82" spans="4:8" s="5" customFormat="1" ht="12.75" customHeight="1">
      <c r="D82" s="25"/>
      <c r="H82" s="6"/>
    </row>
    <row r="83" spans="4:8" s="5" customFormat="1" ht="12.75" customHeight="1">
      <c r="D83" s="25"/>
      <c r="H83" s="6"/>
    </row>
    <row r="84" spans="4:8" s="5" customFormat="1" ht="12.75" customHeight="1">
      <c r="D84" s="25"/>
      <c r="H84" s="6"/>
    </row>
    <row r="85" spans="4:8" s="5" customFormat="1" ht="12.75" customHeight="1">
      <c r="D85" s="25"/>
      <c r="H85" s="6"/>
    </row>
    <row r="86" spans="4:8" s="5" customFormat="1" ht="12.75" customHeight="1">
      <c r="D86" s="25"/>
      <c r="H86" s="6"/>
    </row>
    <row r="87" spans="4:8" s="5" customFormat="1" ht="12.75" customHeight="1">
      <c r="D87" s="25"/>
      <c r="H87" s="6"/>
    </row>
    <row r="88" spans="4:8" s="5" customFormat="1" ht="12.75" customHeight="1">
      <c r="D88" s="25"/>
      <c r="H88" s="6"/>
    </row>
    <row r="89" spans="4:8" s="5" customFormat="1" ht="12.75" customHeight="1">
      <c r="D89" s="25"/>
      <c r="H89" s="6"/>
    </row>
    <row r="90" spans="4:8" s="5" customFormat="1" ht="12.75" customHeight="1">
      <c r="D90" s="25"/>
      <c r="H90" s="6"/>
    </row>
    <row r="91" spans="4:8" s="5" customFormat="1" ht="12.75" customHeight="1">
      <c r="D91" s="25"/>
      <c r="H91" s="6"/>
    </row>
    <row r="92" spans="4:8" s="5" customFormat="1" ht="12.75" customHeight="1">
      <c r="D92" s="25"/>
      <c r="H92" s="6"/>
    </row>
    <row r="93" spans="4:8" s="5" customFormat="1" ht="12.75" customHeight="1">
      <c r="D93" s="25"/>
      <c r="H93" s="6"/>
    </row>
    <row r="94" spans="4:8" s="5" customFormat="1" ht="12.75" customHeight="1">
      <c r="D94" s="25"/>
      <c r="H94" s="6"/>
    </row>
    <row r="95" spans="4:8" s="5" customFormat="1" ht="12.75" customHeight="1">
      <c r="D95" s="25"/>
      <c r="H95" s="6"/>
    </row>
    <row r="96" spans="4:8" s="5" customFormat="1" ht="12.75" customHeight="1">
      <c r="D96" s="25"/>
      <c r="H96" s="6"/>
    </row>
    <row r="97" spans="4:8" s="5" customFormat="1" ht="12.75" customHeight="1">
      <c r="D97" s="25"/>
      <c r="H97" s="6"/>
    </row>
    <row r="98" spans="4:8" s="5" customFormat="1" ht="12.75" customHeight="1">
      <c r="D98" s="25"/>
      <c r="H98" s="6"/>
    </row>
    <row r="99" spans="4:8" s="5" customFormat="1" ht="12.75" customHeight="1">
      <c r="D99" s="25"/>
      <c r="H99" s="6"/>
    </row>
    <row r="100" spans="4:8" s="5" customFormat="1" ht="12.75" customHeight="1">
      <c r="D100" s="25"/>
      <c r="H100" s="6"/>
    </row>
    <row r="101" spans="4:8" s="5" customFormat="1" ht="12.75" customHeight="1">
      <c r="D101" s="25"/>
      <c r="H101" s="6"/>
    </row>
    <row r="102" spans="4:8" s="5" customFormat="1" ht="12.75" customHeight="1">
      <c r="D102" s="25"/>
      <c r="H102" s="6"/>
    </row>
    <row r="103" spans="4:8" s="5" customFormat="1" ht="12.75" customHeight="1">
      <c r="D103" s="25"/>
      <c r="H103" s="6"/>
    </row>
    <row r="104" spans="4:8" s="5" customFormat="1" ht="12.75" customHeight="1">
      <c r="D104" s="25"/>
      <c r="H104" s="6"/>
    </row>
    <row r="105" spans="4:8" s="5" customFormat="1" ht="12.75" customHeight="1">
      <c r="D105" s="25"/>
      <c r="H105" s="6"/>
    </row>
    <row r="106" spans="4:8" s="5" customFormat="1" ht="12.75" customHeight="1">
      <c r="D106" s="25"/>
      <c r="H106" s="6"/>
    </row>
    <row r="107" spans="4:8" s="5" customFormat="1" ht="12.75" customHeight="1">
      <c r="D107" s="25"/>
      <c r="H107" s="6"/>
    </row>
    <row r="108" spans="4:8" s="5" customFormat="1" ht="12.75" customHeight="1">
      <c r="D108" s="25"/>
      <c r="H108" s="6"/>
    </row>
    <row r="109" spans="4:8" s="5" customFormat="1" ht="12.75" customHeight="1">
      <c r="D109" s="25"/>
      <c r="H109" s="6"/>
    </row>
    <row r="110" spans="4:8" s="5" customFormat="1" ht="12.75" customHeight="1">
      <c r="D110" s="25"/>
      <c r="H110" s="6"/>
    </row>
    <row r="111" spans="4:8" s="5" customFormat="1" ht="12.75" customHeight="1">
      <c r="D111" s="25"/>
      <c r="H111" s="6"/>
    </row>
    <row r="112" spans="4:8" s="5" customFormat="1" ht="12.75" customHeight="1">
      <c r="D112" s="25"/>
      <c r="H112" s="6"/>
    </row>
    <row r="113" spans="4:8" s="5" customFormat="1" ht="12.75" customHeight="1">
      <c r="D113" s="25"/>
      <c r="H113" s="6"/>
    </row>
    <row r="114" spans="4:8" s="5" customFormat="1" ht="12.75" customHeight="1">
      <c r="D114" s="25"/>
      <c r="H114" s="6"/>
    </row>
    <row r="115" spans="4:8" s="5" customFormat="1" ht="12.75" customHeight="1">
      <c r="D115" s="25"/>
      <c r="H115" s="6"/>
    </row>
    <row r="116" spans="4:8" s="5" customFormat="1" ht="12.75" customHeight="1">
      <c r="D116" s="25"/>
      <c r="H116" s="6"/>
    </row>
    <row r="117" spans="4:8" s="5" customFormat="1" ht="12.75" customHeight="1">
      <c r="D117" s="25"/>
      <c r="H117" s="6"/>
    </row>
    <row r="118" spans="4:8" s="5" customFormat="1" ht="12.75" customHeight="1">
      <c r="D118" s="25"/>
      <c r="H118" s="6"/>
    </row>
    <row r="119" spans="4:8" s="5" customFormat="1" ht="12.75" customHeight="1">
      <c r="D119" s="25"/>
      <c r="H119" s="6"/>
    </row>
    <row r="120" spans="4:8" s="5" customFormat="1" ht="12.75" customHeight="1">
      <c r="D120" s="25"/>
      <c r="H120" s="6"/>
    </row>
    <row r="121" spans="4:8" s="5" customFormat="1" ht="12.75" customHeight="1">
      <c r="D121" s="25"/>
      <c r="H121" s="6"/>
    </row>
    <row r="122" spans="4:8" s="5" customFormat="1" ht="12.75" customHeight="1">
      <c r="D122" s="25"/>
      <c r="H122" s="6"/>
    </row>
    <row r="123" spans="4:8" s="5" customFormat="1" ht="12.75" customHeight="1">
      <c r="D123" s="25"/>
      <c r="H123" s="6"/>
    </row>
    <row r="124" spans="4:8" s="5" customFormat="1" ht="12.75" customHeight="1">
      <c r="D124" s="25"/>
      <c r="H124" s="6"/>
    </row>
    <row r="125" spans="4:8" s="5" customFormat="1" ht="12.75" customHeight="1">
      <c r="D125" s="25"/>
      <c r="H125" s="6"/>
    </row>
    <row r="126" spans="4:8" s="5" customFormat="1" ht="12.75" customHeight="1">
      <c r="D126" s="25"/>
      <c r="H126" s="6"/>
    </row>
    <row r="127" spans="4:8" s="5" customFormat="1" ht="12.75" customHeight="1">
      <c r="D127" s="25"/>
      <c r="H127" s="6"/>
    </row>
    <row r="128" spans="4:8" s="5" customFormat="1" ht="12.75" customHeight="1">
      <c r="D128" s="25"/>
      <c r="H128" s="6"/>
    </row>
    <row r="129" spans="4:8" s="5" customFormat="1" ht="12.75" customHeight="1">
      <c r="D129" s="25"/>
      <c r="H129" s="6"/>
    </row>
    <row r="130" spans="4:8" s="5" customFormat="1" ht="12.75" customHeight="1">
      <c r="D130" s="25"/>
      <c r="H130" s="6"/>
    </row>
    <row r="131" spans="4:8" s="5" customFormat="1" ht="12.75" customHeight="1">
      <c r="D131" s="25"/>
      <c r="H131" s="6"/>
    </row>
    <row r="132" spans="4:8" s="5" customFormat="1" ht="12.75" customHeight="1">
      <c r="D132" s="25"/>
      <c r="H132" s="6"/>
    </row>
    <row r="133" spans="4:8" s="5" customFormat="1" ht="12.75" customHeight="1">
      <c r="D133" s="25"/>
      <c r="H133" s="6"/>
    </row>
    <row r="134" spans="4:8" s="5" customFormat="1" ht="12.75" customHeight="1">
      <c r="D134" s="25"/>
      <c r="H134" s="6"/>
    </row>
    <row r="135" spans="4:8" s="5" customFormat="1" ht="12.75" customHeight="1">
      <c r="D135" s="25"/>
      <c r="H135" s="6"/>
    </row>
    <row r="136" spans="4:8" s="5" customFormat="1" ht="12.75" customHeight="1">
      <c r="D136" s="25"/>
      <c r="H136" s="6"/>
    </row>
    <row r="137" spans="4:8" s="5" customFormat="1" ht="12.75" customHeight="1">
      <c r="D137" s="25"/>
      <c r="H137" s="6"/>
    </row>
    <row r="138" spans="4:8" s="5" customFormat="1" ht="12.75" customHeight="1">
      <c r="D138" s="25"/>
      <c r="H138" s="6"/>
    </row>
    <row r="139" spans="4:8" s="5" customFormat="1" ht="12.75" customHeight="1">
      <c r="D139" s="25"/>
      <c r="H139" s="6"/>
    </row>
    <row r="140" spans="4:8" s="5" customFormat="1" ht="12.75" customHeight="1">
      <c r="D140" s="25"/>
      <c r="H140" s="6"/>
    </row>
    <row r="141" spans="4:8" s="5" customFormat="1" ht="12.75" customHeight="1">
      <c r="D141" s="25"/>
      <c r="H141" s="6"/>
    </row>
    <row r="142" spans="4:8" s="5" customFormat="1" ht="12.75" customHeight="1">
      <c r="D142" s="25"/>
      <c r="H142" s="6"/>
    </row>
    <row r="143" spans="4:8" s="5" customFormat="1" ht="12.75" customHeight="1">
      <c r="D143" s="25"/>
      <c r="H143" s="6"/>
    </row>
    <row r="144" spans="4:8" s="5" customFormat="1" ht="12.75" customHeight="1">
      <c r="D144" s="25"/>
      <c r="H144" s="6"/>
    </row>
    <row r="145" spans="4:8" s="5" customFormat="1" ht="12.75" customHeight="1">
      <c r="D145" s="25"/>
      <c r="H145" s="6"/>
    </row>
    <row r="146" spans="4:8" s="5" customFormat="1" ht="12.75" customHeight="1">
      <c r="D146" s="25"/>
      <c r="H146" s="6"/>
    </row>
    <row r="147" spans="4:8" s="5" customFormat="1" ht="12.75" customHeight="1">
      <c r="D147" s="25"/>
      <c r="H147" s="6"/>
    </row>
    <row r="148" spans="4:8" s="5" customFormat="1" ht="12.75" customHeight="1">
      <c r="D148" s="25"/>
      <c r="H148" s="6"/>
    </row>
    <row r="149" spans="4:8" s="5" customFormat="1" ht="12.75" customHeight="1">
      <c r="D149" s="25"/>
      <c r="H149" s="6"/>
    </row>
    <row r="150" spans="4:8" s="5" customFormat="1" ht="12.75" customHeight="1">
      <c r="D150" s="25"/>
      <c r="H150" s="6"/>
    </row>
    <row r="151" spans="4:8" s="5" customFormat="1" ht="12.75" customHeight="1">
      <c r="D151" s="25"/>
      <c r="H151" s="6"/>
    </row>
    <row r="152" spans="4:8" s="5" customFormat="1" ht="12.75" customHeight="1">
      <c r="D152" s="25"/>
      <c r="H152" s="6"/>
    </row>
    <row r="153" spans="4:8" s="5" customFormat="1" ht="12.75" customHeight="1">
      <c r="D153" s="25"/>
      <c r="H153" s="6"/>
    </row>
    <row r="154" spans="4:8" s="5" customFormat="1" ht="12.75" customHeight="1">
      <c r="D154" s="25"/>
      <c r="H154" s="6"/>
    </row>
    <row r="155" spans="4:8" s="5" customFormat="1" ht="12.75" customHeight="1">
      <c r="D155" s="25"/>
      <c r="H155" s="6"/>
    </row>
    <row r="156" spans="4:8" s="5" customFormat="1" ht="12.75" customHeight="1">
      <c r="D156" s="25"/>
      <c r="H156" s="6"/>
    </row>
    <row r="157" spans="4:8" s="5" customFormat="1" ht="12.75" customHeight="1">
      <c r="D157" s="25"/>
      <c r="H157" s="6"/>
    </row>
    <row r="158" spans="4:8" s="5" customFormat="1" ht="12.75" customHeight="1">
      <c r="D158" s="25"/>
      <c r="H158" s="6"/>
    </row>
    <row r="159" spans="4:8" s="5" customFormat="1" ht="12.75" customHeight="1">
      <c r="D159" s="25"/>
      <c r="H159" s="6"/>
    </row>
    <row r="160" spans="4:8" s="5" customFormat="1" ht="12.75" customHeight="1">
      <c r="D160" s="25"/>
      <c r="H160" s="6"/>
    </row>
    <row r="161" spans="4:8" s="5" customFormat="1" ht="12.75" customHeight="1">
      <c r="D161" s="25"/>
      <c r="H161" s="6"/>
    </row>
    <row r="162" spans="4:8" s="5" customFormat="1" ht="12.75" customHeight="1">
      <c r="D162" s="25"/>
      <c r="H162" s="6"/>
    </row>
    <row r="163" spans="4:8" s="5" customFormat="1" ht="12.75" customHeight="1">
      <c r="D163" s="25"/>
      <c r="H163" s="6"/>
    </row>
    <row r="164" spans="4:8" s="5" customFormat="1" ht="12.75" customHeight="1">
      <c r="D164" s="25"/>
      <c r="H164" s="6"/>
    </row>
    <row r="165" spans="4:8" s="5" customFormat="1" ht="12.75" customHeight="1">
      <c r="D165" s="25"/>
      <c r="H165" s="6"/>
    </row>
    <row r="166" spans="4:8" s="5" customFormat="1" ht="12.75" customHeight="1">
      <c r="D166" s="25"/>
      <c r="H166" s="6"/>
    </row>
    <row r="167" spans="4:8" s="5" customFormat="1" ht="12.75" customHeight="1">
      <c r="D167" s="25"/>
      <c r="H167" s="6"/>
    </row>
    <row r="168" spans="4:8" s="5" customFormat="1" ht="12.75" customHeight="1">
      <c r="D168" s="25"/>
      <c r="H168" s="6"/>
    </row>
    <row r="169" spans="4:8" s="5" customFormat="1" ht="12.75" customHeight="1">
      <c r="D169" s="25"/>
      <c r="H169" s="6"/>
    </row>
    <row r="170" spans="4:8" s="5" customFormat="1" ht="12.75" customHeight="1">
      <c r="D170" s="25"/>
      <c r="H170" s="6"/>
    </row>
    <row r="171" spans="4:8" s="5" customFormat="1" ht="12.75" customHeight="1">
      <c r="D171" s="25"/>
      <c r="H171" s="6"/>
    </row>
    <row r="172" spans="4:8" s="5" customFormat="1" ht="12.75" customHeight="1">
      <c r="D172" s="25"/>
      <c r="H172" s="6"/>
    </row>
    <row r="173" spans="4:8" s="5" customFormat="1" ht="12.75" customHeight="1">
      <c r="D173" s="25"/>
      <c r="H173" s="6"/>
    </row>
    <row r="174" spans="4:8" s="5" customFormat="1" ht="12.75" customHeight="1">
      <c r="D174" s="25"/>
      <c r="H174" s="6"/>
    </row>
    <row r="175" spans="4:8" s="5" customFormat="1" ht="12.75" customHeight="1">
      <c r="D175" s="25"/>
      <c r="H175" s="6"/>
    </row>
    <row r="176" spans="4:8" s="5" customFormat="1" ht="12.75" customHeight="1">
      <c r="D176" s="25"/>
      <c r="H176" s="6"/>
    </row>
    <row r="177" spans="4:8" s="5" customFormat="1" ht="12.75" customHeight="1">
      <c r="D177" s="25"/>
      <c r="H177" s="6"/>
    </row>
    <row r="178" spans="4:8" s="5" customFormat="1" ht="12.75" customHeight="1">
      <c r="D178" s="25"/>
      <c r="H178" s="6"/>
    </row>
    <row r="179" spans="4:8" s="5" customFormat="1" ht="12.75" customHeight="1">
      <c r="D179" s="25"/>
      <c r="H179" s="6"/>
    </row>
    <row r="180" spans="4:8" s="5" customFormat="1" ht="12.75" customHeight="1">
      <c r="D180" s="25"/>
      <c r="H180" s="6"/>
    </row>
    <row r="181" spans="4:8" s="5" customFormat="1" ht="12.75" customHeight="1">
      <c r="D181" s="25"/>
      <c r="H181" s="6"/>
    </row>
    <row r="182" spans="4:8" s="5" customFormat="1" ht="12.75" customHeight="1">
      <c r="D182" s="25"/>
      <c r="H182" s="6"/>
    </row>
    <row r="183" spans="4:8" s="5" customFormat="1" ht="12.75" customHeight="1">
      <c r="D183" s="25"/>
      <c r="H183" s="6"/>
    </row>
    <row r="184" spans="4:8" s="5" customFormat="1" ht="12.75" customHeight="1">
      <c r="D184" s="25"/>
      <c r="H184" s="6"/>
    </row>
    <row r="185" spans="4:8" s="5" customFormat="1" ht="12.75" customHeight="1">
      <c r="D185" s="25"/>
      <c r="H185" s="6"/>
    </row>
    <row r="186" spans="4:8" s="5" customFormat="1" ht="12.75" customHeight="1">
      <c r="D186" s="25"/>
      <c r="H186" s="6"/>
    </row>
    <row r="187" spans="4:8" s="5" customFormat="1" ht="12.75" customHeight="1">
      <c r="D187" s="25"/>
      <c r="H187" s="6"/>
    </row>
    <row r="188" spans="4:8" s="5" customFormat="1" ht="12.75" customHeight="1">
      <c r="D188" s="25"/>
      <c r="H188" s="6"/>
    </row>
    <row r="189" spans="4:8" s="5" customFormat="1" ht="12.75" customHeight="1">
      <c r="D189" s="25"/>
      <c r="H189" s="6"/>
    </row>
    <row r="190" spans="4:8" s="5" customFormat="1" ht="12.75" customHeight="1">
      <c r="D190" s="25"/>
      <c r="H190" s="6"/>
    </row>
    <row r="191" spans="4:8" s="5" customFormat="1" ht="12.75" customHeight="1">
      <c r="D191" s="25"/>
      <c r="H191" s="6"/>
    </row>
    <row r="192" spans="4:8" s="5" customFormat="1" ht="12.75" customHeight="1">
      <c r="D192" s="25"/>
      <c r="H192" s="6"/>
    </row>
    <row r="193" spans="4:8" s="5" customFormat="1" ht="12.75" customHeight="1">
      <c r="D193" s="25"/>
      <c r="H193" s="6"/>
    </row>
    <row r="194" spans="4:8" s="5" customFormat="1" ht="12.75" customHeight="1">
      <c r="D194" s="25"/>
      <c r="H194" s="6"/>
    </row>
    <row r="195" spans="4:8" s="5" customFormat="1" ht="12.75" customHeight="1">
      <c r="D195" s="25"/>
      <c r="H195" s="6"/>
    </row>
    <row r="196" spans="4:8" s="5" customFormat="1" ht="12.75" customHeight="1">
      <c r="D196" s="25"/>
      <c r="H196" s="6"/>
    </row>
    <row r="197" spans="4:8" s="5" customFormat="1" ht="12.75" customHeight="1">
      <c r="D197" s="25"/>
      <c r="H197" s="6"/>
    </row>
    <row r="198" spans="4:8" s="5" customFormat="1" ht="12.75" customHeight="1">
      <c r="D198" s="25"/>
      <c r="H198" s="6"/>
    </row>
    <row r="199" spans="4:8" s="5" customFormat="1" ht="12.75" customHeight="1">
      <c r="D199" s="25"/>
      <c r="H199" s="6"/>
    </row>
    <row r="200" spans="4:8" s="5" customFormat="1" ht="12.75" customHeight="1">
      <c r="D200" s="25"/>
      <c r="H200" s="6"/>
    </row>
    <row r="201" spans="4:8" s="5" customFormat="1" ht="12.75" customHeight="1">
      <c r="D201" s="25"/>
      <c r="H201" s="6"/>
    </row>
    <row r="202" spans="4:8" s="5" customFormat="1" ht="12.75" customHeight="1">
      <c r="D202" s="25"/>
      <c r="H202" s="6"/>
    </row>
    <row r="203" spans="4:8" s="5" customFormat="1" ht="12.75" customHeight="1">
      <c r="D203" s="25"/>
      <c r="H203" s="6"/>
    </row>
    <row r="204" spans="4:8" s="5" customFormat="1" ht="12.75" customHeight="1">
      <c r="D204" s="25"/>
      <c r="H204" s="6"/>
    </row>
    <row r="205" spans="4:8" s="5" customFormat="1" ht="12.75" customHeight="1">
      <c r="D205" s="25"/>
      <c r="H205" s="6"/>
    </row>
    <row r="206" spans="4:8" s="5" customFormat="1" ht="12.75" customHeight="1">
      <c r="D206" s="25"/>
      <c r="H206" s="6"/>
    </row>
    <row r="207" spans="4:8" s="5" customFormat="1" ht="12.75" customHeight="1">
      <c r="D207" s="25"/>
      <c r="H207" s="6"/>
    </row>
    <row r="208" spans="4:8" s="5" customFormat="1" ht="12.75" customHeight="1">
      <c r="D208" s="25"/>
      <c r="H208" s="6"/>
    </row>
    <row r="209" spans="4:8" s="5" customFormat="1" ht="12.75" customHeight="1">
      <c r="D209" s="25"/>
      <c r="H209" s="6"/>
    </row>
    <row r="210" spans="4:8" s="5" customFormat="1" ht="12.75" customHeight="1">
      <c r="D210" s="25"/>
      <c r="H210" s="6"/>
    </row>
    <row r="211" spans="4:8" s="5" customFormat="1" ht="12.75" customHeight="1">
      <c r="D211" s="25"/>
      <c r="H211" s="6"/>
    </row>
    <row r="212" spans="4:8" s="5" customFormat="1" ht="12.75" customHeight="1">
      <c r="D212" s="25"/>
      <c r="H212" s="6"/>
    </row>
    <row r="213" spans="4:8" s="5" customFormat="1" ht="12.75" customHeight="1">
      <c r="D213" s="25"/>
      <c r="H213" s="6"/>
    </row>
    <row r="214" spans="4:8" s="5" customFormat="1" ht="12.75" customHeight="1">
      <c r="D214" s="25"/>
      <c r="H214" s="6"/>
    </row>
    <row r="215" spans="4:8" s="5" customFormat="1" ht="12.75" customHeight="1">
      <c r="D215" s="25"/>
      <c r="H215" s="6"/>
    </row>
    <row r="216" spans="4:8" s="5" customFormat="1" ht="12.75" customHeight="1">
      <c r="D216" s="25"/>
      <c r="H216" s="6"/>
    </row>
    <row r="217" spans="4:8" s="5" customFormat="1" ht="12.75" customHeight="1">
      <c r="D217" s="25"/>
      <c r="H217" s="6"/>
    </row>
    <row r="218" spans="4:8" s="5" customFormat="1" ht="12.75" customHeight="1">
      <c r="D218" s="25"/>
      <c r="H218" s="6"/>
    </row>
    <row r="219" spans="4:8" s="5" customFormat="1" ht="12.75" customHeight="1">
      <c r="D219" s="25"/>
      <c r="H219" s="6"/>
    </row>
    <row r="220" spans="4:8" s="5" customFormat="1" ht="12.75" customHeight="1">
      <c r="D220" s="25"/>
      <c r="H220" s="6"/>
    </row>
    <row r="221" spans="4:8" s="5" customFormat="1" ht="12.75" customHeight="1">
      <c r="D221" s="25"/>
      <c r="H221" s="6"/>
    </row>
    <row r="222" spans="4:8" s="5" customFormat="1" ht="12.75" customHeight="1">
      <c r="D222" s="25"/>
      <c r="H222" s="6"/>
    </row>
    <row r="223" spans="4:8" s="5" customFormat="1" ht="12.75" customHeight="1">
      <c r="D223" s="25"/>
      <c r="H223" s="6"/>
    </row>
    <row r="224" spans="4:8" s="5" customFormat="1" ht="12.75" customHeight="1">
      <c r="D224" s="25"/>
      <c r="H224" s="6"/>
    </row>
    <row r="225" spans="4:8" s="5" customFormat="1" ht="12.75" customHeight="1">
      <c r="D225" s="25"/>
      <c r="H225" s="6"/>
    </row>
    <row r="226" spans="4:8" s="5" customFormat="1" ht="12.75" customHeight="1">
      <c r="D226" s="25"/>
      <c r="H226" s="6"/>
    </row>
    <row r="227" spans="4:8" s="5" customFormat="1" ht="12.75" customHeight="1">
      <c r="D227" s="25"/>
      <c r="H227" s="6"/>
    </row>
    <row r="228" spans="4:8" s="5" customFormat="1" ht="12.75" customHeight="1">
      <c r="D228" s="25"/>
      <c r="H228" s="6"/>
    </row>
    <row r="229" spans="4:8" s="5" customFormat="1" ht="12.75" customHeight="1">
      <c r="D229" s="25"/>
      <c r="H229" s="6"/>
    </row>
    <row r="230" spans="4:8" s="5" customFormat="1" ht="12.75" customHeight="1">
      <c r="D230" s="25"/>
      <c r="H230" s="6"/>
    </row>
    <row r="231" spans="4:8" s="5" customFormat="1" ht="12.75" customHeight="1">
      <c r="D231" s="25"/>
      <c r="H231" s="6"/>
    </row>
    <row r="232" spans="4:8" s="5" customFormat="1" ht="12.75" customHeight="1">
      <c r="D232" s="25"/>
      <c r="H232" s="6"/>
    </row>
    <row r="233" spans="4:8" s="5" customFormat="1" ht="12.75" customHeight="1">
      <c r="D233" s="25"/>
      <c r="H233" s="6"/>
    </row>
    <row r="234" spans="4:8" s="5" customFormat="1" ht="12.75" customHeight="1">
      <c r="D234" s="25"/>
      <c r="H234" s="6"/>
    </row>
    <row r="235" spans="4:8" s="5" customFormat="1" ht="12.75" customHeight="1">
      <c r="D235" s="25"/>
      <c r="H235" s="6"/>
    </row>
    <row r="236" spans="4:8" s="5" customFormat="1" ht="12.75" customHeight="1">
      <c r="D236" s="25"/>
      <c r="H236" s="6"/>
    </row>
    <row r="237" spans="4:8" s="5" customFormat="1" ht="12.75" customHeight="1">
      <c r="D237" s="25"/>
      <c r="H237" s="6"/>
    </row>
    <row r="238" spans="4:8" s="5" customFormat="1" ht="12.75" customHeight="1">
      <c r="D238" s="25"/>
      <c r="H238" s="6"/>
    </row>
    <row r="239" spans="4:8" s="5" customFormat="1" ht="12.75" customHeight="1">
      <c r="D239" s="25"/>
      <c r="H239" s="6"/>
    </row>
    <row r="240" spans="4:8" s="5" customFormat="1" ht="12.75" customHeight="1">
      <c r="D240" s="25"/>
      <c r="H240" s="6"/>
    </row>
    <row r="241" spans="4:8" s="5" customFormat="1" ht="12.75" customHeight="1">
      <c r="D241" s="25"/>
      <c r="H241" s="6"/>
    </row>
    <row r="242" spans="4:8" s="5" customFormat="1" ht="12.75" customHeight="1">
      <c r="D242" s="25"/>
      <c r="H242" s="6"/>
    </row>
    <row r="243" spans="4:8" s="5" customFormat="1" ht="12.75" customHeight="1">
      <c r="D243" s="25"/>
      <c r="H243" s="6"/>
    </row>
    <row r="244" spans="4:8" s="5" customFormat="1" ht="12.75" customHeight="1">
      <c r="D244" s="25"/>
      <c r="H244" s="6"/>
    </row>
    <row r="245" spans="4:8" s="5" customFormat="1" ht="12.75" customHeight="1">
      <c r="D245" s="25"/>
      <c r="H245" s="6"/>
    </row>
    <row r="246" spans="4:8" s="5" customFormat="1" ht="12.75" customHeight="1">
      <c r="D246" s="25"/>
      <c r="H246" s="6"/>
    </row>
    <row r="247" spans="4:8" s="5" customFormat="1" ht="12.75" customHeight="1">
      <c r="D247" s="25"/>
      <c r="H247" s="6"/>
    </row>
    <row r="248" spans="4:8" s="5" customFormat="1" ht="12.75" customHeight="1">
      <c r="D248" s="25"/>
      <c r="H248" s="6"/>
    </row>
    <row r="249" spans="4:8" s="5" customFormat="1" ht="12.75" customHeight="1">
      <c r="D249" s="25"/>
      <c r="H249" s="6"/>
    </row>
    <row r="250" spans="4:8" s="5" customFormat="1" ht="12.75" customHeight="1">
      <c r="D250" s="25"/>
      <c r="H250" s="6"/>
    </row>
    <row r="251" spans="4:8" s="5" customFormat="1" ht="12.75" customHeight="1">
      <c r="D251" s="25"/>
      <c r="H251" s="6"/>
    </row>
    <row r="252" spans="4:8" ht="12.75">
      <c r="D252" s="25"/>
      <c r="E252" s="5"/>
      <c r="F252" s="5"/>
      <c r="G252" s="5"/>
      <c r="H252" s="6"/>
    </row>
  </sheetData>
  <sheetProtection/>
  <mergeCells count="18">
    <mergeCell ref="A17:H17"/>
    <mergeCell ref="A13:E13"/>
    <mergeCell ref="A26:E26"/>
    <mergeCell ref="A20:E20"/>
    <mergeCell ref="A21:E21"/>
    <mergeCell ref="A24:E24"/>
    <mergeCell ref="A23:E23"/>
    <mergeCell ref="A22:E22"/>
    <mergeCell ref="A14:E14"/>
    <mergeCell ref="A1:E2"/>
    <mergeCell ref="A15:E15"/>
    <mergeCell ref="A9:E9"/>
    <mergeCell ref="A12:E12"/>
    <mergeCell ref="A10:E10"/>
    <mergeCell ref="A3:H4"/>
    <mergeCell ref="A5:H5"/>
    <mergeCell ref="A6:H6"/>
    <mergeCell ref="A11:E11"/>
  </mergeCells>
  <printOptions horizontalCentered="1"/>
  <pageMargins left="0.1968503937007874" right="0.1968503937007874" top="0.4330708661417323" bottom="0.3937007874015748" header="0.31496062992125984" footer="0.31496062992125984"/>
  <pageSetup fitToHeight="0" horizontalDpi="600" verticalDpi="600" orientation="portrait" paperSize="9" scale="90" r:id="rId1"/>
  <headerFooter differentFirst="1" scaleWithDoc="0"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2"/>
  <sheetViews>
    <sheetView workbookViewId="0" topLeftCell="A1">
      <selection activeCell="E37" sqref="E37"/>
    </sheetView>
  </sheetViews>
  <sheetFormatPr defaultColWidth="11.421875" defaultRowHeight="12.75" outlineLevelRow="1"/>
  <cols>
    <col min="1" max="2" width="4.28125" style="5" customWidth="1"/>
    <col min="3" max="3" width="5.28125" style="5" customWidth="1"/>
    <col min="4" max="4" width="5.28125" style="26" hidden="1" customWidth="1"/>
    <col min="5" max="5" width="43.8515625" style="0" customWidth="1"/>
    <col min="6" max="6" width="13.28125" style="0" customWidth="1"/>
    <col min="7" max="7" width="12.28125" style="0" customWidth="1"/>
    <col min="8" max="8" width="13.140625" style="0" customWidth="1"/>
  </cols>
  <sheetData>
    <row r="1" spans="1:8" s="5" customFormat="1" ht="30" customHeight="1">
      <c r="A1" s="194" t="s">
        <v>8</v>
      </c>
      <c r="B1" s="194"/>
      <c r="C1" s="194"/>
      <c r="D1" s="194"/>
      <c r="E1" s="194"/>
      <c r="F1" s="194"/>
      <c r="G1" s="194"/>
      <c r="H1" s="194"/>
    </row>
    <row r="2" spans="1:8" s="5" customFormat="1" ht="24.75" customHeight="1">
      <c r="A2" s="199" t="s">
        <v>112</v>
      </c>
      <c r="B2" s="199"/>
      <c r="C2" s="199"/>
      <c r="D2" s="199"/>
      <c r="E2" s="199"/>
      <c r="F2" s="199"/>
      <c r="G2" s="199"/>
      <c r="H2" s="199"/>
    </row>
    <row r="3" spans="1:8" s="5" customFormat="1" ht="27" customHeight="1">
      <c r="A3" s="136" t="s">
        <v>5</v>
      </c>
      <c r="B3" s="136" t="s">
        <v>4</v>
      </c>
      <c r="C3" s="136" t="s">
        <v>3</v>
      </c>
      <c r="D3" s="121" t="s">
        <v>6</v>
      </c>
      <c r="E3" s="43" t="s">
        <v>43</v>
      </c>
      <c r="F3" s="152" t="s">
        <v>167</v>
      </c>
      <c r="G3" s="152" t="s">
        <v>157</v>
      </c>
      <c r="H3" s="153" t="s">
        <v>168</v>
      </c>
    </row>
    <row r="4" spans="1:8" s="5" customFormat="1" ht="22.5" customHeight="1">
      <c r="A4" s="61"/>
      <c r="B4" s="61"/>
      <c r="C4" s="61"/>
      <c r="D4" s="61"/>
      <c r="E4" s="157" t="s">
        <v>117</v>
      </c>
      <c r="F4" s="47"/>
      <c r="G4" s="47"/>
      <c r="H4" s="47"/>
    </row>
    <row r="5" spans="1:8" s="5" customFormat="1" ht="16.5" customHeight="1">
      <c r="A5" s="39">
        <v>6</v>
      </c>
      <c r="B5" s="89"/>
      <c r="C5" s="89"/>
      <c r="D5" s="89"/>
      <c r="E5" s="19" t="s">
        <v>102</v>
      </c>
      <c r="F5" s="29">
        <f>SUM(F6+F14)</f>
        <v>780010000</v>
      </c>
      <c r="G5" s="29">
        <f>H5-F5</f>
        <v>-72810000</v>
      </c>
      <c r="H5" s="29">
        <f>SUM(H6+H14)</f>
        <v>707200000</v>
      </c>
    </row>
    <row r="6" spans="1:8" s="5" customFormat="1" ht="13.5" customHeight="1">
      <c r="A6" s="89"/>
      <c r="B6" s="54">
        <v>64</v>
      </c>
      <c r="C6" s="89"/>
      <c r="D6" s="89"/>
      <c r="E6" s="39" t="s">
        <v>37</v>
      </c>
      <c r="F6" s="49">
        <f>F7+F12</f>
        <v>630010000</v>
      </c>
      <c r="G6" s="49">
        <f aca="true" t="shared" si="0" ref="G6:G63">H6-F6</f>
        <v>-20010000</v>
      </c>
      <c r="H6" s="49">
        <f>H7+H12</f>
        <v>610000000</v>
      </c>
    </row>
    <row r="7" spans="1:8" s="48" customFormat="1" ht="12.75" customHeight="1">
      <c r="A7" s="40"/>
      <c r="B7" s="40"/>
      <c r="C7" s="40">
        <v>641</v>
      </c>
      <c r="D7" s="40"/>
      <c r="E7" s="40" t="s">
        <v>38</v>
      </c>
      <c r="F7" s="178">
        <f>SUM(F8:F11)</f>
        <v>630010000</v>
      </c>
      <c r="G7" s="178">
        <f t="shared" si="0"/>
        <v>-20010000</v>
      </c>
      <c r="H7" s="178">
        <f>SUM(H8:H11)</f>
        <v>610000000</v>
      </c>
    </row>
    <row r="8" spans="1:8" s="48" customFormat="1" ht="12.75" customHeight="1" hidden="1">
      <c r="A8" s="40"/>
      <c r="B8" s="40"/>
      <c r="C8" s="40"/>
      <c r="D8" s="40">
        <v>6412</v>
      </c>
      <c r="E8" s="42" t="s">
        <v>40</v>
      </c>
      <c r="F8" s="70">
        <v>70000000</v>
      </c>
      <c r="G8" s="70">
        <f t="shared" si="0"/>
        <v>0</v>
      </c>
      <c r="H8" s="70">
        <v>70000000</v>
      </c>
    </row>
    <row r="9" spans="1:8" s="48" customFormat="1" ht="12.75" customHeight="1" hidden="1">
      <c r="A9" s="40"/>
      <c r="B9" s="40"/>
      <c r="C9" s="40"/>
      <c r="D9" s="40">
        <v>6414</v>
      </c>
      <c r="E9" s="42" t="s">
        <v>119</v>
      </c>
      <c r="F9" s="45">
        <v>10000</v>
      </c>
      <c r="G9" s="45">
        <f t="shared" si="0"/>
        <v>-10000</v>
      </c>
      <c r="H9" s="45">
        <v>0</v>
      </c>
    </row>
    <row r="10" spans="1:8" s="48" customFormat="1" ht="13.5" customHeight="1" hidden="1">
      <c r="A10" s="40"/>
      <c r="B10" s="40"/>
      <c r="C10" s="40"/>
      <c r="D10" s="40">
        <v>6416</v>
      </c>
      <c r="E10" s="42" t="s">
        <v>42</v>
      </c>
      <c r="F10" s="45">
        <v>0</v>
      </c>
      <c r="G10" s="45">
        <f t="shared" si="0"/>
        <v>0</v>
      </c>
      <c r="H10" s="45">
        <v>0</v>
      </c>
    </row>
    <row r="11" spans="1:8" s="48" customFormat="1" ht="24.75" customHeight="1" hidden="1">
      <c r="A11" s="40"/>
      <c r="B11" s="40"/>
      <c r="C11" s="40"/>
      <c r="D11" s="117">
        <v>6419</v>
      </c>
      <c r="E11" s="40" t="s">
        <v>94</v>
      </c>
      <c r="F11" s="45">
        <v>560000000</v>
      </c>
      <c r="G11" s="45">
        <f t="shared" si="0"/>
        <v>-20000000</v>
      </c>
      <c r="H11" s="45">
        <v>540000000</v>
      </c>
    </row>
    <row r="12" spans="1:8" s="44" customFormat="1" ht="15" customHeight="1" hidden="1">
      <c r="A12" s="54"/>
      <c r="B12" s="54"/>
      <c r="C12" s="54">
        <v>642</v>
      </c>
      <c r="D12" s="54"/>
      <c r="E12" s="54" t="s">
        <v>45</v>
      </c>
      <c r="F12" s="73">
        <f>F13</f>
        <v>0</v>
      </c>
      <c r="G12" s="73">
        <f t="shared" si="0"/>
        <v>0</v>
      </c>
      <c r="H12" s="73">
        <f>H13</f>
        <v>0</v>
      </c>
    </row>
    <row r="13" spans="1:8" s="5" customFormat="1" ht="15" customHeight="1" hidden="1">
      <c r="A13" s="89"/>
      <c r="B13" s="89"/>
      <c r="C13" s="89"/>
      <c r="D13" s="89">
        <v>6422</v>
      </c>
      <c r="E13" s="40" t="s">
        <v>46</v>
      </c>
      <c r="F13" s="6"/>
      <c r="G13" s="6">
        <f t="shared" si="0"/>
        <v>0</v>
      </c>
      <c r="H13" s="6"/>
    </row>
    <row r="14" spans="1:8" s="5" customFormat="1" ht="24.75" customHeight="1">
      <c r="A14" s="89"/>
      <c r="B14" s="116">
        <v>65</v>
      </c>
      <c r="C14" s="89"/>
      <c r="D14" s="89"/>
      <c r="E14" s="39" t="s">
        <v>135</v>
      </c>
      <c r="F14" s="49">
        <v>150000000</v>
      </c>
      <c r="G14" s="49">
        <f t="shared" si="0"/>
        <v>-52800000</v>
      </c>
      <c r="H14" s="49">
        <f>H15</f>
        <v>97200000</v>
      </c>
    </row>
    <row r="15" spans="1:8" s="48" customFormat="1" ht="12.75" customHeight="1">
      <c r="A15" s="40"/>
      <c r="B15" s="40"/>
      <c r="C15" s="40">
        <v>652</v>
      </c>
      <c r="D15" s="40"/>
      <c r="E15" s="40" t="s">
        <v>47</v>
      </c>
      <c r="F15" s="178">
        <f>F16</f>
        <v>150000000</v>
      </c>
      <c r="G15" s="178">
        <f t="shared" si="0"/>
        <v>-52800000</v>
      </c>
      <c r="H15" s="178">
        <f>H16</f>
        <v>97200000</v>
      </c>
    </row>
    <row r="16" spans="1:8" s="5" customFormat="1" ht="12.75" customHeight="1" hidden="1">
      <c r="A16" s="89"/>
      <c r="B16" s="54"/>
      <c r="C16" s="89"/>
      <c r="D16" s="89">
        <v>6526</v>
      </c>
      <c r="E16" s="42" t="s">
        <v>48</v>
      </c>
      <c r="F16" s="30">
        <f>F17</f>
        <v>150000000</v>
      </c>
      <c r="G16" s="30">
        <f t="shared" si="0"/>
        <v>-52800000</v>
      </c>
      <c r="H16" s="30">
        <f>H17</f>
        <v>97200000</v>
      </c>
    </row>
    <row r="17" spans="1:8" s="5" customFormat="1" ht="24" customHeight="1" hidden="1">
      <c r="A17" s="89"/>
      <c r="B17" s="89"/>
      <c r="C17" s="89"/>
      <c r="D17" s="89"/>
      <c r="E17" s="42" t="s">
        <v>121</v>
      </c>
      <c r="F17" s="6">
        <v>150000000</v>
      </c>
      <c r="G17" s="6">
        <f t="shared" si="0"/>
        <v>-52800000</v>
      </c>
      <c r="H17" s="6">
        <v>97200000</v>
      </c>
    </row>
    <row r="18" spans="1:8" s="5" customFormat="1" ht="14.25" customHeight="1" hidden="1" outlineLevel="1">
      <c r="A18" s="54">
        <v>7</v>
      </c>
      <c r="B18" s="54"/>
      <c r="C18" s="54"/>
      <c r="D18" s="54"/>
      <c r="E18" s="55" t="s">
        <v>103</v>
      </c>
      <c r="F18" s="49">
        <f>F19+F22</f>
        <v>0</v>
      </c>
      <c r="G18" s="49">
        <f t="shared" si="0"/>
        <v>0</v>
      </c>
      <c r="H18" s="49">
        <f>H19+H22</f>
        <v>0</v>
      </c>
    </row>
    <row r="19" spans="1:8" s="5" customFormat="1" ht="12.75" customHeight="1" hidden="1" outlineLevel="1">
      <c r="A19" s="89"/>
      <c r="B19" s="54">
        <v>71</v>
      </c>
      <c r="C19" s="54"/>
      <c r="D19" s="54"/>
      <c r="E19" s="41" t="s">
        <v>49</v>
      </c>
      <c r="F19" s="49">
        <f>F20</f>
        <v>0</v>
      </c>
      <c r="G19" s="49">
        <f t="shared" si="0"/>
        <v>0</v>
      </c>
      <c r="H19" s="49">
        <f>H20</f>
        <v>0</v>
      </c>
    </row>
    <row r="20" spans="1:8" s="5" customFormat="1" ht="12" customHeight="1" hidden="1" outlineLevel="1">
      <c r="A20" s="89"/>
      <c r="B20" s="54"/>
      <c r="C20" s="54">
        <v>711</v>
      </c>
      <c r="D20" s="54"/>
      <c r="E20" s="41" t="s">
        <v>51</v>
      </c>
      <c r="F20" s="49">
        <f>F21</f>
        <v>0</v>
      </c>
      <c r="G20" s="49">
        <f t="shared" si="0"/>
        <v>0</v>
      </c>
      <c r="H20" s="49">
        <f>H21</f>
        <v>0</v>
      </c>
    </row>
    <row r="21" spans="1:8" s="5" customFormat="1" ht="11.25" customHeight="1" hidden="1" outlineLevel="1">
      <c r="A21" s="89"/>
      <c r="B21" s="89"/>
      <c r="C21" s="89"/>
      <c r="D21" s="89">
        <v>7111</v>
      </c>
      <c r="E21" s="42" t="s">
        <v>50</v>
      </c>
      <c r="F21" s="6">
        <v>0</v>
      </c>
      <c r="G21" s="6">
        <f t="shared" si="0"/>
        <v>0</v>
      </c>
      <c r="H21" s="6">
        <v>0</v>
      </c>
    </row>
    <row r="22" spans="1:8" s="5" customFormat="1" ht="13.5" customHeight="1" hidden="1" outlineLevel="1">
      <c r="A22" s="89"/>
      <c r="B22" s="54">
        <v>72</v>
      </c>
      <c r="C22" s="54"/>
      <c r="D22" s="54"/>
      <c r="E22" s="41" t="s">
        <v>54</v>
      </c>
      <c r="F22" s="6"/>
      <c r="G22" s="6">
        <f t="shared" si="0"/>
        <v>0</v>
      </c>
      <c r="H22" s="6"/>
    </row>
    <row r="23" spans="1:8" s="5" customFormat="1" ht="11.25" customHeight="1" hidden="1" outlineLevel="1">
      <c r="A23" s="89"/>
      <c r="B23" s="54"/>
      <c r="C23" s="54">
        <v>721</v>
      </c>
      <c r="D23" s="54"/>
      <c r="E23" s="41" t="s">
        <v>52</v>
      </c>
      <c r="F23" s="6"/>
      <c r="G23" s="6">
        <f t="shared" si="0"/>
        <v>0</v>
      </c>
      <c r="H23" s="6"/>
    </row>
    <row r="24" spans="1:8" s="5" customFormat="1" ht="12.75" customHeight="1" hidden="1" outlineLevel="1">
      <c r="A24" s="89"/>
      <c r="B24" s="89"/>
      <c r="C24" s="89"/>
      <c r="D24" s="89">
        <v>7212</v>
      </c>
      <c r="E24" s="42" t="s">
        <v>53</v>
      </c>
      <c r="F24" s="6"/>
      <c r="G24" s="6">
        <f t="shared" si="0"/>
        <v>0</v>
      </c>
      <c r="H24" s="6"/>
    </row>
    <row r="25" spans="1:8" s="44" customFormat="1" ht="12.75" customHeight="1" hidden="1" outlineLevel="1">
      <c r="A25" s="54"/>
      <c r="B25" s="54"/>
      <c r="C25" s="54">
        <v>722</v>
      </c>
      <c r="D25" s="54"/>
      <c r="E25" s="41" t="s">
        <v>55</v>
      </c>
      <c r="F25" s="47"/>
      <c r="G25" s="47">
        <f t="shared" si="0"/>
        <v>0</v>
      </c>
      <c r="H25" s="47"/>
    </row>
    <row r="26" spans="1:8" s="48" customFormat="1" ht="14.25" customHeight="1" hidden="1" outlineLevel="1">
      <c r="A26" s="40"/>
      <c r="B26" s="40"/>
      <c r="C26" s="40"/>
      <c r="D26" s="40">
        <v>7221</v>
      </c>
      <c r="E26" s="42" t="s">
        <v>21</v>
      </c>
      <c r="F26" s="45"/>
      <c r="G26" s="45">
        <f t="shared" si="0"/>
        <v>0</v>
      </c>
      <c r="H26" s="45"/>
    </row>
    <row r="27" spans="1:8" s="5" customFormat="1" ht="12" customHeight="1" hidden="1" outlineLevel="1">
      <c r="A27" s="89"/>
      <c r="B27" s="89"/>
      <c r="C27" s="89"/>
      <c r="D27" s="89">
        <v>7227</v>
      </c>
      <c r="E27" s="42" t="s">
        <v>0</v>
      </c>
      <c r="F27" s="6"/>
      <c r="G27" s="6">
        <f t="shared" si="0"/>
        <v>0</v>
      </c>
      <c r="H27" s="6"/>
    </row>
    <row r="28" spans="1:8" s="44" customFormat="1" ht="26.25" customHeight="1" hidden="1" outlineLevel="1">
      <c r="A28" s="54"/>
      <c r="B28" s="54"/>
      <c r="C28" s="54">
        <v>724</v>
      </c>
      <c r="D28" s="54"/>
      <c r="E28" s="41" t="s">
        <v>136</v>
      </c>
      <c r="F28" s="47"/>
      <c r="G28" s="47">
        <f t="shared" si="0"/>
        <v>0</v>
      </c>
      <c r="H28" s="47"/>
    </row>
    <row r="29" spans="1:8" s="5" customFormat="1" ht="13.5" customHeight="1" hidden="1" outlineLevel="1">
      <c r="A29" s="89"/>
      <c r="B29" s="89"/>
      <c r="C29" s="89"/>
      <c r="D29" s="89">
        <v>7242</v>
      </c>
      <c r="E29" s="42" t="s">
        <v>120</v>
      </c>
      <c r="F29" s="6"/>
      <c r="G29" s="6">
        <f t="shared" si="0"/>
        <v>0</v>
      </c>
      <c r="H29" s="6"/>
    </row>
    <row r="30" spans="1:8" s="44" customFormat="1" ht="23.25" customHeight="1" collapsed="1">
      <c r="A30" s="54"/>
      <c r="B30" s="54"/>
      <c r="C30" s="54"/>
      <c r="D30" s="54"/>
      <c r="E30" s="158" t="s">
        <v>153</v>
      </c>
      <c r="F30" s="47"/>
      <c r="G30" s="47"/>
      <c r="H30" s="47"/>
    </row>
    <row r="31" spans="1:8" s="5" customFormat="1" ht="16.5" customHeight="1">
      <c r="A31" s="39">
        <v>6</v>
      </c>
      <c r="B31" s="89"/>
      <c r="C31" s="89"/>
      <c r="D31" s="89"/>
      <c r="E31" s="19" t="s">
        <v>102</v>
      </c>
      <c r="F31" s="29">
        <f>F32</f>
        <v>175000000</v>
      </c>
      <c r="G31" s="29">
        <f t="shared" si="0"/>
        <v>1000000</v>
      </c>
      <c r="H31" s="29">
        <f>H32</f>
        <v>176000000</v>
      </c>
    </row>
    <row r="32" spans="1:8" s="5" customFormat="1" ht="13.5" customHeight="1">
      <c r="A32" s="89"/>
      <c r="B32" s="54">
        <v>64</v>
      </c>
      <c r="C32" s="89"/>
      <c r="D32" s="89"/>
      <c r="E32" s="39" t="s">
        <v>37</v>
      </c>
      <c r="F32" s="49">
        <f>F33</f>
        <v>175000000</v>
      </c>
      <c r="G32" s="49">
        <f t="shared" si="0"/>
        <v>1000000</v>
      </c>
      <c r="H32" s="49">
        <f>H33</f>
        <v>176000000</v>
      </c>
    </row>
    <row r="33" spans="1:8" s="48" customFormat="1" ht="12.75" customHeight="1">
      <c r="A33" s="40"/>
      <c r="B33" s="40"/>
      <c r="C33" s="40">
        <v>641</v>
      </c>
      <c r="D33" s="40"/>
      <c r="E33" s="40" t="s">
        <v>38</v>
      </c>
      <c r="F33" s="178">
        <f>SUM(F34:F34)</f>
        <v>175000000</v>
      </c>
      <c r="G33" s="178">
        <f t="shared" si="0"/>
        <v>1000000</v>
      </c>
      <c r="H33" s="178">
        <f>SUM(H34:H34)</f>
        <v>176000000</v>
      </c>
    </row>
    <row r="34" spans="1:8" s="48" customFormat="1" ht="24" customHeight="1" hidden="1">
      <c r="A34" s="40"/>
      <c r="B34" s="40"/>
      <c r="C34" s="40"/>
      <c r="D34" s="117">
        <v>6419</v>
      </c>
      <c r="E34" s="40" t="s">
        <v>154</v>
      </c>
      <c r="F34" s="45">
        <v>175000000</v>
      </c>
      <c r="G34" s="45">
        <f t="shared" si="0"/>
        <v>1000000</v>
      </c>
      <c r="H34" s="45">
        <v>176000000</v>
      </c>
    </row>
    <row r="35" spans="1:8" s="5" customFormat="1" ht="33" customHeight="1">
      <c r="A35" s="61"/>
      <c r="B35" s="90"/>
      <c r="C35" s="90"/>
      <c r="D35" s="90"/>
      <c r="E35" s="159" t="s">
        <v>147</v>
      </c>
      <c r="F35" s="6"/>
      <c r="G35" s="6"/>
      <c r="H35" s="6"/>
    </row>
    <row r="36" spans="1:8" s="5" customFormat="1" ht="14.25" customHeight="1">
      <c r="A36" s="39">
        <v>6</v>
      </c>
      <c r="B36" s="89"/>
      <c r="C36" s="89"/>
      <c r="D36" s="89"/>
      <c r="E36" s="39" t="s">
        <v>36</v>
      </c>
      <c r="F36" s="29">
        <f>F37+F46</f>
        <v>8500000</v>
      </c>
      <c r="G36" s="29">
        <f t="shared" si="0"/>
        <v>22972000</v>
      </c>
      <c r="H36" s="29">
        <f>H37+H46</f>
        <v>31472000</v>
      </c>
    </row>
    <row r="37" spans="1:8" s="5" customFormat="1" ht="13.5" customHeight="1">
      <c r="A37" s="89"/>
      <c r="B37" s="54">
        <v>64</v>
      </c>
      <c r="C37" s="89"/>
      <c r="D37" s="89"/>
      <c r="E37" s="39" t="s">
        <v>37</v>
      </c>
      <c r="F37" s="49">
        <f>F38+F44</f>
        <v>6500000</v>
      </c>
      <c r="G37" s="49">
        <f t="shared" si="0"/>
        <v>972000</v>
      </c>
      <c r="H37" s="49">
        <f>H38+H44</f>
        <v>7472000</v>
      </c>
    </row>
    <row r="38" spans="1:8" s="48" customFormat="1" ht="13.5" customHeight="1">
      <c r="A38" s="40"/>
      <c r="B38" s="40"/>
      <c r="C38" s="40">
        <v>641</v>
      </c>
      <c r="D38" s="40"/>
      <c r="E38" s="40" t="s">
        <v>38</v>
      </c>
      <c r="F38" s="178">
        <f>SUM(F39:F43)</f>
        <v>6260000</v>
      </c>
      <c r="G38" s="178">
        <f t="shared" si="0"/>
        <v>1205000</v>
      </c>
      <c r="H38" s="178">
        <f>SUM(H39:H43)</f>
        <v>7465000</v>
      </c>
    </row>
    <row r="39" spans="1:8" s="48" customFormat="1" ht="12.75" customHeight="1" hidden="1">
      <c r="A39" s="40"/>
      <c r="B39" s="40"/>
      <c r="C39" s="40"/>
      <c r="D39" s="40">
        <v>6413</v>
      </c>
      <c r="E39" s="42" t="s">
        <v>39</v>
      </c>
      <c r="F39" s="45">
        <v>440000</v>
      </c>
      <c r="G39" s="45">
        <f t="shared" si="0"/>
        <v>-375000</v>
      </c>
      <c r="H39" s="45">
        <v>65000</v>
      </c>
    </row>
    <row r="40" spans="1:8" s="48" customFormat="1" ht="12.75" customHeight="1" hidden="1">
      <c r="A40" s="40"/>
      <c r="B40" s="40"/>
      <c r="C40" s="40"/>
      <c r="D40" s="40">
        <v>6414</v>
      </c>
      <c r="E40" s="42" t="s">
        <v>119</v>
      </c>
      <c r="F40" s="45">
        <v>10000</v>
      </c>
      <c r="G40" s="45">
        <f t="shared" si="0"/>
        <v>-10000</v>
      </c>
      <c r="H40" s="45">
        <v>0</v>
      </c>
    </row>
    <row r="41" spans="1:8" s="48" customFormat="1" ht="12.75" customHeight="1" hidden="1">
      <c r="A41" s="40"/>
      <c r="B41" s="40"/>
      <c r="C41" s="40"/>
      <c r="D41" s="40">
        <v>6415</v>
      </c>
      <c r="E41" s="42" t="s">
        <v>41</v>
      </c>
      <c r="F41" s="45">
        <v>10000</v>
      </c>
      <c r="G41" s="45">
        <f t="shared" si="0"/>
        <v>-10000</v>
      </c>
      <c r="H41" s="45">
        <v>0</v>
      </c>
    </row>
    <row r="42" spans="1:8" s="48" customFormat="1" ht="12.75" customHeight="1" hidden="1">
      <c r="A42" s="40"/>
      <c r="B42" s="40"/>
      <c r="C42" s="40"/>
      <c r="D42" s="40">
        <v>6416</v>
      </c>
      <c r="E42" s="42" t="s">
        <v>42</v>
      </c>
      <c r="F42" s="45">
        <v>5800000</v>
      </c>
      <c r="G42" s="45">
        <f t="shared" si="0"/>
        <v>1600000</v>
      </c>
      <c r="H42" s="45">
        <v>7400000</v>
      </c>
    </row>
    <row r="43" spans="1:8" s="48" customFormat="1" ht="13.5" customHeight="1" hidden="1">
      <c r="A43" s="40"/>
      <c r="B43" s="40"/>
      <c r="C43" s="40"/>
      <c r="D43" s="40">
        <v>6419</v>
      </c>
      <c r="E43" s="42" t="s">
        <v>129</v>
      </c>
      <c r="F43" s="45"/>
      <c r="G43" s="45">
        <f t="shared" si="0"/>
        <v>0</v>
      </c>
      <c r="H43" s="45"/>
    </row>
    <row r="44" spans="1:8" s="48" customFormat="1" ht="12.75" customHeight="1">
      <c r="A44" s="40"/>
      <c r="B44" s="40"/>
      <c r="C44" s="40">
        <v>642</v>
      </c>
      <c r="D44" s="40"/>
      <c r="E44" s="40" t="s">
        <v>45</v>
      </c>
      <c r="F44" s="178">
        <f>F45</f>
        <v>240000</v>
      </c>
      <c r="G44" s="178">
        <f t="shared" si="0"/>
        <v>-233000</v>
      </c>
      <c r="H44" s="178">
        <f>H45</f>
        <v>7000</v>
      </c>
    </row>
    <row r="45" spans="1:8" s="5" customFormat="1" ht="12.75" customHeight="1" hidden="1">
      <c r="A45" s="89"/>
      <c r="B45" s="89"/>
      <c r="C45" s="89"/>
      <c r="D45" s="89">
        <v>6422</v>
      </c>
      <c r="E45" s="42" t="s">
        <v>46</v>
      </c>
      <c r="F45" s="6">
        <v>240000</v>
      </c>
      <c r="G45" s="6">
        <f t="shared" si="0"/>
        <v>-233000</v>
      </c>
      <c r="H45" s="6">
        <v>7000</v>
      </c>
    </row>
    <row r="46" spans="1:8" s="5" customFormat="1" ht="24.75" customHeight="1">
      <c r="A46" s="89"/>
      <c r="B46" s="116">
        <v>65</v>
      </c>
      <c r="C46" s="89"/>
      <c r="D46" s="89"/>
      <c r="E46" s="39" t="s">
        <v>135</v>
      </c>
      <c r="F46" s="47">
        <f aca="true" t="shared" si="1" ref="F46:H48">F47</f>
        <v>2000000</v>
      </c>
      <c r="G46" s="47">
        <f t="shared" si="0"/>
        <v>22000000</v>
      </c>
      <c r="H46" s="47">
        <f t="shared" si="1"/>
        <v>24000000</v>
      </c>
    </row>
    <row r="47" spans="1:8" s="48" customFormat="1" ht="12" customHeight="1">
      <c r="A47" s="40"/>
      <c r="B47" s="40"/>
      <c r="C47" s="40">
        <v>652</v>
      </c>
      <c r="D47" s="40"/>
      <c r="E47" s="42" t="s">
        <v>47</v>
      </c>
      <c r="F47" s="178">
        <f t="shared" si="1"/>
        <v>2000000</v>
      </c>
      <c r="G47" s="178">
        <f t="shared" si="0"/>
        <v>22000000</v>
      </c>
      <c r="H47" s="178">
        <f t="shared" si="1"/>
        <v>24000000</v>
      </c>
    </row>
    <row r="48" spans="1:8" s="5" customFormat="1" ht="15" customHeight="1" hidden="1">
      <c r="A48" s="89"/>
      <c r="B48" s="89"/>
      <c r="C48" s="89"/>
      <c r="D48" s="89">
        <v>6526</v>
      </c>
      <c r="E48" s="42" t="s">
        <v>48</v>
      </c>
      <c r="F48" s="6">
        <f t="shared" si="1"/>
        <v>2000000</v>
      </c>
      <c r="G48" s="6">
        <f t="shared" si="0"/>
        <v>22000000</v>
      </c>
      <c r="H48" s="6">
        <f t="shared" si="1"/>
        <v>24000000</v>
      </c>
    </row>
    <row r="49" spans="1:8" s="5" customFormat="1" ht="25.5" customHeight="1" hidden="1">
      <c r="A49" s="89"/>
      <c r="B49" s="89"/>
      <c r="C49" s="89"/>
      <c r="D49" s="89"/>
      <c r="E49" s="42" t="s">
        <v>115</v>
      </c>
      <c r="F49" s="6">
        <v>2000000</v>
      </c>
      <c r="G49" s="6">
        <f t="shared" si="0"/>
        <v>22000000</v>
      </c>
      <c r="H49" s="6">
        <v>24000000</v>
      </c>
    </row>
    <row r="50" spans="1:7" s="5" customFormat="1" ht="15" customHeight="1" hidden="1" outlineLevel="1">
      <c r="A50" s="54">
        <v>7</v>
      </c>
      <c r="B50" s="54"/>
      <c r="C50" s="54"/>
      <c r="D50" s="54"/>
      <c r="E50" s="55" t="s">
        <v>103</v>
      </c>
      <c r="G50" s="5">
        <f t="shared" si="0"/>
        <v>0</v>
      </c>
    </row>
    <row r="51" spans="1:7" s="5" customFormat="1" ht="12.75" customHeight="1" hidden="1" outlineLevel="1">
      <c r="A51" s="89"/>
      <c r="B51" s="54">
        <v>71</v>
      </c>
      <c r="C51" s="54"/>
      <c r="D51" s="54"/>
      <c r="E51" s="41" t="s">
        <v>49</v>
      </c>
      <c r="G51" s="5">
        <f t="shared" si="0"/>
        <v>0</v>
      </c>
    </row>
    <row r="52" spans="1:7" s="5" customFormat="1" ht="13.5" customHeight="1" hidden="1" outlineLevel="1">
      <c r="A52" s="89"/>
      <c r="B52" s="54"/>
      <c r="C52" s="54">
        <v>711</v>
      </c>
      <c r="D52" s="54"/>
      <c r="E52" s="41" t="s">
        <v>51</v>
      </c>
      <c r="G52" s="5">
        <f t="shared" si="0"/>
        <v>0</v>
      </c>
    </row>
    <row r="53" spans="1:7" s="5" customFormat="1" ht="13.5" customHeight="1" hidden="1" outlineLevel="1">
      <c r="A53" s="89"/>
      <c r="B53" s="89"/>
      <c r="C53" s="89"/>
      <c r="D53" s="89">
        <v>7111</v>
      </c>
      <c r="E53" s="42" t="s">
        <v>50</v>
      </c>
      <c r="G53" s="5">
        <f t="shared" si="0"/>
        <v>0</v>
      </c>
    </row>
    <row r="54" spans="1:7" s="5" customFormat="1" ht="13.5" customHeight="1" hidden="1" outlineLevel="1">
      <c r="A54" s="89"/>
      <c r="B54" s="54">
        <v>72</v>
      </c>
      <c r="C54" s="54"/>
      <c r="D54" s="54"/>
      <c r="E54" s="41" t="s">
        <v>54</v>
      </c>
      <c r="G54" s="5">
        <f t="shared" si="0"/>
        <v>0</v>
      </c>
    </row>
    <row r="55" spans="1:7" s="5" customFormat="1" ht="14.25" customHeight="1" hidden="1" outlineLevel="1">
      <c r="A55" s="89"/>
      <c r="B55" s="54"/>
      <c r="C55" s="54">
        <v>721</v>
      </c>
      <c r="D55" s="54"/>
      <c r="E55" s="41" t="s">
        <v>52</v>
      </c>
      <c r="G55" s="5">
        <f t="shared" si="0"/>
        <v>0</v>
      </c>
    </row>
    <row r="56" spans="1:7" s="5" customFormat="1" ht="12" customHeight="1" hidden="1" outlineLevel="1">
      <c r="A56" s="89"/>
      <c r="B56" s="89"/>
      <c r="C56" s="89"/>
      <c r="D56" s="89">
        <v>7212</v>
      </c>
      <c r="E56" s="42" t="s">
        <v>53</v>
      </c>
      <c r="G56" s="5">
        <f t="shared" si="0"/>
        <v>0</v>
      </c>
    </row>
    <row r="57" spans="1:7" s="44" customFormat="1" ht="12.75" customHeight="1" hidden="1" outlineLevel="1">
      <c r="A57" s="55"/>
      <c r="B57" s="55"/>
      <c r="C57" s="55">
        <v>723</v>
      </c>
      <c r="D57" s="137"/>
      <c r="E57" s="125" t="s">
        <v>127</v>
      </c>
      <c r="G57" s="44">
        <f t="shared" si="0"/>
        <v>0</v>
      </c>
    </row>
    <row r="58" spans="1:7" s="5" customFormat="1" ht="11.25" customHeight="1" hidden="1" outlineLevel="1">
      <c r="A58" s="92"/>
      <c r="B58" s="92"/>
      <c r="C58" s="92"/>
      <c r="D58" s="138">
        <v>7231</v>
      </c>
      <c r="E58" s="123" t="s">
        <v>26</v>
      </c>
      <c r="G58" s="5">
        <f t="shared" si="0"/>
        <v>0</v>
      </c>
    </row>
    <row r="59" spans="1:5" s="66" customFormat="1" ht="21" customHeight="1" collapsed="1">
      <c r="A59" s="94"/>
      <c r="B59" s="94"/>
      <c r="C59" s="94"/>
      <c r="D59" s="139"/>
      <c r="E59" s="160" t="s">
        <v>142</v>
      </c>
    </row>
    <row r="60" spans="1:8" s="44" customFormat="1" ht="14.25" customHeight="1">
      <c r="A60" s="55">
        <v>6</v>
      </c>
      <c r="B60" s="55"/>
      <c r="C60" s="55"/>
      <c r="D60" s="140"/>
      <c r="E60" s="39" t="s">
        <v>36</v>
      </c>
      <c r="F60" s="47">
        <f aca="true" t="shared" si="2" ref="F60:H62">F61</f>
        <v>1000000</v>
      </c>
      <c r="G60" s="47">
        <f t="shared" si="0"/>
        <v>-372000</v>
      </c>
      <c r="H60" s="47">
        <f t="shared" si="2"/>
        <v>628000</v>
      </c>
    </row>
    <row r="61" spans="1:8" s="44" customFormat="1" ht="24.75" customHeight="1">
      <c r="A61" s="54"/>
      <c r="B61" s="116">
        <v>66</v>
      </c>
      <c r="C61" s="54"/>
      <c r="D61" s="54"/>
      <c r="E61" s="83" t="s">
        <v>138</v>
      </c>
      <c r="F61" s="47">
        <f t="shared" si="2"/>
        <v>1000000</v>
      </c>
      <c r="G61" s="47">
        <f t="shared" si="0"/>
        <v>-372000</v>
      </c>
      <c r="H61" s="47">
        <f t="shared" si="2"/>
        <v>628000</v>
      </c>
    </row>
    <row r="62" spans="1:8" s="48" customFormat="1" ht="12.75" customHeight="1">
      <c r="A62" s="40"/>
      <c r="B62" s="40"/>
      <c r="C62" s="117">
        <v>661</v>
      </c>
      <c r="D62" s="40"/>
      <c r="E62" s="84" t="s">
        <v>139</v>
      </c>
      <c r="F62" s="45">
        <f t="shared" si="2"/>
        <v>1000000</v>
      </c>
      <c r="G62" s="45">
        <f t="shared" si="0"/>
        <v>-372000</v>
      </c>
      <c r="H62" s="45">
        <f t="shared" si="2"/>
        <v>628000</v>
      </c>
    </row>
    <row r="63" spans="1:8" s="48" customFormat="1" ht="13.5" customHeight="1" hidden="1">
      <c r="A63" s="40"/>
      <c r="B63" s="40"/>
      <c r="C63" s="40"/>
      <c r="D63" s="40">
        <v>6615</v>
      </c>
      <c r="E63" s="84" t="s">
        <v>140</v>
      </c>
      <c r="F63" s="45">
        <v>1000000</v>
      </c>
      <c r="G63" s="45">
        <f t="shared" si="0"/>
        <v>-372000</v>
      </c>
      <c r="H63" s="45">
        <v>628000</v>
      </c>
    </row>
    <row r="64" spans="4:8" s="5" customFormat="1" ht="12.75">
      <c r="D64" s="24"/>
      <c r="E64" s="13"/>
      <c r="F64" s="13"/>
      <c r="G64" s="13"/>
      <c r="H64" s="13"/>
    </row>
    <row r="65" spans="4:8" s="5" customFormat="1" ht="12.75">
      <c r="D65" s="141"/>
      <c r="E65" s="142"/>
      <c r="F65" s="142"/>
      <c r="G65" s="142"/>
      <c r="H65" s="142"/>
    </row>
    <row r="66" spans="4:5" s="5" customFormat="1" ht="12.75">
      <c r="D66" s="141"/>
      <c r="E66" s="142"/>
    </row>
    <row r="67" spans="4:5" s="5" customFormat="1" ht="12.75">
      <c r="D67" s="141"/>
      <c r="E67" s="142"/>
    </row>
    <row r="68" spans="4:5" s="5" customFormat="1" ht="12.75">
      <c r="D68" s="141"/>
      <c r="E68" s="142"/>
    </row>
    <row r="69" spans="4:5" s="5" customFormat="1" ht="13.5" customHeight="1">
      <c r="D69" s="141"/>
      <c r="E69" s="142"/>
    </row>
    <row r="70" spans="3:5" s="5" customFormat="1" ht="12.75">
      <c r="C70" s="4"/>
      <c r="D70" s="141"/>
      <c r="E70" s="124"/>
    </row>
    <row r="71" spans="4:5" s="5" customFormat="1" ht="12.75">
      <c r="D71" s="27"/>
      <c r="E71" s="15"/>
    </row>
    <row r="72" spans="4:5" s="5" customFormat="1" ht="12.75">
      <c r="D72" s="141"/>
      <c r="E72" s="142"/>
    </row>
    <row r="73" spans="4:5" s="5" customFormat="1" ht="12.75">
      <c r="D73" s="24"/>
      <c r="E73" s="13"/>
    </row>
    <row r="74" spans="4:5" s="5" customFormat="1" ht="12.75">
      <c r="D74" s="24"/>
      <c r="E74" s="13"/>
    </row>
    <row r="75" spans="4:5" s="5" customFormat="1" ht="12.75">
      <c r="D75" s="141"/>
      <c r="E75" s="142"/>
    </row>
    <row r="76" spans="4:5" s="5" customFormat="1" ht="12.75">
      <c r="D76" s="143"/>
      <c r="E76" s="144"/>
    </row>
    <row r="77" spans="4:5" s="5" customFormat="1" ht="12.75">
      <c r="D77" s="141"/>
      <c r="E77" s="142"/>
    </row>
    <row r="78" spans="4:5" s="5" customFormat="1" ht="12.75">
      <c r="D78" s="141"/>
      <c r="E78" s="142"/>
    </row>
    <row r="79" spans="4:5" s="5" customFormat="1" ht="12.75">
      <c r="D79" s="143"/>
      <c r="E79" s="144"/>
    </row>
    <row r="80" spans="4:5" s="5" customFormat="1" ht="12.75">
      <c r="D80" s="141"/>
      <c r="E80" s="142"/>
    </row>
    <row r="81" spans="4:5" s="5" customFormat="1" ht="12.75">
      <c r="D81" s="24"/>
      <c r="E81" s="13"/>
    </row>
    <row r="82" spans="4:5" s="5" customFormat="1" ht="12.75">
      <c r="D82" s="143"/>
      <c r="E82" s="15"/>
    </row>
    <row r="83" spans="4:5" s="5" customFormat="1" ht="12.75">
      <c r="D83" s="145"/>
      <c r="E83" s="13"/>
    </row>
    <row r="84" spans="4:5" s="5" customFormat="1" ht="12.75">
      <c r="D84" s="143"/>
      <c r="E84" s="144"/>
    </row>
    <row r="85" spans="4:5" s="5" customFormat="1" ht="12.75">
      <c r="D85" s="141"/>
      <c r="E85" s="142"/>
    </row>
    <row r="86" spans="3:5" s="5" customFormat="1" ht="12.75">
      <c r="C86" s="4"/>
      <c r="D86" s="141"/>
      <c r="E86" s="124"/>
    </row>
    <row r="87" spans="4:5" s="5" customFormat="1" ht="12.75">
      <c r="D87" s="145"/>
      <c r="E87" s="144"/>
    </row>
    <row r="88" spans="4:5" s="5" customFormat="1" ht="12.75">
      <c r="D88" s="145"/>
      <c r="E88" s="13"/>
    </row>
    <row r="89" spans="3:5" s="5" customFormat="1" ht="12.75">
      <c r="C89" s="4"/>
      <c r="D89" s="145"/>
      <c r="E89" s="28"/>
    </row>
    <row r="90" spans="3:5" s="5" customFormat="1" ht="12.75">
      <c r="C90" s="4"/>
      <c r="D90" s="143"/>
      <c r="E90" s="146"/>
    </row>
    <row r="91" spans="4:5" s="5" customFormat="1" ht="12.75">
      <c r="D91" s="141"/>
      <c r="E91" s="142"/>
    </row>
    <row r="92" spans="4:5" s="5" customFormat="1" ht="12.75">
      <c r="D92" s="27"/>
      <c r="E92" s="6"/>
    </row>
    <row r="93" spans="4:5" s="5" customFormat="1" ht="11.25" customHeight="1">
      <c r="D93" s="24"/>
      <c r="E93" s="13"/>
    </row>
    <row r="94" spans="2:5" s="5" customFormat="1" ht="24" customHeight="1">
      <c r="B94" s="4"/>
      <c r="D94" s="24"/>
      <c r="E94" s="72"/>
    </row>
    <row r="95" spans="3:5" s="5" customFormat="1" ht="15" customHeight="1">
      <c r="C95" s="4"/>
      <c r="D95" s="24"/>
      <c r="E95" s="72"/>
    </row>
    <row r="96" spans="4:5" s="5" customFormat="1" ht="11.25" customHeight="1">
      <c r="D96" s="27"/>
      <c r="E96" s="15"/>
    </row>
    <row r="97" spans="4:5" s="5" customFormat="1" ht="12.75">
      <c r="D97" s="24"/>
      <c r="E97" s="13"/>
    </row>
    <row r="98" spans="2:5" s="5" customFormat="1" ht="13.5" customHeight="1">
      <c r="B98" s="4"/>
      <c r="D98" s="24"/>
      <c r="E98" s="3"/>
    </row>
    <row r="99" spans="3:5" s="5" customFormat="1" ht="12.75" customHeight="1">
      <c r="C99" s="4"/>
      <c r="D99" s="24"/>
      <c r="E99" s="124"/>
    </row>
    <row r="100" spans="3:5" s="5" customFormat="1" ht="12.75" customHeight="1">
      <c r="C100" s="4"/>
      <c r="D100" s="22"/>
      <c r="E100" s="20"/>
    </row>
    <row r="101" spans="4:5" s="5" customFormat="1" ht="12.75">
      <c r="D101" s="23"/>
      <c r="E101" s="17"/>
    </row>
    <row r="102" s="5" customFormat="1" ht="12.75"/>
    <row r="103" s="5" customFormat="1" ht="12.75"/>
    <row r="104" s="5" customFormat="1" ht="12.75"/>
    <row r="105" s="5" customFormat="1" ht="12.75"/>
    <row r="106" s="5" customFormat="1" ht="19.5" customHeight="1"/>
    <row r="107" s="5" customFormat="1" ht="15" customHeight="1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22.5" customHeight="1"/>
    <row r="115" s="5" customFormat="1" ht="12.75"/>
    <row r="116" s="5" customFormat="1" ht="12.75"/>
    <row r="117" s="5" customFormat="1" ht="12.75"/>
    <row r="118" s="5" customFormat="1" ht="12.75"/>
    <row r="119" s="5" customFormat="1" ht="13.5" customHeight="1"/>
    <row r="120" s="5" customFormat="1" ht="13.5" customHeight="1"/>
    <row r="121" s="5" customFormat="1" ht="13.5" customHeight="1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32" customFormat="1" ht="18" customHeight="1"/>
    <row r="134" s="48" customFormat="1" ht="28.5" customHeight="1"/>
    <row r="135" s="5" customFormat="1" ht="12.75"/>
    <row r="136" s="5" customFormat="1" ht="12.75"/>
    <row r="137" s="5" customFormat="1" ht="12.75"/>
    <row r="138" s="5" customFormat="1" ht="17.25" customHeight="1"/>
    <row r="139" s="5" customFormat="1" ht="13.5" customHeight="1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22.5" customHeight="1"/>
    <row r="146" s="5" customFormat="1" ht="22.5" customHeight="1"/>
    <row r="147" s="5" customFormat="1" ht="12.75">
      <c r="D147" s="25"/>
    </row>
    <row r="148" s="5" customFormat="1" ht="12.75">
      <c r="D148" s="25"/>
    </row>
    <row r="149" s="5" customFormat="1" ht="12.75">
      <c r="D149" s="25"/>
    </row>
    <row r="150" s="5" customFormat="1" ht="12.75">
      <c r="D150" s="25"/>
    </row>
    <row r="151" s="5" customFormat="1" ht="12.75">
      <c r="D151" s="25"/>
    </row>
    <row r="152" s="5" customFormat="1" ht="12.75">
      <c r="D152" s="25"/>
    </row>
    <row r="153" s="5" customFormat="1" ht="12.75">
      <c r="D153" s="25"/>
    </row>
    <row r="154" s="5" customFormat="1" ht="12.75">
      <c r="D154" s="25"/>
    </row>
    <row r="155" s="5" customFormat="1" ht="12.75">
      <c r="D155" s="25"/>
    </row>
    <row r="156" s="5" customFormat="1" ht="12.75">
      <c r="D156" s="25"/>
    </row>
    <row r="157" s="5" customFormat="1" ht="12.75">
      <c r="D157" s="25"/>
    </row>
    <row r="158" s="5" customFormat="1" ht="12.75">
      <c r="D158" s="25"/>
    </row>
    <row r="159" s="5" customFormat="1" ht="12.75">
      <c r="D159" s="25"/>
    </row>
    <row r="160" s="5" customFormat="1" ht="12.75">
      <c r="D160" s="25"/>
    </row>
    <row r="161" s="5" customFormat="1" ht="12.75">
      <c r="D161" s="25"/>
    </row>
    <row r="162" s="5" customFormat="1" ht="12.75">
      <c r="D162" s="25"/>
    </row>
    <row r="163" s="5" customFormat="1" ht="12.75">
      <c r="D163" s="25"/>
    </row>
    <row r="164" s="5" customFormat="1" ht="12.75">
      <c r="D164" s="25"/>
    </row>
    <row r="165" s="5" customFormat="1" ht="12.75">
      <c r="D165" s="25"/>
    </row>
    <row r="166" s="5" customFormat="1" ht="12.75">
      <c r="D166" s="25"/>
    </row>
    <row r="167" s="5" customFormat="1" ht="12.75">
      <c r="D167" s="25"/>
    </row>
    <row r="168" s="5" customFormat="1" ht="12.75">
      <c r="D168" s="25"/>
    </row>
    <row r="169" s="5" customFormat="1" ht="12.75">
      <c r="D169" s="25"/>
    </row>
    <row r="170" s="5" customFormat="1" ht="12.75">
      <c r="D170" s="25"/>
    </row>
    <row r="171" s="5" customFormat="1" ht="12.75">
      <c r="D171" s="25"/>
    </row>
    <row r="172" s="5" customFormat="1" ht="12.75">
      <c r="D172" s="25"/>
    </row>
    <row r="173" s="5" customFormat="1" ht="12.75">
      <c r="D173" s="25"/>
    </row>
    <row r="174" s="5" customFormat="1" ht="12.75">
      <c r="D174" s="25"/>
    </row>
    <row r="175" s="5" customFormat="1" ht="12.75">
      <c r="D175" s="25"/>
    </row>
    <row r="176" s="5" customFormat="1" ht="12.75">
      <c r="D176" s="25"/>
    </row>
    <row r="177" s="5" customFormat="1" ht="12.75">
      <c r="D177" s="25"/>
    </row>
    <row r="178" s="5" customFormat="1" ht="12.75">
      <c r="D178" s="25"/>
    </row>
    <row r="179" s="5" customFormat="1" ht="12.75">
      <c r="D179" s="25"/>
    </row>
    <row r="180" s="5" customFormat="1" ht="12.75">
      <c r="D180" s="25"/>
    </row>
    <row r="181" s="5" customFormat="1" ht="12.75">
      <c r="D181" s="25"/>
    </row>
    <row r="182" s="5" customFormat="1" ht="12.75">
      <c r="D182" s="25"/>
    </row>
    <row r="183" s="5" customFormat="1" ht="12.75">
      <c r="D183" s="25"/>
    </row>
    <row r="184" s="5" customFormat="1" ht="12.75">
      <c r="D184" s="25"/>
    </row>
    <row r="185" s="5" customFormat="1" ht="12.75">
      <c r="D185" s="25"/>
    </row>
    <row r="186" s="5" customFormat="1" ht="12.75">
      <c r="D186" s="25"/>
    </row>
    <row r="187" s="5" customFormat="1" ht="12.75">
      <c r="D187" s="25"/>
    </row>
    <row r="188" s="5" customFormat="1" ht="12.75">
      <c r="D188" s="25"/>
    </row>
    <row r="189" s="5" customFormat="1" ht="12.75">
      <c r="D189" s="25"/>
    </row>
    <row r="190" s="5" customFormat="1" ht="12.75">
      <c r="D190" s="25"/>
    </row>
    <row r="191" s="5" customFormat="1" ht="12.75">
      <c r="D191" s="25"/>
    </row>
    <row r="192" s="5" customFormat="1" ht="12.75">
      <c r="D192" s="25"/>
    </row>
    <row r="193" s="5" customFormat="1" ht="12.75">
      <c r="D193" s="25"/>
    </row>
    <row r="194" s="5" customFormat="1" ht="12.75">
      <c r="D194" s="25"/>
    </row>
    <row r="195" s="5" customFormat="1" ht="12.75">
      <c r="D195" s="25"/>
    </row>
    <row r="196" s="5" customFormat="1" ht="12.75">
      <c r="D196" s="25"/>
    </row>
    <row r="197" s="5" customFormat="1" ht="12.75">
      <c r="D197" s="25"/>
    </row>
    <row r="198" s="5" customFormat="1" ht="12.75">
      <c r="D198" s="25"/>
    </row>
    <row r="199" s="5" customFormat="1" ht="12.75">
      <c r="D199" s="25"/>
    </row>
    <row r="200" s="5" customFormat="1" ht="12.75">
      <c r="D200" s="25"/>
    </row>
    <row r="201" s="5" customFormat="1" ht="12.75">
      <c r="D201" s="25"/>
    </row>
    <row r="202" s="5" customFormat="1" ht="12.75">
      <c r="D202" s="25"/>
    </row>
    <row r="203" s="5" customFormat="1" ht="12.75">
      <c r="D203" s="25"/>
    </row>
    <row r="204" s="5" customFormat="1" ht="12.75">
      <c r="D204" s="25"/>
    </row>
    <row r="205" s="5" customFormat="1" ht="12.75">
      <c r="D205" s="25"/>
    </row>
    <row r="206" s="5" customFormat="1" ht="12.75">
      <c r="D206" s="25"/>
    </row>
    <row r="207" s="5" customFormat="1" ht="12.75">
      <c r="D207" s="25"/>
    </row>
    <row r="208" s="5" customFormat="1" ht="12.75">
      <c r="D208" s="25"/>
    </row>
    <row r="209" s="5" customFormat="1" ht="12.75">
      <c r="D209" s="25"/>
    </row>
    <row r="210" s="5" customFormat="1" ht="12.75">
      <c r="D210" s="25"/>
    </row>
    <row r="211" s="5" customFormat="1" ht="12.75">
      <c r="D211" s="25"/>
    </row>
    <row r="212" s="5" customFormat="1" ht="12.75">
      <c r="D212" s="25"/>
    </row>
    <row r="213" s="5" customFormat="1" ht="12.75">
      <c r="D213" s="25"/>
    </row>
    <row r="214" s="5" customFormat="1" ht="12.75">
      <c r="D214" s="25"/>
    </row>
    <row r="215" s="5" customFormat="1" ht="12.75">
      <c r="D215" s="25"/>
    </row>
    <row r="216" s="5" customFormat="1" ht="12.75">
      <c r="D216" s="25"/>
    </row>
    <row r="217" s="5" customFormat="1" ht="12.75">
      <c r="D217" s="25"/>
    </row>
    <row r="218" s="5" customFormat="1" ht="12.75">
      <c r="D218" s="25"/>
    </row>
    <row r="219" s="5" customFormat="1" ht="12.75">
      <c r="D219" s="25"/>
    </row>
    <row r="220" s="5" customFormat="1" ht="12.75">
      <c r="D220" s="25"/>
    </row>
    <row r="221" s="5" customFormat="1" ht="12.75">
      <c r="D221" s="25"/>
    </row>
    <row r="222" s="5" customFormat="1" ht="12.75">
      <c r="D222" s="25"/>
    </row>
    <row r="223" s="5" customFormat="1" ht="12.75">
      <c r="D223" s="25"/>
    </row>
    <row r="224" s="5" customFormat="1" ht="12.75">
      <c r="D224" s="25"/>
    </row>
    <row r="225" s="5" customFormat="1" ht="12.75">
      <c r="D225" s="25"/>
    </row>
    <row r="226" s="5" customFormat="1" ht="12.75">
      <c r="D226" s="25"/>
    </row>
    <row r="227" s="5" customFormat="1" ht="12.75">
      <c r="D227" s="25"/>
    </row>
    <row r="228" s="5" customFormat="1" ht="12.75">
      <c r="D228" s="25"/>
    </row>
    <row r="229" s="5" customFormat="1" ht="12.75">
      <c r="D229" s="25"/>
    </row>
    <row r="230" s="5" customFormat="1" ht="12.75">
      <c r="D230" s="25"/>
    </row>
    <row r="231" s="5" customFormat="1" ht="12.75">
      <c r="D231" s="25"/>
    </row>
    <row r="232" s="5" customFormat="1" ht="12.75">
      <c r="D232" s="25"/>
    </row>
    <row r="233" s="5" customFormat="1" ht="12.75">
      <c r="D233" s="25"/>
    </row>
    <row r="234" s="5" customFormat="1" ht="12.75">
      <c r="D234" s="25"/>
    </row>
    <row r="235" s="5" customFormat="1" ht="12.75">
      <c r="D235" s="25"/>
    </row>
    <row r="236" s="5" customFormat="1" ht="12.75">
      <c r="D236" s="25"/>
    </row>
    <row r="237" s="5" customFormat="1" ht="12.75">
      <c r="D237" s="25"/>
    </row>
    <row r="238" s="5" customFormat="1" ht="12.75">
      <c r="D238" s="25"/>
    </row>
    <row r="239" s="5" customFormat="1" ht="12.75">
      <c r="D239" s="25"/>
    </row>
    <row r="240" s="5" customFormat="1" ht="12.75">
      <c r="D240" s="25"/>
    </row>
    <row r="241" s="5" customFormat="1" ht="12.75">
      <c r="D241" s="25"/>
    </row>
    <row r="242" s="5" customFormat="1" ht="12.75">
      <c r="D242" s="25"/>
    </row>
    <row r="243" s="5" customFormat="1" ht="12.75">
      <c r="D243" s="25"/>
    </row>
    <row r="244" s="5" customFormat="1" ht="12.75">
      <c r="D244" s="25"/>
    </row>
    <row r="245" s="5" customFormat="1" ht="12.75">
      <c r="D245" s="25"/>
    </row>
    <row r="246" s="5" customFormat="1" ht="12.75">
      <c r="D246" s="25"/>
    </row>
    <row r="247" s="5" customFormat="1" ht="12.75">
      <c r="D247" s="25"/>
    </row>
    <row r="248" s="5" customFormat="1" ht="12.75">
      <c r="D248" s="25"/>
    </row>
    <row r="249" s="5" customFormat="1" ht="12.75">
      <c r="D249" s="25"/>
    </row>
    <row r="250" s="5" customFormat="1" ht="12.75">
      <c r="D250" s="25"/>
    </row>
    <row r="251" s="5" customFormat="1" ht="12.75">
      <c r="D251" s="25"/>
    </row>
    <row r="252" s="5" customFormat="1" ht="12.75">
      <c r="D252" s="25"/>
    </row>
    <row r="253" s="5" customFormat="1" ht="12.75">
      <c r="D253" s="25"/>
    </row>
    <row r="254" s="5" customFormat="1" ht="12.75">
      <c r="D254" s="25"/>
    </row>
    <row r="255" s="5" customFormat="1" ht="12.75">
      <c r="D255" s="25"/>
    </row>
    <row r="256" s="5" customFormat="1" ht="12.75">
      <c r="D256" s="25"/>
    </row>
    <row r="257" s="5" customFormat="1" ht="12.75">
      <c r="D257" s="25"/>
    </row>
    <row r="258" s="5" customFormat="1" ht="12.75">
      <c r="D258" s="25"/>
    </row>
    <row r="259" s="5" customFormat="1" ht="12.75">
      <c r="D259" s="25"/>
    </row>
    <row r="260" s="5" customFormat="1" ht="12.75">
      <c r="D260" s="25"/>
    </row>
    <row r="261" s="5" customFormat="1" ht="12.75">
      <c r="D261" s="25"/>
    </row>
    <row r="262" s="5" customFormat="1" ht="12.75">
      <c r="D262" s="25"/>
    </row>
    <row r="263" s="5" customFormat="1" ht="12.75">
      <c r="D263" s="25"/>
    </row>
    <row r="264" s="5" customFormat="1" ht="12.75">
      <c r="D264" s="25"/>
    </row>
    <row r="265" s="5" customFormat="1" ht="12.75">
      <c r="D265" s="25"/>
    </row>
    <row r="266" s="5" customFormat="1" ht="12.75">
      <c r="D266" s="25"/>
    </row>
    <row r="267" s="5" customFormat="1" ht="12.75">
      <c r="D267" s="25"/>
    </row>
    <row r="268" s="5" customFormat="1" ht="12.75">
      <c r="D268" s="25"/>
    </row>
    <row r="269" s="5" customFormat="1" ht="12.75">
      <c r="D269" s="25"/>
    </row>
    <row r="270" s="5" customFormat="1" ht="12.75">
      <c r="D270" s="25"/>
    </row>
    <row r="271" s="5" customFormat="1" ht="12.75">
      <c r="D271" s="25"/>
    </row>
    <row r="272" s="5" customFormat="1" ht="12.75">
      <c r="D272" s="25"/>
    </row>
    <row r="273" s="5" customFormat="1" ht="12.75">
      <c r="D273" s="25"/>
    </row>
    <row r="274" s="5" customFormat="1" ht="12.75">
      <c r="D274" s="25"/>
    </row>
    <row r="275" s="5" customFormat="1" ht="12.75">
      <c r="D275" s="25"/>
    </row>
    <row r="276" s="5" customFormat="1" ht="12.75">
      <c r="D276" s="25"/>
    </row>
    <row r="277" s="5" customFormat="1" ht="12.75">
      <c r="D277" s="25"/>
    </row>
    <row r="278" s="5" customFormat="1" ht="12.75">
      <c r="D278" s="25"/>
    </row>
    <row r="279" s="5" customFormat="1" ht="12.75">
      <c r="D279" s="25"/>
    </row>
    <row r="280" s="5" customFormat="1" ht="12.75">
      <c r="D280" s="25"/>
    </row>
    <row r="281" s="5" customFormat="1" ht="12.75">
      <c r="D281" s="25"/>
    </row>
    <row r="282" s="5" customFormat="1" ht="12.75">
      <c r="D282" s="25"/>
    </row>
    <row r="283" s="5" customFormat="1" ht="12.75">
      <c r="D283" s="25"/>
    </row>
    <row r="284" s="5" customFormat="1" ht="12.75">
      <c r="D284" s="25"/>
    </row>
    <row r="285" s="5" customFormat="1" ht="12.75">
      <c r="D285" s="25"/>
    </row>
    <row r="286" s="5" customFormat="1" ht="12.75">
      <c r="D286" s="25"/>
    </row>
    <row r="287" s="5" customFormat="1" ht="12.75">
      <c r="D287" s="25"/>
    </row>
    <row r="288" s="5" customFormat="1" ht="12.75">
      <c r="D288" s="25"/>
    </row>
    <row r="289" s="5" customFormat="1" ht="12.75">
      <c r="D289" s="25"/>
    </row>
    <row r="290" s="5" customFormat="1" ht="12.75">
      <c r="D290" s="25"/>
    </row>
    <row r="291" s="5" customFormat="1" ht="12.75">
      <c r="D291" s="25"/>
    </row>
    <row r="292" s="5" customFormat="1" ht="12.75">
      <c r="D292" s="25"/>
    </row>
    <row r="293" s="5" customFormat="1" ht="12.75">
      <c r="D293" s="25"/>
    </row>
    <row r="294" s="5" customFormat="1" ht="12.75">
      <c r="D294" s="25"/>
    </row>
    <row r="295" s="5" customFormat="1" ht="12.75">
      <c r="D295" s="25"/>
    </row>
    <row r="296" s="5" customFormat="1" ht="12.75">
      <c r="D296" s="25"/>
    </row>
    <row r="297" s="5" customFormat="1" ht="12.75">
      <c r="D297" s="25"/>
    </row>
    <row r="298" s="5" customFormat="1" ht="12.75">
      <c r="D298" s="25"/>
    </row>
    <row r="299" s="5" customFormat="1" ht="12.75">
      <c r="D299" s="25"/>
    </row>
    <row r="300" s="5" customFormat="1" ht="12.75">
      <c r="D300" s="25"/>
    </row>
    <row r="301" s="5" customFormat="1" ht="12.75">
      <c r="D301" s="25"/>
    </row>
    <row r="302" s="5" customFormat="1" ht="12.75">
      <c r="D302" s="25"/>
    </row>
    <row r="303" s="5" customFormat="1" ht="12.75">
      <c r="D303" s="25"/>
    </row>
    <row r="304" s="5" customFormat="1" ht="12.75">
      <c r="D304" s="25"/>
    </row>
    <row r="305" s="5" customFormat="1" ht="12.75">
      <c r="D305" s="25"/>
    </row>
    <row r="306" s="5" customFormat="1" ht="12.75">
      <c r="D306" s="25"/>
    </row>
    <row r="307" s="5" customFormat="1" ht="12.75">
      <c r="D307" s="25"/>
    </row>
    <row r="308" s="5" customFormat="1" ht="12.75">
      <c r="D308" s="25"/>
    </row>
    <row r="309" s="5" customFormat="1" ht="12.75">
      <c r="D309" s="25"/>
    </row>
    <row r="310" s="5" customFormat="1" ht="12.75">
      <c r="D310" s="25"/>
    </row>
    <row r="311" s="5" customFormat="1" ht="12.75">
      <c r="D311" s="25"/>
    </row>
    <row r="312" s="5" customFormat="1" ht="12.75">
      <c r="D312" s="25"/>
    </row>
    <row r="313" s="5" customFormat="1" ht="12.75">
      <c r="D313" s="25"/>
    </row>
    <row r="314" s="5" customFormat="1" ht="12.75">
      <c r="D314" s="25"/>
    </row>
    <row r="315" s="5" customFormat="1" ht="12.75">
      <c r="D315" s="25"/>
    </row>
    <row r="316" s="5" customFormat="1" ht="12.75">
      <c r="D316" s="25"/>
    </row>
    <row r="317" s="5" customFormat="1" ht="12.75">
      <c r="D317" s="25"/>
    </row>
    <row r="318" s="5" customFormat="1" ht="12.75">
      <c r="D318" s="25"/>
    </row>
    <row r="319" s="5" customFormat="1" ht="12.75">
      <c r="D319" s="25"/>
    </row>
    <row r="320" s="5" customFormat="1" ht="12.75">
      <c r="D320" s="25"/>
    </row>
    <row r="321" s="5" customFormat="1" ht="12.75">
      <c r="D321" s="25"/>
    </row>
    <row r="322" s="5" customFormat="1" ht="12.75">
      <c r="D322" s="25"/>
    </row>
    <row r="323" s="5" customFormat="1" ht="12.75">
      <c r="D323" s="25"/>
    </row>
    <row r="324" s="5" customFormat="1" ht="12.75">
      <c r="D324" s="25"/>
    </row>
    <row r="325" s="5" customFormat="1" ht="12.75">
      <c r="D325" s="25"/>
    </row>
    <row r="326" s="5" customFormat="1" ht="12.75">
      <c r="D326" s="25"/>
    </row>
    <row r="327" s="5" customFormat="1" ht="12.75">
      <c r="D327" s="25"/>
    </row>
    <row r="328" s="5" customFormat="1" ht="12.75">
      <c r="D328" s="25"/>
    </row>
    <row r="329" s="5" customFormat="1" ht="12.75">
      <c r="D329" s="25"/>
    </row>
    <row r="330" s="5" customFormat="1" ht="12.75">
      <c r="D330" s="25"/>
    </row>
    <row r="331" s="5" customFormat="1" ht="12.75">
      <c r="D331" s="25"/>
    </row>
    <row r="332" s="5" customFormat="1" ht="12.75">
      <c r="D332" s="25"/>
    </row>
    <row r="333" s="5" customFormat="1" ht="12.75">
      <c r="D333" s="25"/>
    </row>
    <row r="334" s="5" customFormat="1" ht="12.75">
      <c r="D334" s="25"/>
    </row>
    <row r="335" s="5" customFormat="1" ht="12.75">
      <c r="D335" s="25"/>
    </row>
    <row r="336" s="5" customFormat="1" ht="12.75">
      <c r="D336" s="25"/>
    </row>
    <row r="337" s="5" customFormat="1" ht="12.75">
      <c r="D337" s="25"/>
    </row>
    <row r="338" s="5" customFormat="1" ht="12.75">
      <c r="D338" s="25"/>
    </row>
    <row r="339" s="5" customFormat="1" ht="12.75">
      <c r="D339" s="25"/>
    </row>
    <row r="340" s="5" customFormat="1" ht="12.75">
      <c r="D340" s="25"/>
    </row>
    <row r="341" s="5" customFormat="1" ht="12.75">
      <c r="D341" s="25"/>
    </row>
    <row r="342" s="5" customFormat="1" ht="12.75">
      <c r="D342" s="25"/>
    </row>
    <row r="343" s="5" customFormat="1" ht="12.75">
      <c r="D343" s="25"/>
    </row>
    <row r="344" s="5" customFormat="1" ht="12.75">
      <c r="D344" s="25"/>
    </row>
    <row r="345" s="5" customFormat="1" ht="12.75">
      <c r="D345" s="25"/>
    </row>
    <row r="346" s="5" customFormat="1" ht="12.75">
      <c r="D346" s="25"/>
    </row>
    <row r="347" s="5" customFormat="1" ht="12.75">
      <c r="D347" s="25"/>
    </row>
    <row r="348" s="5" customFormat="1" ht="12.75">
      <c r="D348" s="25"/>
    </row>
    <row r="349" s="5" customFormat="1" ht="12.75">
      <c r="D349" s="25"/>
    </row>
    <row r="350" s="5" customFormat="1" ht="12.75">
      <c r="D350" s="25"/>
    </row>
    <row r="351" s="5" customFormat="1" ht="12.75">
      <c r="D351" s="25"/>
    </row>
    <row r="352" s="5" customFormat="1" ht="12.75">
      <c r="D352" s="25"/>
    </row>
    <row r="353" s="5" customFormat="1" ht="12.75">
      <c r="D353" s="25"/>
    </row>
    <row r="354" s="5" customFormat="1" ht="12.75">
      <c r="D354" s="25"/>
    </row>
    <row r="355" s="5" customFormat="1" ht="12.75">
      <c r="D355" s="25"/>
    </row>
    <row r="356" s="5" customFormat="1" ht="12.75">
      <c r="D356" s="25"/>
    </row>
    <row r="357" s="5" customFormat="1" ht="12.75">
      <c r="D357" s="25"/>
    </row>
    <row r="358" s="5" customFormat="1" ht="12.75">
      <c r="D358" s="25"/>
    </row>
    <row r="359" s="5" customFormat="1" ht="12.75">
      <c r="D359" s="25"/>
    </row>
    <row r="360" s="5" customFormat="1" ht="12.75">
      <c r="D360" s="25"/>
    </row>
    <row r="361" s="5" customFormat="1" ht="12.75">
      <c r="D361" s="25"/>
    </row>
    <row r="362" s="5" customFormat="1" ht="12.75">
      <c r="D362" s="25"/>
    </row>
    <row r="363" s="5" customFormat="1" ht="12.75">
      <c r="D363" s="25"/>
    </row>
    <row r="364" s="5" customFormat="1" ht="12.75">
      <c r="D364" s="25"/>
    </row>
    <row r="365" s="5" customFormat="1" ht="12.75">
      <c r="D365" s="25"/>
    </row>
    <row r="366" s="5" customFormat="1" ht="12.75">
      <c r="D366" s="25"/>
    </row>
    <row r="367" s="5" customFormat="1" ht="12.75">
      <c r="D367" s="25"/>
    </row>
    <row r="368" s="5" customFormat="1" ht="12.75">
      <c r="D368" s="25"/>
    </row>
    <row r="369" s="5" customFormat="1" ht="12.75">
      <c r="D369" s="25"/>
    </row>
    <row r="370" s="5" customFormat="1" ht="12.75">
      <c r="D370" s="25"/>
    </row>
    <row r="371" s="5" customFormat="1" ht="12.75">
      <c r="D371" s="25"/>
    </row>
    <row r="372" s="5" customFormat="1" ht="12.75">
      <c r="D372" s="25"/>
    </row>
  </sheetData>
  <sheetProtection/>
  <mergeCells count="2">
    <mergeCell ref="A1:H1"/>
    <mergeCell ref="A2:H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portrait" paperSize="9" scale="90" r:id="rId1"/>
  <headerFooter scaleWithDoc="0" alignWithMargins="0">
    <oddFooter>&amp;R&amp;P</oddFooter>
  </headerFooter>
  <ignoredErrors>
    <ignoredError sqref="F31:F33 F36:F37 F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1"/>
  <sheetViews>
    <sheetView workbookViewId="0" topLeftCell="A1">
      <selection activeCell="E63" sqref="E63"/>
    </sheetView>
  </sheetViews>
  <sheetFormatPr defaultColWidth="11.421875" defaultRowHeight="12.75"/>
  <cols>
    <col min="1" max="2" width="4.28125" style="162" customWidth="1"/>
    <col min="3" max="3" width="5.421875" style="162" customWidth="1"/>
    <col min="4" max="4" width="5.28125" style="175" hidden="1" customWidth="1"/>
    <col min="5" max="5" width="44.57421875" style="0" customWidth="1"/>
    <col min="6" max="6" width="13.140625" style="0" customWidth="1"/>
    <col min="7" max="7" width="12.7109375" style="0" customWidth="1"/>
    <col min="8" max="8" width="13.140625" style="0" customWidth="1"/>
  </cols>
  <sheetData>
    <row r="1" spans="1:8" s="5" customFormat="1" ht="33" customHeight="1">
      <c r="A1" s="199" t="s">
        <v>114</v>
      </c>
      <c r="B1" s="199"/>
      <c r="C1" s="199"/>
      <c r="D1" s="199"/>
      <c r="E1" s="199"/>
      <c r="F1" s="199"/>
      <c r="G1" s="199"/>
      <c r="H1" s="199"/>
    </row>
    <row r="2" spans="1:8" s="5" customFormat="1" ht="28.5" customHeight="1">
      <c r="A2" s="136" t="s">
        <v>5</v>
      </c>
      <c r="B2" s="136" t="s">
        <v>4</v>
      </c>
      <c r="C2" s="136" t="s">
        <v>3</v>
      </c>
      <c r="D2" s="136" t="s">
        <v>6</v>
      </c>
      <c r="E2" s="43" t="s">
        <v>78</v>
      </c>
      <c r="F2" s="152" t="s">
        <v>167</v>
      </c>
      <c r="G2" s="152" t="s">
        <v>157</v>
      </c>
      <c r="H2" s="153" t="s">
        <v>168</v>
      </c>
    </row>
    <row r="3" spans="1:8" s="5" customFormat="1" ht="24.75" customHeight="1">
      <c r="A3" s="165">
        <v>3</v>
      </c>
      <c r="B3" s="92"/>
      <c r="C3" s="92"/>
      <c r="D3" s="172"/>
      <c r="E3" s="176" t="s">
        <v>98</v>
      </c>
      <c r="F3" s="3">
        <v>1661270000</v>
      </c>
      <c r="G3" s="3">
        <f>H3-F3</f>
        <v>-569781000</v>
      </c>
      <c r="H3" s="47">
        <f>H4+H12+H35+H40+H45</f>
        <v>1091489000</v>
      </c>
    </row>
    <row r="4" spans="1:8" s="5" customFormat="1" ht="12.75" customHeight="1">
      <c r="A4" s="163"/>
      <c r="B4" s="102">
        <v>31</v>
      </c>
      <c r="C4" s="102"/>
      <c r="D4" s="167"/>
      <c r="E4" s="122" t="s">
        <v>57</v>
      </c>
      <c r="F4" s="3">
        <f>F5+F7+F9</f>
        <v>7694000</v>
      </c>
      <c r="G4" s="3">
        <f aca="true" t="shared" si="0" ref="G4:G60">H4-F4</f>
        <v>-1853000</v>
      </c>
      <c r="H4" s="47">
        <v>5841000</v>
      </c>
    </row>
    <row r="5" spans="1:8" s="48" customFormat="1" ht="12.75" customHeight="1">
      <c r="A5" s="164"/>
      <c r="B5" s="164"/>
      <c r="C5" s="164">
        <v>311</v>
      </c>
      <c r="D5" s="168"/>
      <c r="E5" s="123" t="s">
        <v>148</v>
      </c>
      <c r="F5" s="45">
        <f>F6</f>
        <v>6200000</v>
      </c>
      <c r="G5" s="45">
        <f t="shared" si="0"/>
        <v>-1488000</v>
      </c>
      <c r="H5" s="45">
        <f>H6</f>
        <v>4712000</v>
      </c>
    </row>
    <row r="6" spans="1:8" s="48" customFormat="1" ht="12.75" customHeight="1" hidden="1">
      <c r="A6" s="164"/>
      <c r="B6" s="164"/>
      <c r="C6" s="164"/>
      <c r="D6" s="168">
        <v>3111</v>
      </c>
      <c r="E6" s="123" t="s">
        <v>59</v>
      </c>
      <c r="F6" s="45">
        <v>6200000</v>
      </c>
      <c r="G6" s="45">
        <f t="shared" si="0"/>
        <v>-1488000</v>
      </c>
      <c r="H6" s="45">
        <f>'posebni dio'!E12+'posebni dio'!E77+'posebni dio'!E97+'posebni dio'!E167</f>
        <v>4712000</v>
      </c>
    </row>
    <row r="7" spans="1:8" s="48" customFormat="1" ht="12.75" customHeight="1">
      <c r="A7" s="164"/>
      <c r="B7" s="164"/>
      <c r="C7" s="164">
        <v>312</v>
      </c>
      <c r="D7" s="168"/>
      <c r="E7" s="123" t="s">
        <v>60</v>
      </c>
      <c r="F7" s="45">
        <f>F8</f>
        <v>250000</v>
      </c>
      <c r="G7" s="45">
        <f t="shared" si="0"/>
        <v>-66000</v>
      </c>
      <c r="H7" s="45">
        <f>H8</f>
        <v>184000</v>
      </c>
    </row>
    <row r="8" spans="1:8" s="48" customFormat="1" ht="12.75" customHeight="1" hidden="1">
      <c r="A8" s="164"/>
      <c r="B8" s="164"/>
      <c r="C8" s="164"/>
      <c r="D8" s="168">
        <v>3121</v>
      </c>
      <c r="E8" s="123" t="s">
        <v>60</v>
      </c>
      <c r="F8" s="45">
        <v>250000</v>
      </c>
      <c r="G8" s="45">
        <f t="shared" si="0"/>
        <v>-66000</v>
      </c>
      <c r="H8" s="45">
        <f>'posebni dio'!E14+'posebni dio'!E79+'posebni dio'!E99+'posebni dio'!E169</f>
        <v>184000</v>
      </c>
    </row>
    <row r="9" spans="1:8" s="48" customFormat="1" ht="12.75" customHeight="1">
      <c r="A9" s="164"/>
      <c r="B9" s="164"/>
      <c r="C9" s="164">
        <v>313</v>
      </c>
      <c r="D9" s="168"/>
      <c r="E9" s="123" t="s">
        <v>61</v>
      </c>
      <c r="F9" s="45">
        <f>F10+F11</f>
        <v>1244000</v>
      </c>
      <c r="G9" s="45">
        <f t="shared" si="0"/>
        <v>-299000</v>
      </c>
      <c r="H9" s="45">
        <f>H10+H11</f>
        <v>945000</v>
      </c>
    </row>
    <row r="10" spans="1:8" s="5" customFormat="1" ht="12.75" customHeight="1" hidden="1">
      <c r="A10" s="163"/>
      <c r="B10" s="162"/>
      <c r="C10" s="162"/>
      <c r="D10" s="168">
        <v>3132</v>
      </c>
      <c r="E10" s="123" t="s">
        <v>130</v>
      </c>
      <c r="F10" s="45">
        <f>'posebni dio'!C16+'posebni dio'!C81+'posebni dio'!C101+'posebni dio'!C171</f>
        <v>1091000</v>
      </c>
      <c r="G10" s="45">
        <f t="shared" si="0"/>
        <v>-262000</v>
      </c>
      <c r="H10" s="47">
        <f>'posebni dio'!E16+'posebni dio'!E81+'posebni dio'!E101+'posebni dio'!E171</f>
        <v>829000</v>
      </c>
    </row>
    <row r="11" spans="1:8" s="5" customFormat="1" ht="12.75" customHeight="1" hidden="1">
      <c r="A11" s="163"/>
      <c r="B11" s="162"/>
      <c r="C11" s="162"/>
      <c r="D11" s="168">
        <v>3133</v>
      </c>
      <c r="E11" s="123" t="s">
        <v>131</v>
      </c>
      <c r="F11" s="45">
        <f>'posebni dio'!C17+'posebni dio'!C82+'posebni dio'!C102+'posebni dio'!C172</f>
        <v>153000</v>
      </c>
      <c r="G11" s="45">
        <f t="shared" si="0"/>
        <v>-37000</v>
      </c>
      <c r="H11" s="47">
        <f>'posebni dio'!E17+'posebni dio'!E82+'posebni dio'!E102+'posebni dio'!E172</f>
        <v>116000</v>
      </c>
    </row>
    <row r="12" spans="1:8" s="5" customFormat="1" ht="12.75" customHeight="1">
      <c r="A12" s="163"/>
      <c r="B12" s="163">
        <v>32</v>
      </c>
      <c r="C12" s="162"/>
      <c r="D12" s="166"/>
      <c r="E12" s="124" t="s">
        <v>7</v>
      </c>
      <c r="F12" s="3">
        <f>F13+F17+F21+F30</f>
        <v>3040000</v>
      </c>
      <c r="G12" s="3">
        <f t="shared" si="0"/>
        <v>18000</v>
      </c>
      <c r="H12" s="47">
        <v>3058000</v>
      </c>
    </row>
    <row r="13" spans="1:8" s="48" customFormat="1" ht="12.75" customHeight="1">
      <c r="A13" s="164"/>
      <c r="B13" s="164"/>
      <c r="C13" s="164">
        <v>321</v>
      </c>
      <c r="D13" s="168"/>
      <c r="E13" s="126" t="s">
        <v>11</v>
      </c>
      <c r="F13" s="45">
        <f>F14+F15+F16</f>
        <v>370000</v>
      </c>
      <c r="G13" s="45">
        <f t="shared" si="0"/>
        <v>3699.679999999993</v>
      </c>
      <c r="H13" s="45">
        <f>H14+H15+H16</f>
        <v>373699.68</v>
      </c>
    </row>
    <row r="14" spans="1:8" s="48" customFormat="1" ht="12.75" customHeight="1" hidden="1">
      <c r="A14" s="164"/>
      <c r="B14" s="164"/>
      <c r="C14" s="164"/>
      <c r="D14" s="168">
        <v>3211</v>
      </c>
      <c r="E14" s="126" t="s">
        <v>62</v>
      </c>
      <c r="F14" s="45">
        <v>200000</v>
      </c>
      <c r="G14" s="45">
        <f t="shared" si="0"/>
        <v>1999.679999999993</v>
      </c>
      <c r="H14" s="45">
        <f>'posebni dio'!E20+'posebni dio'!E105+'posebni dio'!E85</f>
        <v>201999.68</v>
      </c>
    </row>
    <row r="15" spans="1:8" s="48" customFormat="1" ht="12.75" customHeight="1" hidden="1">
      <c r="A15" s="164"/>
      <c r="B15" s="164"/>
      <c r="C15" s="164"/>
      <c r="D15" s="168">
        <v>3212</v>
      </c>
      <c r="E15" s="126" t="s">
        <v>63</v>
      </c>
      <c r="F15" s="45">
        <v>100000</v>
      </c>
      <c r="G15" s="45">
        <f t="shared" si="0"/>
        <v>1000</v>
      </c>
      <c r="H15" s="45">
        <f>'posebni dio'!E21+'posebni dio'!E106+'posebni dio'!E175+'posebni dio'!E86</f>
        <v>101000</v>
      </c>
    </row>
    <row r="16" spans="1:8" s="48" customFormat="1" ht="12.75" customHeight="1" hidden="1">
      <c r="A16" s="164"/>
      <c r="B16" s="164"/>
      <c r="C16" s="164"/>
      <c r="D16" s="169" t="s">
        <v>9</v>
      </c>
      <c r="E16" s="126" t="s">
        <v>10</v>
      </c>
      <c r="F16" s="45">
        <v>70000</v>
      </c>
      <c r="G16" s="45">
        <f t="shared" si="0"/>
        <v>700</v>
      </c>
      <c r="H16" s="45">
        <f>'posebni dio'!E22+'posebni dio'!E107+'posebni dio'!E176+'posebni dio'!E87</f>
        <v>70700</v>
      </c>
    </row>
    <row r="17" spans="1:8" s="48" customFormat="1" ht="12.75" customHeight="1">
      <c r="A17" s="164"/>
      <c r="B17" s="164"/>
      <c r="C17" s="164">
        <v>322</v>
      </c>
      <c r="D17" s="169"/>
      <c r="E17" s="127" t="s">
        <v>64</v>
      </c>
      <c r="F17" s="45">
        <f>SUM(F18:F20)</f>
        <v>370000</v>
      </c>
      <c r="G17" s="45">
        <f t="shared" si="0"/>
        <v>3700</v>
      </c>
      <c r="H17" s="45">
        <f>SUM(H18:H20)</f>
        <v>373700</v>
      </c>
    </row>
    <row r="18" spans="1:8" s="48" customFormat="1" ht="12.75" customHeight="1" hidden="1">
      <c r="A18" s="164"/>
      <c r="B18" s="164"/>
      <c r="C18" s="164"/>
      <c r="D18" s="169">
        <v>3221</v>
      </c>
      <c r="E18" s="123" t="s">
        <v>65</v>
      </c>
      <c r="F18" s="45">
        <v>100000</v>
      </c>
      <c r="G18" s="45">
        <f t="shared" si="0"/>
        <v>1000</v>
      </c>
      <c r="H18" s="45">
        <f>'posebni dio'!E24+'posebni dio'!E109</f>
        <v>101000</v>
      </c>
    </row>
    <row r="19" spans="1:8" s="48" customFormat="1" ht="12.75" customHeight="1" hidden="1">
      <c r="A19" s="164"/>
      <c r="B19" s="164"/>
      <c r="C19" s="164"/>
      <c r="D19" s="169">
        <v>3223</v>
      </c>
      <c r="E19" s="123" t="s">
        <v>66</v>
      </c>
      <c r="F19" s="45">
        <v>250000</v>
      </c>
      <c r="G19" s="45">
        <f t="shared" si="0"/>
        <v>2500</v>
      </c>
      <c r="H19" s="45">
        <f>'posebni dio'!E25+'posebni dio'!E110</f>
        <v>252500</v>
      </c>
    </row>
    <row r="20" spans="1:8" s="48" customFormat="1" ht="12.75" customHeight="1" hidden="1">
      <c r="A20" s="164"/>
      <c r="B20" s="164"/>
      <c r="C20" s="164"/>
      <c r="D20" s="169" t="s">
        <v>12</v>
      </c>
      <c r="E20" s="127" t="s">
        <v>13</v>
      </c>
      <c r="F20" s="128">
        <v>20000</v>
      </c>
      <c r="G20" s="128">
        <f t="shared" si="0"/>
        <v>200</v>
      </c>
      <c r="H20" s="45">
        <f>'posebni dio'!E26+'posebni dio'!E111</f>
        <v>20200</v>
      </c>
    </row>
    <row r="21" spans="1:8" s="48" customFormat="1" ht="12.75" customHeight="1">
      <c r="A21" s="164"/>
      <c r="B21" s="164"/>
      <c r="C21" s="164">
        <v>323</v>
      </c>
      <c r="D21" s="179"/>
      <c r="E21" s="127" t="s">
        <v>14</v>
      </c>
      <c r="F21" s="45">
        <f>SUM(F22:F29)</f>
        <v>1830000</v>
      </c>
      <c r="G21" s="45">
        <f t="shared" si="0"/>
        <v>20300</v>
      </c>
      <c r="H21" s="45">
        <f>SUM(H22:H29)</f>
        <v>1850300</v>
      </c>
    </row>
    <row r="22" spans="1:8" s="48" customFormat="1" ht="12.75" customHeight="1" hidden="1">
      <c r="A22" s="164"/>
      <c r="B22" s="164"/>
      <c r="C22" s="164"/>
      <c r="D22" s="168">
        <v>3231</v>
      </c>
      <c r="E22" s="123" t="s">
        <v>67</v>
      </c>
      <c r="F22" s="45">
        <f>'posebni dio'!C28+'posebni dio'!C113</f>
        <v>130000</v>
      </c>
      <c r="G22" s="45">
        <f t="shared" si="0"/>
        <v>1300</v>
      </c>
      <c r="H22" s="45">
        <f>'posebni dio'!E28+'posebni dio'!E113</f>
        <v>131300</v>
      </c>
    </row>
    <row r="23" spans="1:8" s="48" customFormat="1" ht="12.75" customHeight="1" hidden="1">
      <c r="A23" s="164"/>
      <c r="B23" s="164"/>
      <c r="C23" s="164"/>
      <c r="D23" s="168">
        <v>3232</v>
      </c>
      <c r="E23" s="127" t="s">
        <v>15</v>
      </c>
      <c r="F23" s="45">
        <f>'posebni dio'!C29+'posebni dio'!C114</f>
        <v>60000</v>
      </c>
      <c r="G23" s="45">
        <f t="shared" si="0"/>
        <v>600</v>
      </c>
      <c r="H23" s="45">
        <f>'posebni dio'!E29+'posebni dio'!E114</f>
        <v>60600</v>
      </c>
    </row>
    <row r="24" spans="1:8" s="48" customFormat="1" ht="12.75" customHeight="1" hidden="1">
      <c r="A24" s="164"/>
      <c r="B24" s="164"/>
      <c r="C24" s="164"/>
      <c r="D24" s="168">
        <v>3233</v>
      </c>
      <c r="E24" s="123" t="s">
        <v>128</v>
      </c>
      <c r="F24" s="45">
        <f>'posebni dio'!C30+'posebni dio'!C115</f>
        <v>40000</v>
      </c>
      <c r="G24" s="45">
        <f t="shared" si="0"/>
        <v>400</v>
      </c>
      <c r="H24" s="45">
        <f>'posebni dio'!E30+'posebni dio'!E115</f>
        <v>40400</v>
      </c>
    </row>
    <row r="25" spans="1:8" s="48" customFormat="1" ht="12.75" customHeight="1" hidden="1">
      <c r="A25" s="164"/>
      <c r="B25" s="164"/>
      <c r="C25" s="164"/>
      <c r="D25" s="168">
        <v>3234</v>
      </c>
      <c r="E25" s="123" t="s">
        <v>68</v>
      </c>
      <c r="F25" s="45">
        <v>400000</v>
      </c>
      <c r="G25" s="45">
        <f t="shared" si="0"/>
        <v>4000</v>
      </c>
      <c r="H25" s="45">
        <f>'posebni dio'!E31+'posebni dio'!E116</f>
        <v>404000</v>
      </c>
    </row>
    <row r="26" spans="1:8" s="48" customFormat="1" ht="12.75" customHeight="1" hidden="1">
      <c r="A26" s="164"/>
      <c r="B26" s="164"/>
      <c r="C26" s="164"/>
      <c r="D26" s="168">
        <v>3235</v>
      </c>
      <c r="E26" s="126" t="s">
        <v>69</v>
      </c>
      <c r="F26" s="45">
        <f>'posebni dio'!C32+'posebni dio'!C117</f>
        <v>50000</v>
      </c>
      <c r="G26" s="45">
        <f t="shared" si="0"/>
        <v>500</v>
      </c>
      <c r="H26" s="45">
        <f>'posebni dio'!E32+'posebni dio'!E117</f>
        <v>50500</v>
      </c>
    </row>
    <row r="27" spans="1:8" s="48" customFormat="1" ht="12.75" customHeight="1" hidden="1">
      <c r="A27" s="164"/>
      <c r="B27" s="164"/>
      <c r="C27" s="164"/>
      <c r="D27" s="168">
        <v>3237</v>
      </c>
      <c r="E27" s="127" t="s">
        <v>16</v>
      </c>
      <c r="F27" s="45">
        <v>700000</v>
      </c>
      <c r="G27" s="45">
        <f t="shared" si="0"/>
        <v>7000</v>
      </c>
      <c r="H27" s="45">
        <f>'posebni dio'!E33+'posebni dio'!E118+'posebni dio'!E89</f>
        <v>707000</v>
      </c>
    </row>
    <row r="28" spans="1:8" s="48" customFormat="1" ht="12.75" customHeight="1" hidden="1">
      <c r="A28" s="164"/>
      <c r="B28" s="164"/>
      <c r="C28" s="164"/>
      <c r="D28" s="168">
        <v>3238</v>
      </c>
      <c r="E28" s="123" t="s">
        <v>17</v>
      </c>
      <c r="F28" s="45">
        <v>250000</v>
      </c>
      <c r="G28" s="45">
        <f t="shared" si="0"/>
        <v>4500</v>
      </c>
      <c r="H28" s="45">
        <f>'posebni dio'!E34+'posebni dio'!E119+'posebni dio'!E178</f>
        <v>254500</v>
      </c>
    </row>
    <row r="29" spans="1:8" s="48" customFormat="1" ht="12.75" customHeight="1" hidden="1">
      <c r="A29" s="164"/>
      <c r="B29" s="164"/>
      <c r="C29" s="164"/>
      <c r="D29" s="168">
        <v>3239</v>
      </c>
      <c r="E29" s="123" t="s">
        <v>70</v>
      </c>
      <c r="F29" s="45">
        <v>200000</v>
      </c>
      <c r="G29" s="45">
        <f t="shared" si="0"/>
        <v>2000</v>
      </c>
      <c r="H29" s="45">
        <f>'posebni dio'!E35+'posebni dio'!E120</f>
        <v>202000</v>
      </c>
    </row>
    <row r="30" spans="1:8" s="48" customFormat="1" ht="12.75" customHeight="1">
      <c r="A30" s="164"/>
      <c r="B30" s="164"/>
      <c r="C30" s="164">
        <v>329</v>
      </c>
      <c r="D30" s="168"/>
      <c r="E30" s="123" t="s">
        <v>71</v>
      </c>
      <c r="F30" s="45">
        <f>SUM(F31:F34)</f>
        <v>470000</v>
      </c>
      <c r="G30" s="45">
        <f t="shared" si="0"/>
        <v>-9700</v>
      </c>
      <c r="H30" s="45">
        <f>SUM(H31:H34)</f>
        <v>460300</v>
      </c>
    </row>
    <row r="31" spans="1:8" s="5" customFormat="1" ht="12.75" customHeight="1" hidden="1">
      <c r="A31" s="162"/>
      <c r="B31" s="162"/>
      <c r="C31" s="162"/>
      <c r="D31" s="170">
        <v>3292</v>
      </c>
      <c r="E31" s="129" t="s">
        <v>72</v>
      </c>
      <c r="F31" s="6">
        <f>'posebni dio'!C37+'posebni dio'!C122+'posebni dio'!C180</f>
        <v>30000</v>
      </c>
      <c r="G31" s="6">
        <f t="shared" si="0"/>
        <v>-14100</v>
      </c>
      <c r="H31" s="45">
        <f>'posebni dio'!E37+'posebni dio'!E122+'posebni dio'!E180</f>
        <v>15900</v>
      </c>
    </row>
    <row r="32" spans="1:8" s="5" customFormat="1" ht="12.75" customHeight="1" hidden="1">
      <c r="A32" s="162"/>
      <c r="B32" s="162"/>
      <c r="C32" s="162"/>
      <c r="D32" s="170">
        <v>3293</v>
      </c>
      <c r="E32" s="129" t="s">
        <v>73</v>
      </c>
      <c r="F32" s="6">
        <f>'posebni dio'!C38+'posebni dio'!C123</f>
        <v>50000</v>
      </c>
      <c r="G32" s="6">
        <f t="shared" si="0"/>
        <v>500</v>
      </c>
      <c r="H32" s="45">
        <f>'posebni dio'!E38+'posebni dio'!E123</f>
        <v>50500</v>
      </c>
    </row>
    <row r="33" spans="1:8" s="5" customFormat="1" ht="12.75" customHeight="1" hidden="1">
      <c r="A33" s="162"/>
      <c r="B33" s="162"/>
      <c r="C33" s="162"/>
      <c r="D33" s="170">
        <v>3294</v>
      </c>
      <c r="E33" s="129" t="s">
        <v>134</v>
      </c>
      <c r="F33" s="6">
        <v>290000</v>
      </c>
      <c r="G33" s="6">
        <f t="shared" si="0"/>
        <v>2900</v>
      </c>
      <c r="H33" s="45">
        <f>'posebni dio'!E39+'posebni dio'!E124</f>
        <v>292900</v>
      </c>
    </row>
    <row r="34" spans="1:8" s="5" customFormat="1" ht="12.75" customHeight="1" hidden="1">
      <c r="A34" s="162"/>
      <c r="B34" s="162"/>
      <c r="C34" s="162"/>
      <c r="D34" s="170">
        <v>3295</v>
      </c>
      <c r="E34" s="129" t="s">
        <v>133</v>
      </c>
      <c r="F34" s="6">
        <f>'posebni dio'!C40+'posebni dio'!C125</f>
        <v>100000</v>
      </c>
      <c r="G34" s="6">
        <f t="shared" si="0"/>
        <v>1000</v>
      </c>
      <c r="H34" s="45">
        <f>'posebni dio'!E40+'posebni dio'!E125</f>
        <v>101000</v>
      </c>
    </row>
    <row r="35" spans="1:8" s="5" customFormat="1" ht="12.75" customHeight="1">
      <c r="A35" s="162"/>
      <c r="B35" s="163">
        <v>34</v>
      </c>
      <c r="C35" s="162"/>
      <c r="D35" s="171"/>
      <c r="E35" s="124" t="s">
        <v>18</v>
      </c>
      <c r="F35" s="3">
        <f>F36</f>
        <v>55000</v>
      </c>
      <c r="G35" s="3">
        <f t="shared" si="0"/>
        <v>35000</v>
      </c>
      <c r="H35" s="47">
        <v>90000</v>
      </c>
    </row>
    <row r="36" spans="1:8" s="48" customFormat="1" ht="12.75" customHeight="1">
      <c r="A36" s="164"/>
      <c r="B36" s="164"/>
      <c r="C36" s="164">
        <v>343</v>
      </c>
      <c r="D36" s="168"/>
      <c r="E36" s="123" t="s">
        <v>79</v>
      </c>
      <c r="F36" s="45">
        <f>SUM(F37:F39)</f>
        <v>55000</v>
      </c>
      <c r="G36" s="45">
        <f t="shared" si="0"/>
        <v>35000</v>
      </c>
      <c r="H36" s="45">
        <f>SUM(H37:H39)</f>
        <v>90000</v>
      </c>
    </row>
    <row r="37" spans="1:8" s="5" customFormat="1" ht="12.75" customHeight="1" hidden="1">
      <c r="A37" s="162"/>
      <c r="B37" s="162"/>
      <c r="C37" s="162"/>
      <c r="D37" s="164">
        <v>3431</v>
      </c>
      <c r="E37" s="130" t="s">
        <v>80</v>
      </c>
      <c r="F37" s="6">
        <f>'posebni dio'!C43+'posebni dio'!C128</f>
        <v>35000</v>
      </c>
      <c r="G37" s="6">
        <f t="shared" si="0"/>
        <v>22200</v>
      </c>
      <c r="H37" s="45">
        <f>'posebni dio'!E43+'posebni dio'!E128</f>
        <v>57200</v>
      </c>
    </row>
    <row r="38" spans="1:8" s="5" customFormat="1" ht="12.75" customHeight="1" hidden="1">
      <c r="A38" s="162"/>
      <c r="B38" s="162"/>
      <c r="C38" s="162"/>
      <c r="D38" s="164">
        <v>3432</v>
      </c>
      <c r="E38" s="130" t="s">
        <v>132</v>
      </c>
      <c r="F38" s="6">
        <f>'posebni dio'!C129</f>
        <v>10000</v>
      </c>
      <c r="G38" s="6">
        <f t="shared" si="0"/>
        <v>6400</v>
      </c>
      <c r="H38" s="45">
        <f>'posebni dio'!E129</f>
        <v>16400</v>
      </c>
    </row>
    <row r="39" spans="1:8" s="5" customFormat="1" ht="12.75" customHeight="1" hidden="1">
      <c r="A39" s="162"/>
      <c r="B39" s="162"/>
      <c r="C39" s="162"/>
      <c r="D39" s="164">
        <v>3433</v>
      </c>
      <c r="E39" s="130" t="s">
        <v>81</v>
      </c>
      <c r="F39" s="6">
        <f>'posebni dio'!C44+'posebni dio'!C130</f>
        <v>10000</v>
      </c>
      <c r="G39" s="6">
        <f t="shared" si="0"/>
        <v>6400</v>
      </c>
      <c r="H39" s="45">
        <f>'posebni dio'!E44+'posebni dio'!E130</f>
        <v>16400</v>
      </c>
    </row>
    <row r="40" spans="1:8" s="44" customFormat="1" ht="24" customHeight="1">
      <c r="A40" s="102"/>
      <c r="B40" s="102">
        <v>37</v>
      </c>
      <c r="C40" s="102"/>
      <c r="D40" s="102"/>
      <c r="E40" s="131" t="s">
        <v>99</v>
      </c>
      <c r="F40" s="47">
        <f>F41+F43</f>
        <v>1648025000</v>
      </c>
      <c r="G40" s="47">
        <f t="shared" si="0"/>
        <v>-568025000</v>
      </c>
      <c r="H40" s="47">
        <v>1080000000</v>
      </c>
    </row>
    <row r="41" spans="1:8" s="48" customFormat="1" ht="12.75" customHeight="1">
      <c r="A41" s="164"/>
      <c r="B41" s="164"/>
      <c r="C41" s="164">
        <v>371</v>
      </c>
      <c r="D41" s="164"/>
      <c r="E41" s="180" t="s">
        <v>100</v>
      </c>
      <c r="F41" s="45">
        <f>F42</f>
        <v>1648000000</v>
      </c>
      <c r="G41" s="45">
        <f t="shared" si="0"/>
        <v>-568025000</v>
      </c>
      <c r="H41" s="45">
        <f>H42</f>
        <v>1079975000</v>
      </c>
    </row>
    <row r="42" spans="1:8" s="48" customFormat="1" ht="13.5" customHeight="1" hidden="1">
      <c r="A42" s="164"/>
      <c r="B42" s="164"/>
      <c r="C42" s="164"/>
      <c r="D42" s="164">
        <v>3711</v>
      </c>
      <c r="E42" s="180" t="s">
        <v>74</v>
      </c>
      <c r="F42" s="45">
        <v>1648000000</v>
      </c>
      <c r="G42" s="45">
        <f t="shared" si="0"/>
        <v>-568025000</v>
      </c>
      <c r="H42" s="45">
        <f>'posebni dio'!E69</f>
        <v>1079975000</v>
      </c>
    </row>
    <row r="43" spans="1:8" s="48" customFormat="1" ht="13.5" customHeight="1">
      <c r="A43" s="164"/>
      <c r="B43" s="164"/>
      <c r="C43" s="164">
        <v>372</v>
      </c>
      <c r="D43" s="164"/>
      <c r="E43" s="180" t="s">
        <v>145</v>
      </c>
      <c r="F43" s="45">
        <f>F44</f>
        <v>25000</v>
      </c>
      <c r="G43" s="45">
        <f t="shared" si="0"/>
        <v>0</v>
      </c>
      <c r="H43" s="45">
        <f>H44</f>
        <v>25000</v>
      </c>
    </row>
    <row r="44" spans="1:8" s="5" customFormat="1" ht="13.5" customHeight="1" hidden="1">
      <c r="A44" s="162"/>
      <c r="B44" s="162"/>
      <c r="C44" s="162"/>
      <c r="D44" s="164">
        <v>3721</v>
      </c>
      <c r="E44" s="130" t="s">
        <v>144</v>
      </c>
      <c r="F44" s="6">
        <v>25000</v>
      </c>
      <c r="G44" s="6">
        <f t="shared" si="0"/>
        <v>0</v>
      </c>
      <c r="H44" s="45">
        <f>'posebni dio'!E133</f>
        <v>25000</v>
      </c>
    </row>
    <row r="45" spans="1:8" s="44" customFormat="1" ht="13.5" customHeight="1">
      <c r="A45" s="102"/>
      <c r="B45" s="102">
        <v>38</v>
      </c>
      <c r="C45" s="102"/>
      <c r="D45" s="102"/>
      <c r="E45" s="131" t="s">
        <v>118</v>
      </c>
      <c r="F45" s="47">
        <f>F46</f>
        <v>2456000</v>
      </c>
      <c r="G45" s="47">
        <f t="shared" si="0"/>
        <v>44000</v>
      </c>
      <c r="H45" s="47">
        <v>2500000</v>
      </c>
    </row>
    <row r="46" spans="1:8" s="48" customFormat="1" ht="12.75" customHeight="1">
      <c r="A46" s="164"/>
      <c r="B46" s="164"/>
      <c r="C46" s="164">
        <v>383</v>
      </c>
      <c r="D46" s="164"/>
      <c r="E46" s="180" t="s">
        <v>141</v>
      </c>
      <c r="F46" s="45">
        <f>F47</f>
        <v>2456000</v>
      </c>
      <c r="G46" s="45">
        <f t="shared" si="0"/>
        <v>44000</v>
      </c>
      <c r="H46" s="45">
        <f>H47</f>
        <v>2500000</v>
      </c>
    </row>
    <row r="47" spans="1:8" s="48" customFormat="1" ht="12.75" customHeight="1" hidden="1">
      <c r="A47" s="164"/>
      <c r="B47" s="164"/>
      <c r="C47" s="164"/>
      <c r="D47" s="164">
        <v>3831</v>
      </c>
      <c r="E47" s="132" t="s">
        <v>155</v>
      </c>
      <c r="F47" s="45">
        <v>2456000</v>
      </c>
      <c r="G47" s="45">
        <f t="shared" si="0"/>
        <v>44000</v>
      </c>
      <c r="H47" s="47">
        <f>'posebni dio'!E47+'posebni dio'!E136</f>
        <v>2500000</v>
      </c>
    </row>
    <row r="48" spans="1:8" s="5" customFormat="1" ht="24.75" customHeight="1">
      <c r="A48" s="165">
        <v>4</v>
      </c>
      <c r="B48" s="92"/>
      <c r="C48" s="92"/>
      <c r="D48" s="172"/>
      <c r="E48" s="133" t="s">
        <v>113</v>
      </c>
      <c r="F48" s="3">
        <f>F49+F52</f>
        <v>1015000</v>
      </c>
      <c r="G48" s="3">
        <f t="shared" si="0"/>
        <v>-780000</v>
      </c>
      <c r="H48" s="47">
        <v>235000</v>
      </c>
    </row>
    <row r="49" spans="1:8" s="44" customFormat="1" ht="12.75" customHeight="1">
      <c r="A49" s="55"/>
      <c r="B49" s="55">
        <v>41</v>
      </c>
      <c r="C49" s="55"/>
      <c r="D49" s="173"/>
      <c r="E49" s="133" t="s">
        <v>151</v>
      </c>
      <c r="F49" s="47">
        <f>F50</f>
        <v>0</v>
      </c>
      <c r="G49" s="47">
        <f t="shared" si="0"/>
        <v>10000</v>
      </c>
      <c r="H49" s="45">
        <f>H50</f>
        <v>10000</v>
      </c>
    </row>
    <row r="50" spans="1:8" s="48" customFormat="1" ht="12.75" customHeight="1">
      <c r="A50" s="114"/>
      <c r="B50" s="114"/>
      <c r="C50" s="114">
        <v>412</v>
      </c>
      <c r="D50" s="138"/>
      <c r="E50" s="134" t="s">
        <v>152</v>
      </c>
      <c r="F50" s="45">
        <f>F51</f>
        <v>0</v>
      </c>
      <c r="G50" s="45">
        <f t="shared" si="0"/>
        <v>10000</v>
      </c>
      <c r="H50" s="45">
        <f>H51</f>
        <v>10000</v>
      </c>
    </row>
    <row r="51" spans="1:8" s="48" customFormat="1" ht="12.75" customHeight="1" hidden="1">
      <c r="A51" s="114"/>
      <c r="B51" s="114"/>
      <c r="C51" s="114"/>
      <c r="D51" s="138">
        <v>4123</v>
      </c>
      <c r="E51" s="134" t="s">
        <v>150</v>
      </c>
      <c r="F51" s="45">
        <f>'posebni dio'!C150</f>
        <v>0</v>
      </c>
      <c r="G51" s="45">
        <f t="shared" si="0"/>
        <v>10000</v>
      </c>
      <c r="H51" s="45">
        <f>'posebni dio'!E150</f>
        <v>10000</v>
      </c>
    </row>
    <row r="52" spans="1:8" s="5" customFormat="1" ht="12.75" customHeight="1">
      <c r="A52" s="162"/>
      <c r="B52" s="163">
        <v>42</v>
      </c>
      <c r="C52" s="162"/>
      <c r="D52" s="171"/>
      <c r="E52" s="135" t="s">
        <v>19</v>
      </c>
      <c r="F52" s="3">
        <f>F53+F57+F59</f>
        <v>1015000</v>
      </c>
      <c r="G52" s="3">
        <f t="shared" si="0"/>
        <v>-790000</v>
      </c>
      <c r="H52" s="47">
        <f>H53+H57+H59</f>
        <v>225000</v>
      </c>
    </row>
    <row r="53" spans="1:8" s="48" customFormat="1" ht="12.75" customHeight="1">
      <c r="A53" s="164"/>
      <c r="B53" s="164"/>
      <c r="C53" s="164">
        <v>422</v>
      </c>
      <c r="D53" s="179"/>
      <c r="E53" s="126" t="s">
        <v>24</v>
      </c>
      <c r="F53" s="45">
        <f>SUM(F54:F56)</f>
        <v>210000</v>
      </c>
      <c r="G53" s="45">
        <f t="shared" si="0"/>
        <v>-10000</v>
      </c>
      <c r="H53" s="45">
        <f>SUM(H54:H56)</f>
        <v>200000</v>
      </c>
    </row>
    <row r="54" spans="1:8" s="48" customFormat="1" ht="12.75" customHeight="1" hidden="1">
      <c r="A54" s="164"/>
      <c r="B54" s="164"/>
      <c r="C54" s="164"/>
      <c r="D54" s="174" t="s">
        <v>20</v>
      </c>
      <c r="E54" s="71" t="s">
        <v>21</v>
      </c>
      <c r="F54" s="45">
        <v>150000</v>
      </c>
      <c r="G54" s="45">
        <f t="shared" si="0"/>
        <v>5000</v>
      </c>
      <c r="H54" s="45">
        <f>'posebni dio'!E53+'posebni dio'!E142</f>
        <v>155000</v>
      </c>
    </row>
    <row r="55" spans="1:8" s="48" customFormat="1" ht="12.75" customHeight="1" hidden="1">
      <c r="A55" s="164"/>
      <c r="B55" s="164"/>
      <c r="C55" s="164"/>
      <c r="D55" s="169" t="s">
        <v>22</v>
      </c>
      <c r="E55" s="127" t="s">
        <v>23</v>
      </c>
      <c r="F55" s="45">
        <f>'posebni dio'!C54+'posebni dio'!C143</f>
        <v>30000</v>
      </c>
      <c r="G55" s="45">
        <f t="shared" si="0"/>
        <v>-15000</v>
      </c>
      <c r="H55" s="45">
        <f>'posebni dio'!E54+'posebni dio'!E143</f>
        <v>15000</v>
      </c>
    </row>
    <row r="56" spans="1:8" s="48" customFormat="1" ht="12.75" customHeight="1" hidden="1">
      <c r="A56" s="164"/>
      <c r="B56" s="164"/>
      <c r="C56" s="164"/>
      <c r="D56" s="168">
        <v>4223</v>
      </c>
      <c r="E56" s="126" t="s">
        <v>56</v>
      </c>
      <c r="F56" s="45">
        <f>'posebni dio'!C55+'posebni dio'!C144</f>
        <v>30000</v>
      </c>
      <c r="G56" s="45">
        <f t="shared" si="0"/>
        <v>0</v>
      </c>
      <c r="H56" s="45">
        <f>'posebni dio'!E55+'posebni dio'!E144</f>
        <v>30000</v>
      </c>
    </row>
    <row r="57" spans="1:8" s="48" customFormat="1" ht="12.75" customHeight="1">
      <c r="A57" s="164"/>
      <c r="B57" s="164"/>
      <c r="C57" s="164">
        <v>423</v>
      </c>
      <c r="D57" s="179"/>
      <c r="E57" s="126" t="s">
        <v>25</v>
      </c>
      <c r="F57" s="45">
        <f>F58</f>
        <v>305000</v>
      </c>
      <c r="G57" s="45">
        <f t="shared" si="0"/>
        <v>-290000</v>
      </c>
      <c r="H57" s="45">
        <f>H58</f>
        <v>15000</v>
      </c>
    </row>
    <row r="58" spans="1:8" s="48" customFormat="1" ht="12.75" customHeight="1" hidden="1">
      <c r="A58" s="164"/>
      <c r="B58" s="164"/>
      <c r="C58" s="164"/>
      <c r="D58" s="168">
        <v>4231</v>
      </c>
      <c r="E58" s="126" t="s">
        <v>96</v>
      </c>
      <c r="F58" s="45">
        <v>305000</v>
      </c>
      <c r="G58" s="45">
        <f t="shared" si="0"/>
        <v>-290000</v>
      </c>
      <c r="H58" s="45">
        <f>'posebni dio'!E159</f>
        <v>15000</v>
      </c>
    </row>
    <row r="59" spans="1:8" s="48" customFormat="1" ht="12.75" customHeight="1">
      <c r="A59" s="164"/>
      <c r="B59" s="164"/>
      <c r="C59" s="164">
        <v>426</v>
      </c>
      <c r="D59" s="168"/>
      <c r="E59" s="126" t="s">
        <v>28</v>
      </c>
      <c r="F59" s="45">
        <f>F60</f>
        <v>500000</v>
      </c>
      <c r="G59" s="45">
        <f t="shared" si="0"/>
        <v>-490000</v>
      </c>
      <c r="H59" s="45">
        <f>H60</f>
        <v>10000</v>
      </c>
    </row>
    <row r="60" spans="1:8" s="5" customFormat="1" ht="12.75" customHeight="1" hidden="1">
      <c r="A60" s="162"/>
      <c r="B60" s="162"/>
      <c r="C60" s="162"/>
      <c r="D60" s="168">
        <v>4262</v>
      </c>
      <c r="E60" s="126" t="s">
        <v>1</v>
      </c>
      <c r="F60" s="6">
        <v>500000</v>
      </c>
      <c r="G60" s="6">
        <f t="shared" si="0"/>
        <v>-490000</v>
      </c>
      <c r="H60" s="45">
        <f>'posebni dio'!E61+'posebni dio'!E153</f>
        <v>10000</v>
      </c>
    </row>
    <row r="61" spans="1:7" s="5" customFormat="1" ht="14.25" customHeight="1">
      <c r="A61" s="162"/>
      <c r="B61" s="162"/>
      <c r="C61" s="162"/>
      <c r="D61" s="162"/>
      <c r="F61" s="45"/>
      <c r="G61" s="45"/>
    </row>
    <row r="62" spans="1:4" s="5" customFormat="1" ht="14.25" customHeight="1">
      <c r="A62" s="162"/>
      <c r="B62" s="162"/>
      <c r="C62" s="162"/>
      <c r="D62" s="162"/>
    </row>
    <row r="63" spans="1:4" s="5" customFormat="1" ht="12.75">
      <c r="A63" s="162"/>
      <c r="B63" s="162"/>
      <c r="C63" s="162"/>
      <c r="D63" s="162"/>
    </row>
    <row r="64" spans="1:4" s="5" customFormat="1" ht="12.75">
      <c r="A64" s="162"/>
      <c r="B64" s="162"/>
      <c r="C64" s="162"/>
      <c r="D64" s="162"/>
    </row>
    <row r="65" spans="1:4" s="5" customFormat="1" ht="12.75">
      <c r="A65" s="162"/>
      <c r="B65" s="162"/>
      <c r="C65" s="162"/>
      <c r="D65" s="162"/>
    </row>
    <row r="66" spans="1:4" s="5" customFormat="1" ht="12.75">
      <c r="A66" s="162"/>
      <c r="B66" s="162"/>
      <c r="C66" s="162"/>
      <c r="D66" s="162"/>
    </row>
    <row r="67" spans="1:4" s="5" customFormat="1" ht="12.75">
      <c r="A67" s="162"/>
      <c r="B67" s="162"/>
      <c r="C67" s="162"/>
      <c r="D67" s="162"/>
    </row>
    <row r="68" spans="1:4" s="5" customFormat="1" ht="12.75">
      <c r="A68" s="162"/>
      <c r="B68" s="162"/>
      <c r="C68" s="162"/>
      <c r="D68" s="162"/>
    </row>
    <row r="69" spans="1:4" s="5" customFormat="1" ht="12.75">
      <c r="A69" s="162"/>
      <c r="B69" s="162"/>
      <c r="C69" s="162"/>
      <c r="D69" s="162"/>
    </row>
    <row r="70" spans="1:4" s="5" customFormat="1" ht="12.75">
      <c r="A70" s="162"/>
      <c r="B70" s="162"/>
      <c r="C70" s="162"/>
      <c r="D70" s="162"/>
    </row>
    <row r="71" spans="1:4" s="5" customFormat="1" ht="12.75">
      <c r="A71" s="162"/>
      <c r="B71" s="162"/>
      <c r="C71" s="162"/>
      <c r="D71" s="162"/>
    </row>
    <row r="72" spans="1:4" s="5" customFormat="1" ht="12.75">
      <c r="A72" s="162"/>
      <c r="B72" s="162"/>
      <c r="C72" s="162"/>
      <c r="D72" s="162"/>
    </row>
    <row r="73" spans="1:4" s="5" customFormat="1" ht="12.75">
      <c r="A73" s="162"/>
      <c r="B73" s="162"/>
      <c r="C73" s="162"/>
      <c r="D73" s="162"/>
    </row>
    <row r="74" spans="1:4" s="5" customFormat="1" ht="12.75">
      <c r="A74" s="162"/>
      <c r="B74" s="162"/>
      <c r="C74" s="162"/>
      <c r="D74" s="162"/>
    </row>
    <row r="75" spans="1:4" s="5" customFormat="1" ht="12.75">
      <c r="A75" s="162"/>
      <c r="B75" s="162"/>
      <c r="C75" s="162"/>
      <c r="D75" s="162"/>
    </row>
    <row r="76" spans="1:4" s="5" customFormat="1" ht="12.75">
      <c r="A76" s="162"/>
      <c r="B76" s="162"/>
      <c r="C76" s="162"/>
      <c r="D76" s="162"/>
    </row>
    <row r="77" spans="1:4" s="5" customFormat="1" ht="12.75">
      <c r="A77" s="162"/>
      <c r="B77" s="162"/>
      <c r="C77" s="162"/>
      <c r="D77" s="162"/>
    </row>
    <row r="78" spans="1:4" s="5" customFormat="1" ht="12.75">
      <c r="A78" s="162"/>
      <c r="B78" s="162"/>
      <c r="C78" s="162"/>
      <c r="D78" s="162"/>
    </row>
    <row r="79" spans="1:4" s="5" customFormat="1" ht="12.75">
      <c r="A79" s="162"/>
      <c r="B79" s="162"/>
      <c r="C79" s="162"/>
      <c r="D79" s="162"/>
    </row>
    <row r="80" spans="1:4" s="5" customFormat="1" ht="12.75">
      <c r="A80" s="162"/>
      <c r="B80" s="162"/>
      <c r="C80" s="162"/>
      <c r="D80" s="162"/>
    </row>
    <row r="81" spans="1:4" s="5" customFormat="1" ht="12.75">
      <c r="A81" s="162"/>
      <c r="B81" s="162"/>
      <c r="C81" s="162"/>
      <c r="D81" s="162"/>
    </row>
    <row r="82" spans="1:4" s="5" customFormat="1" ht="12.75">
      <c r="A82" s="162"/>
      <c r="B82" s="162"/>
      <c r="C82" s="162"/>
      <c r="D82" s="162"/>
    </row>
    <row r="83" spans="1:4" s="5" customFormat="1" ht="12.75">
      <c r="A83" s="162"/>
      <c r="B83" s="162"/>
      <c r="C83" s="162"/>
      <c r="D83" s="162"/>
    </row>
    <row r="84" spans="1:4" s="5" customFormat="1" ht="12.75">
      <c r="A84" s="162"/>
      <c r="B84" s="162"/>
      <c r="C84" s="162"/>
      <c r="D84" s="162"/>
    </row>
    <row r="85" spans="1:4" s="5" customFormat="1" ht="12.75">
      <c r="A85" s="162"/>
      <c r="B85" s="162"/>
      <c r="C85" s="162"/>
      <c r="D85" s="162"/>
    </row>
    <row r="86" spans="1:4" s="5" customFormat="1" ht="12.75">
      <c r="A86" s="162"/>
      <c r="B86" s="162"/>
      <c r="C86" s="162"/>
      <c r="D86" s="162"/>
    </row>
    <row r="87" spans="1:4" s="5" customFormat="1" ht="12.75">
      <c r="A87" s="162"/>
      <c r="B87" s="162"/>
      <c r="C87" s="162"/>
      <c r="D87" s="162"/>
    </row>
    <row r="88" spans="1:4" s="5" customFormat="1" ht="12.75">
      <c r="A88" s="162"/>
      <c r="B88" s="162"/>
      <c r="C88" s="162"/>
      <c r="D88" s="162"/>
    </row>
    <row r="89" spans="1:4" s="5" customFormat="1" ht="12.75">
      <c r="A89" s="162"/>
      <c r="B89" s="162"/>
      <c r="C89" s="162"/>
      <c r="D89" s="162"/>
    </row>
    <row r="90" spans="1:4" s="5" customFormat="1" ht="12.75">
      <c r="A90" s="162"/>
      <c r="B90" s="162"/>
      <c r="C90" s="162"/>
      <c r="D90" s="162"/>
    </row>
    <row r="91" spans="1:4" s="5" customFormat="1" ht="12.75">
      <c r="A91" s="162"/>
      <c r="B91" s="162"/>
      <c r="C91" s="162"/>
      <c r="D91" s="162"/>
    </row>
    <row r="92" spans="1:4" s="5" customFormat="1" ht="12.75">
      <c r="A92" s="162"/>
      <c r="B92" s="162"/>
      <c r="C92" s="162"/>
      <c r="D92" s="162"/>
    </row>
    <row r="93" spans="1:4" s="5" customFormat="1" ht="12.75">
      <c r="A93" s="162"/>
      <c r="B93" s="162"/>
      <c r="C93" s="162"/>
      <c r="D93" s="162"/>
    </row>
    <row r="94" spans="1:4" s="5" customFormat="1" ht="12.75">
      <c r="A94" s="162"/>
      <c r="B94" s="162"/>
      <c r="C94" s="162"/>
      <c r="D94" s="162"/>
    </row>
    <row r="95" spans="1:4" s="5" customFormat="1" ht="12.75">
      <c r="A95" s="162"/>
      <c r="B95" s="162"/>
      <c r="C95" s="162"/>
      <c r="D95" s="162"/>
    </row>
    <row r="96" spans="1:4" s="5" customFormat="1" ht="12.75">
      <c r="A96" s="162"/>
      <c r="B96" s="162"/>
      <c r="C96" s="162"/>
      <c r="D96" s="162"/>
    </row>
    <row r="97" spans="1:4" s="5" customFormat="1" ht="12.75">
      <c r="A97" s="162"/>
      <c r="B97" s="162"/>
      <c r="C97" s="162"/>
      <c r="D97" s="162"/>
    </row>
    <row r="98" spans="1:4" s="5" customFormat="1" ht="12.75">
      <c r="A98" s="162"/>
      <c r="B98" s="162"/>
      <c r="C98" s="162"/>
      <c r="D98" s="162"/>
    </row>
    <row r="99" spans="1:4" s="5" customFormat="1" ht="12.75">
      <c r="A99" s="162"/>
      <c r="B99" s="162"/>
      <c r="C99" s="162"/>
      <c r="D99" s="162"/>
    </row>
    <row r="100" spans="1:4" s="5" customFormat="1" ht="12.75">
      <c r="A100" s="162"/>
      <c r="B100" s="162"/>
      <c r="C100" s="162"/>
      <c r="D100" s="162"/>
    </row>
    <row r="101" spans="1:4" s="5" customFormat="1" ht="12.75">
      <c r="A101" s="162"/>
      <c r="B101" s="162"/>
      <c r="C101" s="162"/>
      <c r="D101" s="162"/>
    </row>
    <row r="102" spans="1:4" s="5" customFormat="1" ht="12.75">
      <c r="A102" s="162"/>
      <c r="B102" s="162"/>
      <c r="C102" s="162"/>
      <c r="D102" s="162"/>
    </row>
    <row r="103" spans="1:4" s="5" customFormat="1" ht="12.75">
      <c r="A103" s="162"/>
      <c r="B103" s="162"/>
      <c r="C103" s="162"/>
      <c r="D103" s="162"/>
    </row>
    <row r="104" spans="1:4" s="5" customFormat="1" ht="12.75">
      <c r="A104" s="162"/>
      <c r="B104" s="162"/>
      <c r="C104" s="162"/>
      <c r="D104" s="162"/>
    </row>
    <row r="105" spans="1:4" s="5" customFormat="1" ht="12.75">
      <c r="A105" s="162"/>
      <c r="B105" s="162"/>
      <c r="C105" s="162"/>
      <c r="D105" s="162"/>
    </row>
    <row r="106" spans="1:4" s="5" customFormat="1" ht="12.75">
      <c r="A106" s="162"/>
      <c r="B106" s="162"/>
      <c r="C106" s="162"/>
      <c r="D106" s="162"/>
    </row>
    <row r="107" spans="1:4" s="5" customFormat="1" ht="12.75">
      <c r="A107" s="162"/>
      <c r="B107" s="162"/>
      <c r="C107" s="162"/>
      <c r="D107" s="162"/>
    </row>
    <row r="108" spans="1:4" s="5" customFormat="1" ht="12.75">
      <c r="A108" s="162"/>
      <c r="B108" s="162"/>
      <c r="C108" s="162"/>
      <c r="D108" s="162"/>
    </row>
    <row r="109" spans="1:4" s="5" customFormat="1" ht="12.75">
      <c r="A109" s="162"/>
      <c r="B109" s="162"/>
      <c r="C109" s="162"/>
      <c r="D109" s="162"/>
    </row>
    <row r="110" spans="1:4" s="5" customFormat="1" ht="12.75">
      <c r="A110" s="162"/>
      <c r="B110" s="162"/>
      <c r="C110" s="162"/>
      <c r="D110" s="162"/>
    </row>
    <row r="111" spans="1:4" s="5" customFormat="1" ht="12.75">
      <c r="A111" s="162"/>
      <c r="B111" s="162"/>
      <c r="C111" s="162"/>
      <c r="D111" s="162"/>
    </row>
    <row r="112" spans="1:4" s="5" customFormat="1" ht="12.75">
      <c r="A112" s="162"/>
      <c r="B112" s="162"/>
      <c r="C112" s="162"/>
      <c r="D112" s="162"/>
    </row>
    <row r="113" spans="1:4" s="5" customFormat="1" ht="12.75">
      <c r="A113" s="162"/>
      <c r="B113" s="162"/>
      <c r="C113" s="162"/>
      <c r="D113" s="162"/>
    </row>
    <row r="114" spans="1:4" s="5" customFormat="1" ht="12.75">
      <c r="A114" s="162"/>
      <c r="B114" s="162"/>
      <c r="C114" s="162"/>
      <c r="D114" s="162"/>
    </row>
    <row r="115" spans="1:4" s="5" customFormat="1" ht="12.75">
      <c r="A115" s="162"/>
      <c r="B115" s="162"/>
      <c r="C115" s="162"/>
      <c r="D115" s="162"/>
    </row>
    <row r="116" spans="1:4" s="5" customFormat="1" ht="12.75">
      <c r="A116" s="162"/>
      <c r="B116" s="162"/>
      <c r="C116" s="162"/>
      <c r="D116" s="162"/>
    </row>
    <row r="117" spans="1:4" s="5" customFormat="1" ht="12.75">
      <c r="A117" s="162"/>
      <c r="B117" s="162"/>
      <c r="C117" s="162"/>
      <c r="D117" s="162"/>
    </row>
    <row r="118" spans="1:4" s="5" customFormat="1" ht="12.75">
      <c r="A118" s="162"/>
      <c r="B118" s="162"/>
      <c r="C118" s="162"/>
      <c r="D118" s="162"/>
    </row>
    <row r="119" spans="1:4" s="5" customFormat="1" ht="12.75">
      <c r="A119" s="162"/>
      <c r="B119" s="162"/>
      <c r="C119" s="162"/>
      <c r="D119" s="162"/>
    </row>
    <row r="120" spans="1:4" s="5" customFormat="1" ht="12.75">
      <c r="A120" s="162"/>
      <c r="B120" s="162"/>
      <c r="C120" s="162"/>
      <c r="D120" s="162"/>
    </row>
    <row r="121" spans="1:4" s="5" customFormat="1" ht="12.75">
      <c r="A121" s="162"/>
      <c r="B121" s="162"/>
      <c r="C121" s="162"/>
      <c r="D121" s="162"/>
    </row>
    <row r="122" spans="1:4" s="5" customFormat="1" ht="12.75">
      <c r="A122" s="162"/>
      <c r="B122" s="162"/>
      <c r="C122" s="162"/>
      <c r="D122" s="162"/>
    </row>
    <row r="123" spans="1:4" s="5" customFormat="1" ht="12.75">
      <c r="A123" s="162"/>
      <c r="B123" s="162"/>
      <c r="C123" s="162"/>
      <c r="D123" s="162"/>
    </row>
    <row r="124" spans="1:4" s="5" customFormat="1" ht="12.75">
      <c r="A124" s="162"/>
      <c r="B124" s="162"/>
      <c r="C124" s="162"/>
      <c r="D124" s="162"/>
    </row>
    <row r="125" spans="1:4" s="5" customFormat="1" ht="12.75">
      <c r="A125" s="162"/>
      <c r="B125" s="162"/>
      <c r="C125" s="162"/>
      <c r="D125" s="162"/>
    </row>
    <row r="126" spans="1:4" s="5" customFormat="1" ht="12.75">
      <c r="A126" s="162"/>
      <c r="B126" s="162"/>
      <c r="C126" s="162"/>
      <c r="D126" s="162"/>
    </row>
    <row r="127" spans="1:4" s="5" customFormat="1" ht="12.75">
      <c r="A127" s="162"/>
      <c r="B127" s="162"/>
      <c r="C127" s="162"/>
      <c r="D127" s="162"/>
    </row>
    <row r="128" spans="1:4" s="5" customFormat="1" ht="12.75">
      <c r="A128" s="162"/>
      <c r="B128" s="162"/>
      <c r="C128" s="162"/>
      <c r="D128" s="162"/>
    </row>
    <row r="129" spans="1:4" s="5" customFormat="1" ht="12.75">
      <c r="A129" s="162"/>
      <c r="B129" s="162"/>
      <c r="C129" s="162"/>
      <c r="D129" s="162"/>
    </row>
    <row r="130" spans="1:4" s="5" customFormat="1" ht="12.75">
      <c r="A130" s="162"/>
      <c r="B130" s="162"/>
      <c r="C130" s="162"/>
      <c r="D130" s="162"/>
    </row>
    <row r="131" spans="1:4" s="5" customFormat="1" ht="12.75">
      <c r="A131" s="162"/>
      <c r="B131" s="162"/>
      <c r="C131" s="162"/>
      <c r="D131" s="162"/>
    </row>
    <row r="132" spans="1:4" s="5" customFormat="1" ht="12.75">
      <c r="A132" s="162"/>
      <c r="B132" s="162"/>
      <c r="C132" s="162"/>
      <c r="D132" s="162"/>
    </row>
    <row r="133" spans="1:4" s="5" customFormat="1" ht="12.75">
      <c r="A133" s="162"/>
      <c r="B133" s="162"/>
      <c r="C133" s="162"/>
      <c r="D133" s="162"/>
    </row>
    <row r="134" spans="1:4" s="5" customFormat="1" ht="12.75">
      <c r="A134" s="162"/>
      <c r="B134" s="162"/>
      <c r="C134" s="162"/>
      <c r="D134" s="162"/>
    </row>
    <row r="135" spans="1:4" s="5" customFormat="1" ht="12.75">
      <c r="A135" s="162"/>
      <c r="B135" s="162"/>
      <c r="C135" s="162"/>
      <c r="D135" s="162"/>
    </row>
    <row r="136" spans="1:4" s="5" customFormat="1" ht="12.75">
      <c r="A136" s="162"/>
      <c r="B136" s="162"/>
      <c r="C136" s="162"/>
      <c r="D136" s="162"/>
    </row>
    <row r="137" spans="1:4" s="5" customFormat="1" ht="12.75">
      <c r="A137" s="162"/>
      <c r="B137" s="162"/>
      <c r="C137" s="162"/>
      <c r="D137" s="162"/>
    </row>
    <row r="138" spans="1:4" s="5" customFormat="1" ht="12.75">
      <c r="A138" s="162"/>
      <c r="B138" s="162"/>
      <c r="C138" s="162"/>
      <c r="D138" s="162"/>
    </row>
    <row r="139" spans="1:4" s="5" customFormat="1" ht="12.75">
      <c r="A139" s="162"/>
      <c r="B139" s="162"/>
      <c r="C139" s="162"/>
      <c r="D139" s="162"/>
    </row>
    <row r="140" spans="1:4" s="5" customFormat="1" ht="12.75">
      <c r="A140" s="162"/>
      <c r="B140" s="162"/>
      <c r="C140" s="162"/>
      <c r="D140" s="162"/>
    </row>
    <row r="141" spans="1:4" s="5" customFormat="1" ht="12.75">
      <c r="A141" s="162"/>
      <c r="B141" s="162"/>
      <c r="C141" s="162"/>
      <c r="D141" s="162"/>
    </row>
  </sheetData>
  <sheetProtection/>
  <mergeCells count="1">
    <mergeCell ref="A1:H1"/>
  </mergeCells>
  <printOptions horizontalCentered="1"/>
  <pageMargins left="0.1968503937007874" right="0.1968503937007874" top="0.4330708661417323" bottom="0.3937007874015748" header="0.31496062992125984" footer="0.31496062992125984"/>
  <pageSetup firstPageNumber="3" useFirstPageNumber="1" horizontalDpi="600" verticalDpi="600" orientation="portrait" paperSize="9" scale="90" r:id="rId1"/>
  <headerFooter scaleWithDoc="0" alignWithMargins="0">
    <oddFooter>&amp;R&amp;P</oddFooter>
  </headerFooter>
  <ignoredErrors>
    <ignoredError sqref="D16 D20 D54:D55" numberStoredAsText="1"/>
    <ignoredError sqref="F9:F11 F12 F56:F57 F51 F59 F52:F53 F55 F45 F48:F50 F4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3"/>
  <sheetViews>
    <sheetView workbookViewId="0" topLeftCell="A1">
      <selection activeCell="E4" sqref="E4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26" customWidth="1"/>
    <col min="5" max="5" width="51.28125" style="0" customWidth="1"/>
    <col min="6" max="6" width="9.8515625" style="0" customWidth="1"/>
    <col min="7" max="7" width="12.421875" style="0" customWidth="1"/>
    <col min="8" max="9" width="13.57421875" style="0" customWidth="1"/>
  </cols>
  <sheetData>
    <row r="1" spans="1:9" s="32" customFormat="1" ht="29.25" customHeight="1">
      <c r="A1" s="200" t="s">
        <v>44</v>
      </c>
      <c r="B1" s="200"/>
      <c r="C1" s="200"/>
      <c r="D1" s="200"/>
      <c r="E1" s="200"/>
      <c r="F1" s="200"/>
      <c r="G1" s="200"/>
      <c r="H1" s="200"/>
      <c r="I1" s="200"/>
    </row>
    <row r="2" spans="1:9" s="5" customFormat="1" ht="28.5" customHeight="1">
      <c r="A2" s="136" t="s">
        <v>5</v>
      </c>
      <c r="B2" s="136" t="s">
        <v>4</v>
      </c>
      <c r="C2" s="136" t="s">
        <v>3</v>
      </c>
      <c r="D2" s="121" t="s">
        <v>6</v>
      </c>
      <c r="E2" s="46"/>
      <c r="F2" s="152" t="s">
        <v>163</v>
      </c>
      <c r="G2" s="152" t="s">
        <v>157</v>
      </c>
      <c r="H2" s="153" t="s">
        <v>164</v>
      </c>
      <c r="I2" s="161" t="s">
        <v>158</v>
      </c>
    </row>
    <row r="3" spans="1:5" s="5" customFormat="1" ht="15" customHeight="1">
      <c r="A3" s="56"/>
      <c r="B3" s="56"/>
      <c r="C3" s="56"/>
      <c r="D3" s="57"/>
      <c r="E3" s="56"/>
    </row>
    <row r="4" spans="1:7" s="5" customFormat="1" ht="15.75" customHeight="1">
      <c r="A4" s="61"/>
      <c r="B4" s="62"/>
      <c r="C4" s="62"/>
      <c r="D4" s="62"/>
      <c r="E4" s="53" t="s">
        <v>117</v>
      </c>
      <c r="F4" s="6"/>
      <c r="G4" s="6"/>
    </row>
    <row r="5" spans="1:8" s="5" customFormat="1" ht="15" customHeight="1">
      <c r="A5" s="4">
        <v>8</v>
      </c>
      <c r="B5" s="4"/>
      <c r="C5" s="50"/>
      <c r="D5" s="50"/>
      <c r="E5" s="4" t="s">
        <v>29</v>
      </c>
      <c r="F5" s="3">
        <f>F6</f>
        <v>0</v>
      </c>
      <c r="G5" s="3"/>
      <c r="H5" s="75"/>
    </row>
    <row r="6" spans="1:8" s="5" customFormat="1" ht="15.75" customHeight="1">
      <c r="A6" s="4"/>
      <c r="B6" s="4">
        <v>83</v>
      </c>
      <c r="C6" s="50"/>
      <c r="D6" s="50"/>
      <c r="E6" s="4" t="s">
        <v>116</v>
      </c>
      <c r="F6" s="3">
        <f>F7</f>
        <v>0</v>
      </c>
      <c r="G6" s="3"/>
      <c r="H6" s="75"/>
    </row>
    <row r="7" spans="1:8" s="5" customFormat="1" ht="28.5" customHeight="1">
      <c r="A7" s="4"/>
      <c r="B7" s="4"/>
      <c r="C7" s="50">
        <v>832</v>
      </c>
      <c r="D7" s="50"/>
      <c r="E7" s="18" t="s">
        <v>76</v>
      </c>
      <c r="F7" s="3">
        <f>F8</f>
        <v>0</v>
      </c>
      <c r="G7" s="3"/>
      <c r="H7" s="75"/>
    </row>
    <row r="8" spans="1:8" s="5" customFormat="1" ht="11.25" customHeight="1">
      <c r="A8" s="4"/>
      <c r="B8" s="4"/>
      <c r="C8" s="50"/>
      <c r="D8" s="51">
        <v>8321</v>
      </c>
      <c r="E8" s="5" t="s">
        <v>31</v>
      </c>
      <c r="F8" s="6">
        <v>0</v>
      </c>
      <c r="G8" s="6"/>
      <c r="H8" s="74"/>
    </row>
    <row r="9" spans="1:7" s="5" customFormat="1" ht="11.25" customHeight="1">
      <c r="A9" s="4"/>
      <c r="B9" s="4"/>
      <c r="C9" s="50"/>
      <c r="D9" s="51"/>
      <c r="F9" s="6"/>
      <c r="G9" s="6"/>
    </row>
    <row r="10" spans="1:8" s="44" customFormat="1" ht="14.25" customHeight="1">
      <c r="A10" s="44">
        <v>5</v>
      </c>
      <c r="C10" s="52"/>
      <c r="D10" s="52"/>
      <c r="E10" s="44" t="s">
        <v>32</v>
      </c>
      <c r="F10" s="47"/>
      <c r="G10" s="47"/>
      <c r="H10" s="5"/>
    </row>
    <row r="11" spans="2:8" s="44" customFormat="1" ht="14.25" customHeight="1">
      <c r="B11" s="44">
        <v>52</v>
      </c>
      <c r="C11" s="52"/>
      <c r="D11" s="52"/>
      <c r="E11" s="44" t="s">
        <v>124</v>
      </c>
      <c r="F11" s="47"/>
      <c r="G11" s="47"/>
      <c r="H11" s="5"/>
    </row>
    <row r="12" spans="3:8" s="44" customFormat="1" ht="13.5" customHeight="1">
      <c r="C12" s="52">
        <v>531</v>
      </c>
      <c r="D12" s="52"/>
      <c r="E12" s="44" t="s">
        <v>123</v>
      </c>
      <c r="F12" s="47"/>
      <c r="G12" s="47"/>
      <c r="H12" s="5"/>
    </row>
    <row r="13" spans="1:7" s="5" customFormat="1" ht="16.5" customHeight="1">
      <c r="A13" s="4"/>
      <c r="B13" s="4"/>
      <c r="C13" s="50"/>
      <c r="D13" s="51">
        <v>5311</v>
      </c>
      <c r="E13" s="5" t="s">
        <v>122</v>
      </c>
      <c r="F13" s="6"/>
      <c r="G13" s="6"/>
    </row>
    <row r="14" spans="1:7" s="5" customFormat="1" ht="22.5" customHeight="1" hidden="1">
      <c r="A14" s="4"/>
      <c r="B14" s="4"/>
      <c r="C14" s="50"/>
      <c r="D14" s="50"/>
      <c r="E14" s="31" t="s">
        <v>109</v>
      </c>
      <c r="F14" s="6"/>
      <c r="G14" s="6"/>
    </row>
    <row r="15" spans="1:9" s="5" customFormat="1" ht="16.5" customHeight="1" hidden="1">
      <c r="A15" s="4">
        <v>8</v>
      </c>
      <c r="B15" s="4"/>
      <c r="C15" s="50"/>
      <c r="D15" s="50"/>
      <c r="E15" s="4" t="s">
        <v>29</v>
      </c>
      <c r="F15" s="3">
        <f aca="true" t="shared" si="0" ref="F15:H17">F16</f>
        <v>0</v>
      </c>
      <c r="G15" s="3">
        <f>H15-F15</f>
        <v>0</v>
      </c>
      <c r="H15" s="3">
        <f t="shared" si="0"/>
        <v>0</v>
      </c>
      <c r="I15" s="5">
        <f>IF(ISERROR((H15/F15)*100),0,(H15/F15)*100)</f>
        <v>0</v>
      </c>
    </row>
    <row r="16" spans="1:9" s="5" customFormat="1" ht="16.5" customHeight="1" hidden="1">
      <c r="A16" s="4"/>
      <c r="B16" s="4">
        <v>83</v>
      </c>
      <c r="C16" s="50"/>
      <c r="D16" s="50"/>
      <c r="E16" s="4" t="s">
        <v>30</v>
      </c>
      <c r="F16" s="3">
        <f t="shared" si="0"/>
        <v>0</v>
      </c>
      <c r="G16" s="3">
        <f>H16-F16</f>
        <v>0</v>
      </c>
      <c r="H16" s="3">
        <f t="shared" si="0"/>
        <v>0</v>
      </c>
      <c r="I16" s="5">
        <f>IF(ISERROR((H16/F16)*100),0,(H16/F16)*100)</f>
        <v>0</v>
      </c>
    </row>
    <row r="17" spans="1:9" s="5" customFormat="1" ht="27" customHeight="1" hidden="1">
      <c r="A17" s="4"/>
      <c r="B17" s="4"/>
      <c r="C17" s="50">
        <v>832</v>
      </c>
      <c r="D17" s="50"/>
      <c r="E17" s="63" t="s">
        <v>76</v>
      </c>
      <c r="F17" s="3">
        <f t="shared" si="0"/>
        <v>0</v>
      </c>
      <c r="G17" s="3">
        <f>H17-F17</f>
        <v>0</v>
      </c>
      <c r="H17" s="3">
        <f t="shared" si="0"/>
        <v>0</v>
      </c>
      <c r="I17" s="5">
        <f>IF(ISERROR((H17/F17)*100),0,(H17/F17)*100)</f>
        <v>0</v>
      </c>
    </row>
    <row r="18" spans="1:9" s="5" customFormat="1" ht="12" customHeight="1" hidden="1">
      <c r="A18" s="4"/>
      <c r="B18" s="4"/>
      <c r="C18" s="50"/>
      <c r="D18" s="51">
        <v>8321</v>
      </c>
      <c r="E18" s="5" t="s">
        <v>31</v>
      </c>
      <c r="F18" s="6">
        <v>0</v>
      </c>
      <c r="G18" s="6">
        <f>H18-F18</f>
        <v>0</v>
      </c>
      <c r="H18" s="3">
        <v>0</v>
      </c>
      <c r="I18" s="5">
        <f>IF(ISERROR((H18/F18)*100),0,(H18/F18)*100)</f>
        <v>0</v>
      </c>
    </row>
    <row r="19" spans="3:9" s="5" customFormat="1" ht="12.75">
      <c r="C19" s="51"/>
      <c r="D19" s="51"/>
      <c r="H19" s="74"/>
      <c r="I19" s="74"/>
    </row>
    <row r="20" s="5" customFormat="1" ht="12.75">
      <c r="D20" s="25"/>
    </row>
    <row r="21" s="5" customFormat="1" ht="12.75">
      <c r="D21" s="25"/>
    </row>
    <row r="22" s="5" customFormat="1" ht="12.75">
      <c r="D22" s="25"/>
    </row>
    <row r="23" s="5" customFormat="1" ht="12.75">
      <c r="D23" s="25"/>
    </row>
    <row r="24" s="5" customFormat="1" ht="12.75">
      <c r="D24" s="25"/>
    </row>
    <row r="25" s="5" customFormat="1" ht="12.75">
      <c r="D25" s="25"/>
    </row>
    <row r="26" s="5" customFormat="1" ht="12.75">
      <c r="D26" s="25"/>
    </row>
    <row r="27" s="5" customFormat="1" ht="12.75">
      <c r="D27" s="25"/>
    </row>
    <row r="28" s="5" customFormat="1" ht="12.75">
      <c r="D28" s="25"/>
    </row>
    <row r="29" s="5" customFormat="1" ht="12.75">
      <c r="D29" s="25"/>
    </row>
    <row r="30" s="5" customFormat="1" ht="12.75">
      <c r="D30" s="25"/>
    </row>
    <row r="31" s="5" customFormat="1" ht="12.75">
      <c r="D31" s="25"/>
    </row>
    <row r="32" s="5" customFormat="1" ht="12.75">
      <c r="D32" s="25"/>
    </row>
    <row r="33" s="5" customFormat="1" ht="12.75">
      <c r="D33" s="25"/>
    </row>
    <row r="34" s="5" customFormat="1" ht="12.75">
      <c r="D34" s="25"/>
    </row>
    <row r="35" s="5" customFormat="1" ht="12.75">
      <c r="D35" s="25"/>
    </row>
    <row r="36" s="5" customFormat="1" ht="12.75">
      <c r="D36" s="25"/>
    </row>
    <row r="37" s="5" customFormat="1" ht="12.75">
      <c r="D37" s="25"/>
    </row>
    <row r="38" s="5" customFormat="1" ht="12.75">
      <c r="D38" s="25"/>
    </row>
    <row r="39" s="5" customFormat="1" ht="12.75">
      <c r="D39" s="25"/>
    </row>
    <row r="40" s="5" customFormat="1" ht="12.75">
      <c r="D40" s="25"/>
    </row>
    <row r="41" s="5" customFormat="1" ht="12.75">
      <c r="D41" s="25"/>
    </row>
    <row r="42" s="5" customFormat="1" ht="12.75">
      <c r="D42" s="25"/>
    </row>
    <row r="43" s="5" customFormat="1" ht="12.75">
      <c r="D43" s="25"/>
    </row>
    <row r="44" s="5" customFormat="1" ht="12.75">
      <c r="D44" s="25"/>
    </row>
    <row r="45" s="5" customFormat="1" ht="12.75">
      <c r="D45" s="25"/>
    </row>
    <row r="46" s="5" customFormat="1" ht="12.75">
      <c r="D46" s="25"/>
    </row>
    <row r="47" s="5" customFormat="1" ht="12.75">
      <c r="D47" s="25"/>
    </row>
    <row r="48" s="5" customFormat="1" ht="12.75">
      <c r="D48" s="25"/>
    </row>
    <row r="49" s="5" customFormat="1" ht="12.75">
      <c r="D49" s="25"/>
    </row>
    <row r="50" s="5" customFormat="1" ht="12.75">
      <c r="D50" s="25"/>
    </row>
    <row r="51" s="5" customFormat="1" ht="12.75">
      <c r="D51" s="25"/>
    </row>
    <row r="52" s="5" customFormat="1" ht="12.75">
      <c r="D52" s="25"/>
    </row>
    <row r="53" s="5" customFormat="1" ht="12.75">
      <c r="D53" s="25"/>
    </row>
    <row r="54" s="5" customFormat="1" ht="12.75">
      <c r="D54" s="25"/>
    </row>
    <row r="55" s="5" customFormat="1" ht="12.75">
      <c r="D55" s="25"/>
    </row>
    <row r="56" s="5" customFormat="1" ht="12.75">
      <c r="D56" s="25"/>
    </row>
    <row r="57" s="5" customFormat="1" ht="12.75">
      <c r="D57" s="25"/>
    </row>
    <row r="58" s="5" customFormat="1" ht="12.75">
      <c r="D58" s="25"/>
    </row>
    <row r="59" s="5" customFormat="1" ht="12.75">
      <c r="D59" s="25"/>
    </row>
    <row r="60" s="5" customFormat="1" ht="12.75">
      <c r="D60" s="25"/>
    </row>
    <row r="61" s="5" customFormat="1" ht="12.75">
      <c r="D61" s="25"/>
    </row>
    <row r="62" s="5" customFormat="1" ht="12.75">
      <c r="D62" s="25"/>
    </row>
    <row r="63" s="5" customFormat="1" ht="12.75">
      <c r="D63" s="25"/>
    </row>
    <row r="64" s="5" customFormat="1" ht="12.75">
      <c r="D64" s="25"/>
    </row>
    <row r="65" s="5" customFormat="1" ht="12.75">
      <c r="D65" s="25"/>
    </row>
    <row r="66" s="5" customFormat="1" ht="12.75">
      <c r="D66" s="25"/>
    </row>
    <row r="67" s="5" customFormat="1" ht="12.75">
      <c r="D67" s="25"/>
    </row>
    <row r="68" s="5" customFormat="1" ht="12.75">
      <c r="D68" s="25"/>
    </row>
    <row r="69" s="5" customFormat="1" ht="12.75">
      <c r="D69" s="25"/>
    </row>
    <row r="70" s="5" customFormat="1" ht="12.75">
      <c r="D70" s="25"/>
    </row>
    <row r="71" s="5" customFormat="1" ht="12.75">
      <c r="D71" s="25"/>
    </row>
    <row r="72" s="5" customFormat="1" ht="12.75">
      <c r="D72" s="25"/>
    </row>
    <row r="73" s="5" customFormat="1" ht="12.75">
      <c r="D73" s="25"/>
    </row>
    <row r="74" s="5" customFormat="1" ht="12.75">
      <c r="D74" s="25"/>
    </row>
    <row r="75" s="5" customFormat="1" ht="12.75">
      <c r="D75" s="25"/>
    </row>
    <row r="76" s="5" customFormat="1" ht="12.75">
      <c r="D76" s="25"/>
    </row>
    <row r="77" s="5" customFormat="1" ht="12.75">
      <c r="D77" s="25"/>
    </row>
    <row r="78" s="5" customFormat="1" ht="12.75">
      <c r="D78" s="25"/>
    </row>
    <row r="79" s="5" customFormat="1" ht="12.75">
      <c r="D79" s="25"/>
    </row>
    <row r="80" s="5" customFormat="1" ht="12.75">
      <c r="D80" s="25"/>
    </row>
    <row r="81" s="5" customFormat="1" ht="12.75">
      <c r="D81" s="25"/>
    </row>
    <row r="82" s="5" customFormat="1" ht="12.75">
      <c r="D82" s="25"/>
    </row>
    <row r="83" s="5" customFormat="1" ht="12.75">
      <c r="D83" s="25"/>
    </row>
    <row r="84" s="5" customFormat="1" ht="12.75">
      <c r="D84" s="25"/>
    </row>
    <row r="85" s="5" customFormat="1" ht="12.75">
      <c r="D85" s="25"/>
    </row>
    <row r="86" s="5" customFormat="1" ht="12.75">
      <c r="D86" s="25"/>
    </row>
    <row r="87" s="5" customFormat="1" ht="12.75">
      <c r="D87" s="25"/>
    </row>
    <row r="88" s="5" customFormat="1" ht="12.75">
      <c r="D88" s="25"/>
    </row>
    <row r="89" s="5" customFormat="1" ht="12.75">
      <c r="D89" s="25"/>
    </row>
    <row r="90" s="5" customFormat="1" ht="12.75">
      <c r="D90" s="25"/>
    </row>
    <row r="91" s="5" customFormat="1" ht="12.75">
      <c r="D91" s="25"/>
    </row>
    <row r="92" s="5" customFormat="1" ht="12.75">
      <c r="D92" s="25"/>
    </row>
    <row r="93" s="5" customFormat="1" ht="12.75">
      <c r="D93" s="25"/>
    </row>
    <row r="94" s="5" customFormat="1" ht="12.75">
      <c r="D94" s="25"/>
    </row>
    <row r="95" s="5" customFormat="1" ht="12.75">
      <c r="D95" s="25"/>
    </row>
    <row r="96" s="5" customFormat="1" ht="12.75">
      <c r="D96" s="25"/>
    </row>
    <row r="97" s="5" customFormat="1" ht="12.75">
      <c r="D97" s="25"/>
    </row>
    <row r="98" s="5" customFormat="1" ht="12.75">
      <c r="D98" s="25"/>
    </row>
    <row r="99" s="5" customFormat="1" ht="12.75">
      <c r="D99" s="25"/>
    </row>
    <row r="100" s="5" customFormat="1" ht="12.75">
      <c r="D100" s="25"/>
    </row>
    <row r="101" s="5" customFormat="1" ht="12.75">
      <c r="D101" s="25"/>
    </row>
    <row r="102" s="5" customFormat="1" ht="12.75">
      <c r="D102" s="25"/>
    </row>
    <row r="103" s="5" customFormat="1" ht="12.75">
      <c r="D103" s="25"/>
    </row>
    <row r="104" s="5" customFormat="1" ht="12.75">
      <c r="D104" s="25"/>
    </row>
    <row r="105" s="5" customFormat="1" ht="12.75">
      <c r="D105" s="25"/>
    </row>
    <row r="106" s="5" customFormat="1" ht="12.75">
      <c r="D106" s="25"/>
    </row>
    <row r="107" s="5" customFormat="1" ht="12.75">
      <c r="D107" s="25"/>
    </row>
    <row r="108" s="5" customFormat="1" ht="12.75">
      <c r="D108" s="25"/>
    </row>
    <row r="109" s="5" customFormat="1" ht="12.75">
      <c r="D109" s="25"/>
    </row>
    <row r="110" s="5" customFormat="1" ht="12.75">
      <c r="D110" s="25"/>
    </row>
    <row r="111" s="5" customFormat="1" ht="12.75">
      <c r="D111" s="25"/>
    </row>
    <row r="112" s="5" customFormat="1" ht="12.75">
      <c r="D112" s="25"/>
    </row>
    <row r="113" s="5" customFormat="1" ht="12.75">
      <c r="D113" s="25"/>
    </row>
    <row r="114" s="5" customFormat="1" ht="12.75">
      <c r="D114" s="25"/>
    </row>
    <row r="115" s="5" customFormat="1" ht="12.75">
      <c r="D115" s="25"/>
    </row>
    <row r="116" s="5" customFormat="1" ht="12.75">
      <c r="D116" s="25"/>
    </row>
    <row r="117" s="5" customFormat="1" ht="12.75">
      <c r="D117" s="25"/>
    </row>
    <row r="118" s="5" customFormat="1" ht="12.75">
      <c r="D118" s="25"/>
    </row>
    <row r="119" s="5" customFormat="1" ht="12.75">
      <c r="D119" s="25"/>
    </row>
    <row r="120" s="5" customFormat="1" ht="12.75">
      <c r="D120" s="25"/>
    </row>
    <row r="121" s="5" customFormat="1" ht="12.75">
      <c r="D121" s="25"/>
    </row>
    <row r="122" s="5" customFormat="1" ht="12.75">
      <c r="D122" s="25"/>
    </row>
    <row r="123" s="5" customFormat="1" ht="12.75">
      <c r="D123" s="25"/>
    </row>
    <row r="124" s="5" customFormat="1" ht="12.75">
      <c r="D124" s="25"/>
    </row>
    <row r="125" s="5" customFormat="1" ht="12.75">
      <c r="D125" s="25"/>
    </row>
    <row r="126" s="5" customFormat="1" ht="12.75">
      <c r="D126" s="25"/>
    </row>
    <row r="127" s="5" customFormat="1" ht="12.75">
      <c r="D127" s="25"/>
    </row>
    <row r="128" s="5" customFormat="1" ht="12.75">
      <c r="D128" s="25"/>
    </row>
    <row r="129" s="5" customFormat="1" ht="12.75">
      <c r="D129" s="25"/>
    </row>
    <row r="130" s="5" customFormat="1" ht="12.75">
      <c r="D130" s="25"/>
    </row>
    <row r="131" s="5" customFormat="1" ht="12.75">
      <c r="D131" s="25"/>
    </row>
    <row r="132" s="5" customFormat="1" ht="12.75">
      <c r="D132" s="25"/>
    </row>
    <row r="133" s="5" customFormat="1" ht="12.75">
      <c r="D133" s="25"/>
    </row>
    <row r="134" s="5" customFormat="1" ht="12.75">
      <c r="D134" s="25"/>
    </row>
    <row r="135" s="5" customFormat="1" ht="12.75">
      <c r="D135" s="25"/>
    </row>
    <row r="136" s="5" customFormat="1" ht="12.75">
      <c r="D136" s="25"/>
    </row>
    <row r="137" s="5" customFormat="1" ht="12.75">
      <c r="D137" s="25"/>
    </row>
    <row r="138" s="5" customFormat="1" ht="12.75">
      <c r="D138" s="25"/>
    </row>
    <row r="139" s="5" customFormat="1" ht="12.75">
      <c r="D139" s="25"/>
    </row>
    <row r="140" s="5" customFormat="1" ht="12.75">
      <c r="D140" s="25"/>
    </row>
    <row r="141" s="5" customFormat="1" ht="12.75">
      <c r="D141" s="25"/>
    </row>
    <row r="142" s="5" customFormat="1" ht="12.75">
      <c r="D142" s="25"/>
    </row>
    <row r="143" s="5" customFormat="1" ht="12.75">
      <c r="D143" s="25"/>
    </row>
    <row r="144" s="5" customFormat="1" ht="12.75">
      <c r="D144" s="25"/>
    </row>
    <row r="145" s="5" customFormat="1" ht="12.75">
      <c r="D145" s="25"/>
    </row>
    <row r="146" s="5" customFormat="1" ht="12.75">
      <c r="D146" s="25"/>
    </row>
    <row r="147" s="5" customFormat="1" ht="12.75">
      <c r="D147" s="25"/>
    </row>
    <row r="148" s="5" customFormat="1" ht="12.75">
      <c r="D148" s="25"/>
    </row>
    <row r="149" s="5" customFormat="1" ht="12.75">
      <c r="D149" s="25"/>
    </row>
    <row r="150" s="5" customFormat="1" ht="12.75">
      <c r="D150" s="25"/>
    </row>
    <row r="151" s="5" customFormat="1" ht="12.75">
      <c r="D151" s="25"/>
    </row>
    <row r="152" s="5" customFormat="1" ht="12.75">
      <c r="D152" s="25"/>
    </row>
    <row r="153" s="5" customFormat="1" ht="12.75">
      <c r="D153" s="25"/>
    </row>
    <row r="154" s="5" customFormat="1" ht="12.75">
      <c r="D154" s="25"/>
    </row>
    <row r="155" s="5" customFormat="1" ht="12.75">
      <c r="D155" s="25"/>
    </row>
    <row r="156" s="5" customFormat="1" ht="12.75">
      <c r="D156" s="25"/>
    </row>
    <row r="157" s="5" customFormat="1" ht="12.75">
      <c r="D157" s="25"/>
    </row>
    <row r="158" s="5" customFormat="1" ht="12.75">
      <c r="D158" s="25"/>
    </row>
    <row r="159" s="5" customFormat="1" ht="12.75">
      <c r="D159" s="25"/>
    </row>
    <row r="160" s="5" customFormat="1" ht="12.75">
      <c r="D160" s="25"/>
    </row>
    <row r="161" s="5" customFormat="1" ht="12.75">
      <c r="D161" s="25"/>
    </row>
    <row r="162" s="5" customFormat="1" ht="12.75">
      <c r="D162" s="25"/>
    </row>
    <row r="163" s="5" customFormat="1" ht="12.75">
      <c r="D163" s="25"/>
    </row>
    <row r="164" s="5" customFormat="1" ht="12.75">
      <c r="D164" s="25"/>
    </row>
    <row r="165" s="5" customFormat="1" ht="12.75">
      <c r="D165" s="25"/>
    </row>
    <row r="166" s="5" customFormat="1" ht="12.75">
      <c r="D166" s="25"/>
    </row>
    <row r="167" s="5" customFormat="1" ht="12.75">
      <c r="D167" s="25"/>
    </row>
    <row r="168" s="5" customFormat="1" ht="12.75">
      <c r="D168" s="25"/>
    </row>
    <row r="169" s="5" customFormat="1" ht="12.75">
      <c r="D169" s="25"/>
    </row>
    <row r="170" s="5" customFormat="1" ht="12.75">
      <c r="D170" s="25"/>
    </row>
    <row r="171" s="5" customFormat="1" ht="12.75">
      <c r="D171" s="25"/>
    </row>
    <row r="172" s="5" customFormat="1" ht="12.75">
      <c r="D172" s="25"/>
    </row>
    <row r="173" s="5" customFormat="1" ht="12.75">
      <c r="D173" s="25"/>
    </row>
    <row r="174" s="5" customFormat="1" ht="12.75">
      <c r="D174" s="25"/>
    </row>
    <row r="175" s="5" customFormat="1" ht="12.75">
      <c r="D175" s="25"/>
    </row>
    <row r="176" s="5" customFormat="1" ht="12.75">
      <c r="D176" s="25"/>
    </row>
    <row r="177" s="5" customFormat="1" ht="12.75">
      <c r="D177" s="25"/>
    </row>
    <row r="178" s="5" customFormat="1" ht="12.75">
      <c r="D178" s="25"/>
    </row>
    <row r="179" s="5" customFormat="1" ht="12.75">
      <c r="D179" s="25"/>
    </row>
    <row r="180" s="5" customFormat="1" ht="12.75">
      <c r="D180" s="25"/>
    </row>
    <row r="181" s="5" customFormat="1" ht="12.75">
      <c r="D181" s="25"/>
    </row>
    <row r="182" s="5" customFormat="1" ht="12.75">
      <c r="D182" s="25"/>
    </row>
    <row r="183" s="5" customFormat="1" ht="12.75">
      <c r="D183" s="25"/>
    </row>
    <row r="184" s="5" customFormat="1" ht="12.75">
      <c r="D184" s="25"/>
    </row>
    <row r="185" s="5" customFormat="1" ht="12.75">
      <c r="D185" s="25"/>
    </row>
    <row r="186" s="5" customFormat="1" ht="12.75">
      <c r="D186" s="25"/>
    </row>
    <row r="187" s="5" customFormat="1" ht="12.75">
      <c r="D187" s="25"/>
    </row>
    <row r="188" s="5" customFormat="1" ht="12.75">
      <c r="D188" s="25"/>
    </row>
    <row r="189" s="5" customFormat="1" ht="12.75">
      <c r="D189" s="25"/>
    </row>
    <row r="190" s="5" customFormat="1" ht="12.75">
      <c r="D190" s="25"/>
    </row>
    <row r="191" s="5" customFormat="1" ht="12.75">
      <c r="D191" s="25"/>
    </row>
    <row r="192" s="5" customFormat="1" ht="12.75">
      <c r="D192" s="25"/>
    </row>
    <row r="193" s="5" customFormat="1" ht="12.75">
      <c r="D193" s="25"/>
    </row>
    <row r="194" s="5" customFormat="1" ht="12.75">
      <c r="D194" s="25"/>
    </row>
    <row r="195" s="5" customFormat="1" ht="12.75">
      <c r="D195" s="25"/>
    </row>
    <row r="196" s="5" customFormat="1" ht="12.75">
      <c r="D196" s="25"/>
    </row>
    <row r="197" s="5" customFormat="1" ht="12.75">
      <c r="D197" s="25"/>
    </row>
    <row r="198" s="5" customFormat="1" ht="12.75">
      <c r="D198" s="25"/>
    </row>
    <row r="199" s="5" customFormat="1" ht="12.75">
      <c r="D199" s="25"/>
    </row>
    <row r="200" s="5" customFormat="1" ht="12.75">
      <c r="D200" s="25"/>
    </row>
    <row r="201" s="5" customFormat="1" ht="12.75">
      <c r="D201" s="25"/>
    </row>
    <row r="202" s="5" customFormat="1" ht="12.75">
      <c r="D202" s="25"/>
    </row>
    <row r="203" s="5" customFormat="1" ht="12.75">
      <c r="D203" s="25"/>
    </row>
    <row r="204" s="5" customFormat="1" ht="12.75">
      <c r="D204" s="25"/>
    </row>
    <row r="205" s="5" customFormat="1" ht="12.75">
      <c r="D205" s="25"/>
    </row>
    <row r="206" s="5" customFormat="1" ht="12.75">
      <c r="D206" s="25"/>
    </row>
    <row r="207" s="5" customFormat="1" ht="12.75">
      <c r="D207" s="25"/>
    </row>
    <row r="208" s="5" customFormat="1" ht="12.75">
      <c r="D208" s="25"/>
    </row>
    <row r="209" s="5" customFormat="1" ht="12.75">
      <c r="D209" s="25"/>
    </row>
    <row r="210" s="5" customFormat="1" ht="12.75">
      <c r="D210" s="25"/>
    </row>
    <row r="211" s="5" customFormat="1" ht="12.75">
      <c r="D211" s="25"/>
    </row>
    <row r="212" s="5" customFormat="1" ht="12.75">
      <c r="D212" s="25"/>
    </row>
    <row r="213" s="5" customFormat="1" ht="12.75">
      <c r="D213" s="25"/>
    </row>
  </sheetData>
  <sheetProtection/>
  <mergeCells count="1">
    <mergeCell ref="A1:I1"/>
  </mergeCells>
  <printOptions horizontalCentered="1"/>
  <pageMargins left="0.2362204724409449" right="0.2362204724409449" top="0.4330708661417323" bottom="0.4330708661417323" header="0.31496062992125984" footer="0.31496062992125984"/>
  <pageSetup horizontalDpi="600" verticalDpi="600" orientation="portrait" paperSize="9" scale="63" r:id="rId1"/>
  <headerFooter differentFirst="1" scaleWithDoc="0" alignWithMargins="0">
    <oddFooter>&amp;R&amp;P</oddFooter>
  </headerFooter>
  <ignoredErrors>
    <ignoredError sqref="F5 F15:F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784"/>
  <sheetViews>
    <sheetView zoomScaleSheetLayoutView="50" workbookViewId="0" topLeftCell="A1">
      <selection activeCell="B60" sqref="B60"/>
    </sheetView>
  </sheetViews>
  <sheetFormatPr defaultColWidth="11.421875" defaultRowHeight="12.75"/>
  <cols>
    <col min="1" max="1" width="6.140625" style="92" customWidth="1"/>
    <col min="2" max="2" width="46.28125" style="5" customWidth="1"/>
    <col min="3" max="3" width="12.8515625" style="48" customWidth="1"/>
    <col min="4" max="4" width="13.7109375" style="48" customWidth="1"/>
    <col min="5" max="5" width="13.28125" style="48" customWidth="1"/>
  </cols>
  <sheetData>
    <row r="1" spans="1:5" ht="34.5" customHeight="1">
      <c r="A1" s="201" t="s">
        <v>93</v>
      </c>
      <c r="B1" s="201"/>
      <c r="C1" s="201"/>
      <c r="D1" s="201"/>
      <c r="E1" s="201"/>
    </row>
    <row r="2" spans="1:5" s="76" customFormat="1" ht="26.25" customHeight="1">
      <c r="A2" s="95" t="s">
        <v>84</v>
      </c>
      <c r="B2" s="77" t="s">
        <v>85</v>
      </c>
      <c r="C2" s="152" t="s">
        <v>167</v>
      </c>
      <c r="D2" s="152" t="s">
        <v>157</v>
      </c>
      <c r="E2" s="153" t="s">
        <v>168</v>
      </c>
    </row>
    <row r="3" spans="1:5" s="82" customFormat="1" ht="6.75" customHeight="1">
      <c r="A3" s="80"/>
      <c r="B3" s="81"/>
      <c r="C3" s="119"/>
      <c r="D3" s="119"/>
      <c r="E3" s="119"/>
    </row>
    <row r="4" spans="1:5" ht="29.25" customHeight="1">
      <c r="A4" s="96" t="s">
        <v>149</v>
      </c>
      <c r="B4" s="158" t="s">
        <v>95</v>
      </c>
      <c r="C4" s="47">
        <f>C5+C70+C90+C160</f>
        <v>1662285000</v>
      </c>
      <c r="D4" s="47">
        <f aca="true" t="shared" si="0" ref="D4:D63">E4-C4</f>
        <v>-570561000.3199999</v>
      </c>
      <c r="E4" s="47">
        <f>E5+E70+E90+E160</f>
        <v>1091723999.68</v>
      </c>
    </row>
    <row r="5" spans="1:5" ht="24" customHeight="1">
      <c r="A5" s="59"/>
      <c r="B5" s="177" t="s">
        <v>117</v>
      </c>
      <c r="C5" s="47">
        <f>C6+C63</f>
        <v>1653583500</v>
      </c>
      <c r="D5" s="47">
        <f t="shared" si="0"/>
        <v>-567838123</v>
      </c>
      <c r="E5" s="47">
        <f>E6+E63</f>
        <v>1085745377</v>
      </c>
    </row>
    <row r="6" spans="1:5" ht="23.25" customHeight="1">
      <c r="A6" s="55">
        <v>100</v>
      </c>
      <c r="B6" s="54" t="s">
        <v>104</v>
      </c>
      <c r="C6" s="47">
        <f>C8+C49+C58</f>
        <v>5583500</v>
      </c>
      <c r="D6" s="47">
        <f t="shared" si="0"/>
        <v>186877</v>
      </c>
      <c r="E6" s="47">
        <f>E8+E49+E58</f>
        <v>5770377</v>
      </c>
    </row>
    <row r="7" spans="3:5" ht="12.75" customHeight="1">
      <c r="C7" s="45"/>
      <c r="D7" s="45"/>
      <c r="E7" s="47"/>
    </row>
    <row r="8" spans="1:5" ht="12.75" customHeight="1">
      <c r="A8" s="97" t="s">
        <v>83</v>
      </c>
      <c r="B8" s="41" t="s">
        <v>105</v>
      </c>
      <c r="C8" s="47">
        <f>C9</f>
        <v>5228500</v>
      </c>
      <c r="D8" s="47">
        <f t="shared" si="0"/>
        <v>439377</v>
      </c>
      <c r="E8" s="47">
        <f>E9</f>
        <v>5667877</v>
      </c>
    </row>
    <row r="9" spans="1:5" s="65" customFormat="1" ht="12.75" customHeight="1" hidden="1">
      <c r="A9" s="97">
        <v>3</v>
      </c>
      <c r="B9" s="103" t="s">
        <v>98</v>
      </c>
      <c r="C9" s="47">
        <f>C10+C18+C41+C45</f>
        <v>5228500</v>
      </c>
      <c r="D9" s="47">
        <f>D10+D18+D41+D45</f>
        <v>439377</v>
      </c>
      <c r="E9" s="47">
        <f>E10+E18+E41+E45</f>
        <v>5667877</v>
      </c>
    </row>
    <row r="10" spans="1:5" s="65" customFormat="1" ht="12.75" customHeight="1">
      <c r="A10" s="97">
        <v>31</v>
      </c>
      <c r="B10" s="104" t="s">
        <v>57</v>
      </c>
      <c r="C10" s="47">
        <f>C11+C13+C15</f>
        <v>2385000</v>
      </c>
      <c r="D10" s="47">
        <f t="shared" si="0"/>
        <v>-574400</v>
      </c>
      <c r="E10" s="47">
        <f>E11+E13+E15</f>
        <v>1810600</v>
      </c>
    </row>
    <row r="11" spans="1:5" s="64" customFormat="1" ht="12.75" customHeight="1">
      <c r="A11" s="100">
        <v>311</v>
      </c>
      <c r="B11" s="93" t="s">
        <v>58</v>
      </c>
      <c r="C11" s="45">
        <v>2000000</v>
      </c>
      <c r="D11" s="45">
        <f t="shared" si="0"/>
        <v>-480000</v>
      </c>
      <c r="E11" s="45">
        <f>E12</f>
        <v>1520000</v>
      </c>
    </row>
    <row r="12" spans="1:5" s="64" customFormat="1" ht="12.75" customHeight="1" hidden="1">
      <c r="A12" s="93">
        <v>3111</v>
      </c>
      <c r="B12" s="93" t="s">
        <v>59</v>
      </c>
      <c r="C12" s="45">
        <v>2000000</v>
      </c>
      <c r="D12" s="45">
        <f t="shared" si="0"/>
        <v>-480000</v>
      </c>
      <c r="E12" s="45">
        <v>1520000</v>
      </c>
    </row>
    <row r="13" spans="1:5" s="64" customFormat="1" ht="12.75" customHeight="1">
      <c r="A13" s="93">
        <v>312</v>
      </c>
      <c r="B13" s="100" t="s">
        <v>60</v>
      </c>
      <c r="C13" s="45">
        <f>C14</f>
        <v>50000</v>
      </c>
      <c r="D13" s="45">
        <f t="shared" si="0"/>
        <v>-14000</v>
      </c>
      <c r="E13" s="45">
        <f>E14</f>
        <v>36000</v>
      </c>
    </row>
    <row r="14" spans="1:5" s="64" customFormat="1" ht="12.75" customHeight="1" hidden="1">
      <c r="A14" s="93">
        <v>3121</v>
      </c>
      <c r="B14" s="93" t="s">
        <v>60</v>
      </c>
      <c r="C14" s="45">
        <v>50000</v>
      </c>
      <c r="D14" s="45">
        <f t="shared" si="0"/>
        <v>-14000</v>
      </c>
      <c r="E14" s="45">
        <v>36000</v>
      </c>
    </row>
    <row r="15" spans="1:5" s="64" customFormat="1" ht="12.75" customHeight="1">
      <c r="A15" s="93">
        <v>313</v>
      </c>
      <c r="B15" s="100" t="s">
        <v>61</v>
      </c>
      <c r="C15" s="45">
        <f>C16+C17</f>
        <v>335000</v>
      </c>
      <c r="D15" s="45">
        <f t="shared" si="0"/>
        <v>-80400</v>
      </c>
      <c r="E15" s="45">
        <f>E16+E17</f>
        <v>254600</v>
      </c>
    </row>
    <row r="16" spans="1:5" ht="12.75" customHeight="1" hidden="1">
      <c r="A16" s="93">
        <v>3132</v>
      </c>
      <c r="B16" s="93" t="s">
        <v>130</v>
      </c>
      <c r="C16" s="45">
        <v>310000</v>
      </c>
      <c r="D16" s="45">
        <f t="shared" si="0"/>
        <v>-74400</v>
      </c>
      <c r="E16" s="45">
        <v>235600</v>
      </c>
    </row>
    <row r="17" spans="1:5" ht="12.75" customHeight="1" hidden="1">
      <c r="A17" s="93">
        <v>3133</v>
      </c>
      <c r="B17" s="93" t="s">
        <v>131</v>
      </c>
      <c r="C17" s="45">
        <v>25000</v>
      </c>
      <c r="D17" s="45">
        <f t="shared" si="0"/>
        <v>-6000</v>
      </c>
      <c r="E17" s="45">
        <v>19000</v>
      </c>
    </row>
    <row r="18" spans="1:5" s="65" customFormat="1" ht="12.75" customHeight="1">
      <c r="A18" s="104">
        <v>32</v>
      </c>
      <c r="B18" s="58" t="s">
        <v>7</v>
      </c>
      <c r="C18" s="47">
        <f>C19+C23+C27+C36</f>
        <v>1593500</v>
      </c>
      <c r="D18" s="47">
        <f t="shared" si="0"/>
        <v>-142103</v>
      </c>
      <c r="E18" s="47">
        <f>E19+E23+E27+E36</f>
        <v>1451397</v>
      </c>
    </row>
    <row r="19" spans="1:7" s="64" customFormat="1" ht="12.75" customHeight="1">
      <c r="A19" s="93">
        <v>321</v>
      </c>
      <c r="B19" s="106" t="s">
        <v>11</v>
      </c>
      <c r="C19" s="45">
        <f>C20+C21+C22</f>
        <v>180000</v>
      </c>
      <c r="D19" s="45">
        <f t="shared" si="0"/>
        <v>1800</v>
      </c>
      <c r="E19" s="45">
        <f>E20+E21+E22</f>
        <v>181800</v>
      </c>
      <c r="G19" s="181"/>
    </row>
    <row r="20" spans="1:5" s="64" customFormat="1" ht="12.75" customHeight="1" hidden="1">
      <c r="A20" s="93">
        <v>3211</v>
      </c>
      <c r="B20" s="105" t="s">
        <v>62</v>
      </c>
      <c r="C20" s="70">
        <v>100000</v>
      </c>
      <c r="D20" s="70">
        <f t="shared" si="0"/>
        <v>1000</v>
      </c>
      <c r="E20" s="45">
        <v>101000</v>
      </c>
    </row>
    <row r="21" spans="1:5" s="64" customFormat="1" ht="12.75" customHeight="1" hidden="1">
      <c r="A21" s="93">
        <v>3212</v>
      </c>
      <c r="B21" s="105" t="s">
        <v>63</v>
      </c>
      <c r="C21" s="70">
        <v>50000</v>
      </c>
      <c r="D21" s="70">
        <f t="shared" si="0"/>
        <v>500</v>
      </c>
      <c r="E21" s="45">
        <v>50500</v>
      </c>
    </row>
    <row r="22" spans="1:5" s="64" customFormat="1" ht="12.75" customHeight="1" hidden="1">
      <c r="A22" s="108" t="s">
        <v>9</v>
      </c>
      <c r="B22" s="106" t="s">
        <v>10</v>
      </c>
      <c r="C22" s="70">
        <v>30000</v>
      </c>
      <c r="D22" s="70">
        <f t="shared" si="0"/>
        <v>300</v>
      </c>
      <c r="E22" s="45">
        <v>30300</v>
      </c>
    </row>
    <row r="23" spans="1:5" s="64" customFormat="1" ht="12.75" customHeight="1">
      <c r="A23" s="113">
        <v>322</v>
      </c>
      <c r="B23" s="108" t="s">
        <v>64</v>
      </c>
      <c r="C23" s="45">
        <f>C24+C25+C26</f>
        <v>175000</v>
      </c>
      <c r="D23" s="45">
        <f t="shared" si="0"/>
        <v>1750</v>
      </c>
      <c r="E23" s="45">
        <f>E24+E25+E26</f>
        <v>176750</v>
      </c>
    </row>
    <row r="24" spans="1:5" s="64" customFormat="1" ht="12.75" customHeight="1" hidden="1">
      <c r="A24" s="113">
        <v>3221</v>
      </c>
      <c r="B24" s="93" t="s">
        <v>65</v>
      </c>
      <c r="C24" s="45">
        <v>40000</v>
      </c>
      <c r="D24" s="45">
        <f t="shared" si="0"/>
        <v>400</v>
      </c>
      <c r="E24" s="45">
        <v>40400</v>
      </c>
    </row>
    <row r="25" spans="1:5" s="64" customFormat="1" ht="12.75" customHeight="1" hidden="1">
      <c r="A25" s="108">
        <v>3223</v>
      </c>
      <c r="B25" s="106" t="s">
        <v>66</v>
      </c>
      <c r="C25" s="45">
        <v>125000</v>
      </c>
      <c r="D25" s="45">
        <f t="shared" si="0"/>
        <v>1250</v>
      </c>
      <c r="E25" s="45">
        <v>126250</v>
      </c>
    </row>
    <row r="26" spans="1:5" s="64" customFormat="1" ht="12.75" customHeight="1" hidden="1">
      <c r="A26" s="108">
        <v>3225</v>
      </c>
      <c r="B26" s="106" t="s">
        <v>13</v>
      </c>
      <c r="C26" s="45">
        <v>10000</v>
      </c>
      <c r="D26" s="45">
        <f t="shared" si="0"/>
        <v>100</v>
      </c>
      <c r="E26" s="45">
        <v>10100</v>
      </c>
    </row>
    <row r="27" spans="1:5" s="64" customFormat="1" ht="12.75" customHeight="1">
      <c r="A27" s="113">
        <v>323</v>
      </c>
      <c r="B27" s="108" t="s">
        <v>14</v>
      </c>
      <c r="C27" s="6">
        <f>C28+C29+C30+C31+C32+C33+C34+C35</f>
        <v>890000</v>
      </c>
      <c r="D27" s="6">
        <f t="shared" si="0"/>
        <v>-141100</v>
      </c>
      <c r="E27" s="45">
        <f>E28+E29+E30+E31+E32+E33+E34+E35</f>
        <v>748900</v>
      </c>
    </row>
    <row r="28" spans="1:5" s="64" customFormat="1" ht="12.75" customHeight="1" hidden="1">
      <c r="A28" s="113">
        <v>3231</v>
      </c>
      <c r="B28" s="93" t="s">
        <v>67</v>
      </c>
      <c r="C28" s="45">
        <v>65000</v>
      </c>
      <c r="D28" s="45">
        <f t="shared" si="0"/>
        <v>650</v>
      </c>
      <c r="E28" s="45">
        <v>65650</v>
      </c>
    </row>
    <row r="29" spans="1:5" s="64" customFormat="1" ht="12.75" customHeight="1" hidden="1">
      <c r="A29" s="108">
        <v>3232</v>
      </c>
      <c r="B29" s="106" t="s">
        <v>125</v>
      </c>
      <c r="C29" s="45">
        <v>30000</v>
      </c>
      <c r="D29" s="45">
        <f t="shared" si="0"/>
        <v>300</v>
      </c>
      <c r="E29" s="45">
        <v>30300</v>
      </c>
    </row>
    <row r="30" spans="1:5" s="64" customFormat="1" ht="12.75" customHeight="1" hidden="1">
      <c r="A30" s="108">
        <v>3233</v>
      </c>
      <c r="B30" s="106" t="s">
        <v>128</v>
      </c>
      <c r="C30" s="70">
        <v>20000</v>
      </c>
      <c r="D30" s="70">
        <f t="shared" si="0"/>
        <v>200</v>
      </c>
      <c r="E30" s="45">
        <v>20200</v>
      </c>
    </row>
    <row r="31" spans="1:5" s="64" customFormat="1" ht="12.75" customHeight="1" hidden="1">
      <c r="A31" s="108">
        <v>3234</v>
      </c>
      <c r="B31" s="106" t="s">
        <v>68</v>
      </c>
      <c r="C31" s="68">
        <v>220000</v>
      </c>
      <c r="D31" s="68">
        <f t="shared" si="0"/>
        <v>2200</v>
      </c>
      <c r="E31" s="45">
        <v>222200</v>
      </c>
    </row>
    <row r="32" spans="1:5" s="64" customFormat="1" ht="12.75" customHeight="1" hidden="1">
      <c r="A32" s="108">
        <v>3235</v>
      </c>
      <c r="B32" s="105" t="s">
        <v>69</v>
      </c>
      <c r="C32" s="45">
        <v>25000</v>
      </c>
      <c r="D32" s="45">
        <f t="shared" si="0"/>
        <v>250</v>
      </c>
      <c r="E32" s="45">
        <v>25250</v>
      </c>
    </row>
    <row r="33" spans="1:5" s="64" customFormat="1" ht="12.75" customHeight="1" hidden="1">
      <c r="A33" s="100">
        <v>3237</v>
      </c>
      <c r="B33" s="108" t="s">
        <v>16</v>
      </c>
      <c r="C33" s="70">
        <v>300000</v>
      </c>
      <c r="D33" s="70">
        <f t="shared" si="0"/>
        <v>-147000</v>
      </c>
      <c r="E33" s="45">
        <v>153000</v>
      </c>
    </row>
    <row r="34" spans="1:5" s="64" customFormat="1" ht="12.75" customHeight="1" hidden="1">
      <c r="A34" s="100">
        <v>3238</v>
      </c>
      <c r="B34" s="108" t="s">
        <v>17</v>
      </c>
      <c r="C34" s="70">
        <v>130000</v>
      </c>
      <c r="D34" s="70">
        <f t="shared" si="0"/>
        <v>1300</v>
      </c>
      <c r="E34" s="70">
        <v>131300</v>
      </c>
    </row>
    <row r="35" spans="1:5" s="64" customFormat="1" ht="12.75" customHeight="1" hidden="1">
      <c r="A35" s="100">
        <v>3239</v>
      </c>
      <c r="B35" s="108" t="s">
        <v>70</v>
      </c>
      <c r="C35" s="45">
        <v>100000</v>
      </c>
      <c r="D35" s="45">
        <f t="shared" si="0"/>
        <v>1000</v>
      </c>
      <c r="E35" s="45">
        <v>101000</v>
      </c>
    </row>
    <row r="36" spans="1:5" s="64" customFormat="1" ht="12.75" customHeight="1">
      <c r="A36" s="93">
        <v>329</v>
      </c>
      <c r="B36" s="93" t="s">
        <v>71</v>
      </c>
      <c r="C36" s="45">
        <f>C37+C38+C39+C40</f>
        <v>348500</v>
      </c>
      <c r="D36" s="45">
        <f t="shared" si="0"/>
        <v>-4553</v>
      </c>
      <c r="E36" s="45">
        <f>E37+E38+E39+E40</f>
        <v>343947</v>
      </c>
    </row>
    <row r="37" spans="1:5" ht="12.75" customHeight="1" hidden="1">
      <c r="A37" s="100">
        <v>3292</v>
      </c>
      <c r="B37" s="100" t="s">
        <v>126</v>
      </c>
      <c r="C37" s="70">
        <v>13800</v>
      </c>
      <c r="D37" s="70">
        <f t="shared" si="0"/>
        <v>-7900</v>
      </c>
      <c r="E37" s="45">
        <v>5900</v>
      </c>
    </row>
    <row r="38" spans="1:5" ht="12.75" customHeight="1" hidden="1">
      <c r="A38" s="100">
        <v>3293</v>
      </c>
      <c r="B38" s="100" t="s">
        <v>73</v>
      </c>
      <c r="C38" s="45">
        <v>25000</v>
      </c>
      <c r="D38" s="45">
        <f t="shared" si="0"/>
        <v>250</v>
      </c>
      <c r="E38" s="45">
        <v>25250</v>
      </c>
    </row>
    <row r="39" spans="1:5" ht="12.75" customHeight="1" hidden="1">
      <c r="A39" s="100">
        <v>3294</v>
      </c>
      <c r="B39" s="100" t="s">
        <v>134</v>
      </c>
      <c r="C39" s="45">
        <v>289700</v>
      </c>
      <c r="D39" s="45">
        <f t="shared" si="0"/>
        <v>2897</v>
      </c>
      <c r="E39" s="45">
        <v>292597</v>
      </c>
    </row>
    <row r="40" spans="1:5" ht="12.75" customHeight="1" hidden="1">
      <c r="A40" s="100">
        <v>3295</v>
      </c>
      <c r="B40" s="100" t="s">
        <v>133</v>
      </c>
      <c r="C40" s="45">
        <v>20000</v>
      </c>
      <c r="D40" s="45">
        <f t="shared" si="0"/>
        <v>200</v>
      </c>
      <c r="E40" s="45">
        <v>20200</v>
      </c>
    </row>
    <row r="41" spans="1:5" s="65" customFormat="1" ht="12.75" customHeight="1">
      <c r="A41" s="97">
        <v>34</v>
      </c>
      <c r="B41" s="58" t="s">
        <v>18</v>
      </c>
      <c r="C41" s="69">
        <f>C42</f>
        <v>22000</v>
      </c>
      <c r="D41" s="69">
        <f t="shared" si="0"/>
        <v>13880</v>
      </c>
      <c r="E41" s="47">
        <f>E42</f>
        <v>35880</v>
      </c>
    </row>
    <row r="42" spans="1:5" s="64" customFormat="1" ht="12.75" customHeight="1">
      <c r="A42" s="100">
        <v>343</v>
      </c>
      <c r="B42" s="93" t="s">
        <v>79</v>
      </c>
      <c r="C42" s="45">
        <f>C43+C44</f>
        <v>22000</v>
      </c>
      <c r="D42" s="45">
        <f t="shared" si="0"/>
        <v>13880</v>
      </c>
      <c r="E42" s="45">
        <f>E43+E44</f>
        <v>35880</v>
      </c>
    </row>
    <row r="43" spans="1:5" ht="12.75" customHeight="1" hidden="1">
      <c r="A43" s="114">
        <v>3431</v>
      </c>
      <c r="B43" s="109" t="s">
        <v>80</v>
      </c>
      <c r="C43" s="70">
        <v>17000</v>
      </c>
      <c r="D43" s="70">
        <f t="shared" si="0"/>
        <v>10680</v>
      </c>
      <c r="E43" s="45">
        <v>27680</v>
      </c>
    </row>
    <row r="44" spans="1:5" ht="12.75" customHeight="1" hidden="1">
      <c r="A44" s="114">
        <v>3433</v>
      </c>
      <c r="B44" s="109" t="s">
        <v>81</v>
      </c>
      <c r="C44" s="45">
        <v>5000</v>
      </c>
      <c r="D44" s="45">
        <f t="shared" si="0"/>
        <v>3200</v>
      </c>
      <c r="E44" s="45">
        <v>8200</v>
      </c>
    </row>
    <row r="45" spans="1:5" s="79" customFormat="1" ht="12.75" customHeight="1">
      <c r="A45" s="55">
        <v>38</v>
      </c>
      <c r="B45" s="111" t="s">
        <v>118</v>
      </c>
      <c r="C45" s="47">
        <f>C46</f>
        <v>1228000</v>
      </c>
      <c r="D45" s="47">
        <f t="shared" si="0"/>
        <v>1142000</v>
      </c>
      <c r="E45" s="47">
        <f>E46</f>
        <v>2370000</v>
      </c>
    </row>
    <row r="46" spans="1:5" s="64" customFormat="1" ht="12.75" customHeight="1">
      <c r="A46" s="114">
        <v>383</v>
      </c>
      <c r="B46" s="109" t="s">
        <v>141</v>
      </c>
      <c r="C46" s="6">
        <f>C47</f>
        <v>1228000</v>
      </c>
      <c r="D46" s="6">
        <f t="shared" si="0"/>
        <v>1142000</v>
      </c>
      <c r="E46" s="45">
        <f>E47</f>
        <v>2370000</v>
      </c>
    </row>
    <row r="47" spans="1:5" s="64" customFormat="1" ht="12.75" customHeight="1" hidden="1">
      <c r="A47" s="114">
        <v>3831</v>
      </c>
      <c r="B47" s="109" t="s">
        <v>155</v>
      </c>
      <c r="C47" s="70">
        <v>1228000</v>
      </c>
      <c r="D47" s="70">
        <f t="shared" si="0"/>
        <v>1142000</v>
      </c>
      <c r="E47" s="47">
        <v>2370000</v>
      </c>
    </row>
    <row r="48" spans="1:5" ht="12.75" customHeight="1">
      <c r="A48" s="108"/>
      <c r="B48" s="108"/>
      <c r="C48" s="45"/>
      <c r="D48" s="45"/>
      <c r="E48" s="47"/>
    </row>
    <row r="49" spans="1:5" ht="12.75" customHeight="1">
      <c r="A49" s="104" t="s">
        <v>86</v>
      </c>
      <c r="B49" s="104" t="s">
        <v>106</v>
      </c>
      <c r="C49" s="69">
        <f aca="true" t="shared" si="1" ref="C49:E51">C50</f>
        <v>105000</v>
      </c>
      <c r="D49" s="69">
        <f t="shared" si="0"/>
        <v>-7500</v>
      </c>
      <c r="E49" s="47">
        <f t="shared" si="1"/>
        <v>97500</v>
      </c>
    </row>
    <row r="50" spans="1:5" ht="12.75" customHeight="1" hidden="1">
      <c r="A50" s="104">
        <v>4</v>
      </c>
      <c r="B50" s="60" t="s">
        <v>113</v>
      </c>
      <c r="C50" s="69">
        <f t="shared" si="1"/>
        <v>105000</v>
      </c>
      <c r="D50" s="69">
        <f t="shared" si="0"/>
        <v>-7500</v>
      </c>
      <c r="E50" s="47">
        <f t="shared" si="1"/>
        <v>97500</v>
      </c>
    </row>
    <row r="51" spans="1:5" ht="12.75" customHeight="1">
      <c r="A51" s="104">
        <v>42</v>
      </c>
      <c r="B51" s="107" t="s">
        <v>19</v>
      </c>
      <c r="C51" s="69">
        <f t="shared" si="1"/>
        <v>105000</v>
      </c>
      <c r="D51" s="69">
        <f t="shared" si="0"/>
        <v>-7500</v>
      </c>
      <c r="E51" s="47">
        <f t="shared" si="1"/>
        <v>97500</v>
      </c>
    </row>
    <row r="52" spans="1:5" s="64" customFormat="1" ht="12.75" customHeight="1">
      <c r="A52" s="93">
        <v>422</v>
      </c>
      <c r="B52" s="106" t="s">
        <v>24</v>
      </c>
      <c r="C52" s="45">
        <f>C53+C54+C55</f>
        <v>105000</v>
      </c>
      <c r="D52" s="45">
        <f t="shared" si="0"/>
        <v>-7500</v>
      </c>
      <c r="E52" s="45">
        <f>E53+E54+E55</f>
        <v>97500</v>
      </c>
    </row>
    <row r="53" spans="1:5" ht="12.75" customHeight="1" hidden="1">
      <c r="A53" s="14" t="s">
        <v>20</v>
      </c>
      <c r="B53" s="15" t="s">
        <v>21</v>
      </c>
      <c r="C53" s="70">
        <v>75000</v>
      </c>
      <c r="D53" s="70">
        <f t="shared" si="0"/>
        <v>0</v>
      </c>
      <c r="E53" s="45">
        <v>75000</v>
      </c>
    </row>
    <row r="54" spans="1:5" ht="12.75" customHeight="1" hidden="1">
      <c r="A54" s="14">
        <v>4222</v>
      </c>
      <c r="B54" s="67" t="s">
        <v>23</v>
      </c>
      <c r="C54" s="45">
        <v>15000</v>
      </c>
      <c r="D54" s="45">
        <f t="shared" si="0"/>
        <v>-7500</v>
      </c>
      <c r="E54" s="45">
        <v>7500</v>
      </c>
    </row>
    <row r="55" spans="1:5" ht="12.75" customHeight="1" hidden="1">
      <c r="A55" s="14">
        <v>4223</v>
      </c>
      <c r="B55" s="67" t="s">
        <v>56</v>
      </c>
      <c r="C55" s="45">
        <v>15000</v>
      </c>
      <c r="D55" s="45">
        <f t="shared" si="0"/>
        <v>0</v>
      </c>
      <c r="E55" s="45">
        <v>15000</v>
      </c>
    </row>
    <row r="56" spans="1:5" ht="12.75" customHeight="1">
      <c r="A56" s="14"/>
      <c r="B56" s="67"/>
      <c r="C56" s="45"/>
      <c r="D56" s="45"/>
      <c r="E56" s="47"/>
    </row>
    <row r="57" spans="1:5" s="79" customFormat="1" ht="12.75" customHeight="1">
      <c r="A57" s="98" t="s">
        <v>87</v>
      </c>
      <c r="B57" s="78" t="s">
        <v>137</v>
      </c>
      <c r="C57" s="47">
        <f>C59</f>
        <v>250000</v>
      </c>
      <c r="D57" s="47">
        <f>D59</f>
        <v>-245000</v>
      </c>
      <c r="E57" s="47">
        <f>E59</f>
        <v>5000</v>
      </c>
    </row>
    <row r="58" spans="1:5" s="79" customFormat="1" ht="12.75" customHeight="1" hidden="1">
      <c r="A58" s="98">
        <v>4</v>
      </c>
      <c r="B58" s="60" t="s">
        <v>113</v>
      </c>
      <c r="C58" s="47">
        <f aca="true" t="shared" si="2" ref="C58:E60">C59</f>
        <v>250000</v>
      </c>
      <c r="D58" s="47">
        <f t="shared" si="0"/>
        <v>-245000</v>
      </c>
      <c r="E58" s="47">
        <f t="shared" si="2"/>
        <v>5000</v>
      </c>
    </row>
    <row r="59" spans="1:5" s="79" customFormat="1" ht="12.75" customHeight="1">
      <c r="A59" s="98">
        <v>42</v>
      </c>
      <c r="B59" s="107" t="s">
        <v>19</v>
      </c>
      <c r="C59" s="47">
        <f t="shared" si="2"/>
        <v>250000</v>
      </c>
      <c r="D59" s="47">
        <f t="shared" si="0"/>
        <v>-245000</v>
      </c>
      <c r="E59" s="47">
        <f t="shared" si="2"/>
        <v>5000</v>
      </c>
    </row>
    <row r="60" spans="1:5" s="64" customFormat="1" ht="12.75" customHeight="1">
      <c r="A60" s="14">
        <v>426</v>
      </c>
      <c r="B60" s="67" t="s">
        <v>28</v>
      </c>
      <c r="C60" s="45">
        <f t="shared" si="2"/>
        <v>250000</v>
      </c>
      <c r="D60" s="45">
        <f t="shared" si="0"/>
        <v>-245000</v>
      </c>
      <c r="E60" s="45">
        <f t="shared" si="2"/>
        <v>5000</v>
      </c>
    </row>
    <row r="61" spans="1:5" ht="12.75" customHeight="1" hidden="1">
      <c r="A61" s="14">
        <v>4262</v>
      </c>
      <c r="B61" s="67" t="s">
        <v>1</v>
      </c>
      <c r="C61" s="70">
        <v>250000</v>
      </c>
      <c r="D61" s="70">
        <f t="shared" si="0"/>
        <v>-245000</v>
      </c>
      <c r="E61" s="45">
        <v>5000</v>
      </c>
    </row>
    <row r="62" spans="1:5" ht="12.75" customHeight="1">
      <c r="A62" s="108"/>
      <c r="B62" s="108"/>
      <c r="C62" s="45"/>
      <c r="D62" s="45"/>
      <c r="E62" s="47"/>
    </row>
    <row r="63" spans="1:5" ht="12.75" customHeight="1">
      <c r="A63" s="91">
        <v>101</v>
      </c>
      <c r="B63" s="104" t="s">
        <v>97</v>
      </c>
      <c r="C63" s="47">
        <f>C65</f>
        <v>1648000000</v>
      </c>
      <c r="D63" s="47">
        <f t="shared" si="0"/>
        <v>-568025000</v>
      </c>
      <c r="E63" s="47">
        <f>E65</f>
        <v>1079975000</v>
      </c>
    </row>
    <row r="64" spans="1:5" ht="12.75" customHeight="1">
      <c r="A64" s="108"/>
      <c r="B64" s="108"/>
      <c r="C64" s="45"/>
      <c r="D64" s="45"/>
      <c r="E64" s="47"/>
    </row>
    <row r="65" spans="1:5" ht="26.25">
      <c r="A65" s="99" t="s">
        <v>88</v>
      </c>
      <c r="B65" s="54" t="s">
        <v>108</v>
      </c>
      <c r="C65" s="47">
        <f aca="true" t="shared" si="3" ref="C65:E68">C66</f>
        <v>1648000000</v>
      </c>
      <c r="D65" s="47">
        <f aca="true" t="shared" si="4" ref="D65:D126">E65-C65</f>
        <v>-568025000</v>
      </c>
      <c r="E65" s="47">
        <f t="shared" si="3"/>
        <v>1079975000</v>
      </c>
    </row>
    <row r="66" spans="1:5" ht="14.25" customHeight="1" hidden="1">
      <c r="A66" s="97">
        <v>3</v>
      </c>
      <c r="B66" s="103" t="s">
        <v>98</v>
      </c>
      <c r="C66" s="47">
        <f t="shared" si="3"/>
        <v>1648000000</v>
      </c>
      <c r="D66" s="47">
        <f t="shared" si="4"/>
        <v>-568025000</v>
      </c>
      <c r="E66" s="47">
        <f t="shared" si="3"/>
        <v>1079975000</v>
      </c>
    </row>
    <row r="67" spans="1:5" ht="24.75" customHeight="1">
      <c r="A67" s="99">
        <v>37</v>
      </c>
      <c r="B67" s="111" t="s">
        <v>99</v>
      </c>
      <c r="C67" s="47">
        <f t="shared" si="3"/>
        <v>1648000000</v>
      </c>
      <c r="D67" s="47">
        <f t="shared" si="4"/>
        <v>-568025000</v>
      </c>
      <c r="E67" s="47">
        <f t="shared" si="3"/>
        <v>1079975000</v>
      </c>
    </row>
    <row r="68" spans="1:5" s="64" customFormat="1" ht="12.75" customHeight="1">
      <c r="A68" s="100">
        <v>371</v>
      </c>
      <c r="B68" s="182" t="s">
        <v>100</v>
      </c>
      <c r="C68" s="45">
        <f t="shared" si="3"/>
        <v>1648000000</v>
      </c>
      <c r="D68" s="45">
        <f t="shared" si="4"/>
        <v>-568025000</v>
      </c>
      <c r="E68" s="45">
        <f t="shared" si="3"/>
        <v>1079975000</v>
      </c>
    </row>
    <row r="69" spans="1:5" ht="12.75" customHeight="1" hidden="1">
      <c r="A69" s="108">
        <v>3711</v>
      </c>
      <c r="B69" s="109" t="s">
        <v>74</v>
      </c>
      <c r="C69" s="70">
        <v>1648000000</v>
      </c>
      <c r="D69" s="70">
        <f t="shared" si="4"/>
        <v>-568025000</v>
      </c>
      <c r="E69" s="45">
        <v>1079975000</v>
      </c>
    </row>
    <row r="70" spans="1:5" ht="24" customHeight="1">
      <c r="A70" s="59"/>
      <c r="B70" s="59" t="s">
        <v>153</v>
      </c>
      <c r="C70" s="47">
        <f>C71</f>
        <v>2385000</v>
      </c>
      <c r="D70" s="47">
        <f t="shared" si="4"/>
        <v>-264061.31999999983</v>
      </c>
      <c r="E70" s="47">
        <f>E71</f>
        <v>2120938.68</v>
      </c>
    </row>
    <row r="71" spans="1:5" ht="23.25" customHeight="1">
      <c r="A71" s="55">
        <v>100</v>
      </c>
      <c r="B71" s="54" t="s">
        <v>104</v>
      </c>
      <c r="C71" s="47">
        <f>C73</f>
        <v>2385000</v>
      </c>
      <c r="D71" s="47">
        <f t="shared" si="4"/>
        <v>-264061.31999999983</v>
      </c>
      <c r="E71" s="47">
        <f>E73</f>
        <v>2120938.68</v>
      </c>
    </row>
    <row r="72" spans="3:5" ht="12.75" customHeight="1">
      <c r="C72" s="45"/>
      <c r="D72" s="45"/>
      <c r="E72" s="47"/>
    </row>
    <row r="73" spans="1:5" ht="12.75" customHeight="1">
      <c r="A73" s="97" t="s">
        <v>83</v>
      </c>
      <c r="B73" s="41" t="s">
        <v>105</v>
      </c>
      <c r="C73" s="47">
        <f>C74</f>
        <v>2385000</v>
      </c>
      <c r="D73" s="47">
        <f t="shared" si="4"/>
        <v>-264061.31999999983</v>
      </c>
      <c r="E73" s="47">
        <f>E74</f>
        <v>2120938.68</v>
      </c>
    </row>
    <row r="74" spans="1:5" s="65" customFormat="1" ht="12.75" customHeight="1" hidden="1">
      <c r="A74" s="97">
        <v>3</v>
      </c>
      <c r="B74" s="103" t="s">
        <v>98</v>
      </c>
      <c r="C74" s="47">
        <f>C75</f>
        <v>2385000</v>
      </c>
      <c r="D74" s="47">
        <f t="shared" si="4"/>
        <v>-264061.31999999983</v>
      </c>
      <c r="E74" s="47">
        <f>E75+E83</f>
        <v>2120938.68</v>
      </c>
    </row>
    <row r="75" spans="1:5" s="65" customFormat="1" ht="12.75" customHeight="1">
      <c r="A75" s="97">
        <v>31</v>
      </c>
      <c r="B75" s="104" t="s">
        <v>57</v>
      </c>
      <c r="C75" s="47">
        <f>C76+C78+C80</f>
        <v>2385000</v>
      </c>
      <c r="D75" s="47">
        <f t="shared" si="4"/>
        <v>-572400</v>
      </c>
      <c r="E75" s="47">
        <f>E76+E78+E80</f>
        <v>1812600</v>
      </c>
    </row>
    <row r="76" spans="1:5" s="64" customFormat="1" ht="12.75" customHeight="1">
      <c r="A76" s="100">
        <v>311</v>
      </c>
      <c r="B76" s="93" t="s">
        <v>58</v>
      </c>
      <c r="C76" s="45">
        <f>C77</f>
        <v>2000000</v>
      </c>
      <c r="D76" s="45">
        <f t="shared" si="4"/>
        <v>-480000</v>
      </c>
      <c r="E76" s="45">
        <f>E77</f>
        <v>1520000</v>
      </c>
    </row>
    <row r="77" spans="1:5" s="64" customFormat="1" ht="12.75" customHeight="1" hidden="1">
      <c r="A77" s="93">
        <v>3111</v>
      </c>
      <c r="B77" s="93" t="s">
        <v>59</v>
      </c>
      <c r="C77" s="45">
        <v>2000000</v>
      </c>
      <c r="D77" s="45">
        <f t="shared" si="4"/>
        <v>-480000</v>
      </c>
      <c r="E77" s="45">
        <v>1520000</v>
      </c>
    </row>
    <row r="78" spans="1:5" s="64" customFormat="1" ht="12.75" customHeight="1">
      <c r="A78" s="93">
        <v>312</v>
      </c>
      <c r="B78" s="100" t="s">
        <v>60</v>
      </c>
      <c r="C78" s="45">
        <f>C79</f>
        <v>50000</v>
      </c>
      <c r="D78" s="45">
        <f t="shared" si="4"/>
        <v>-12000</v>
      </c>
      <c r="E78" s="45">
        <f>E79</f>
        <v>38000</v>
      </c>
    </row>
    <row r="79" spans="1:5" s="64" customFormat="1" ht="12.75" customHeight="1" hidden="1">
      <c r="A79" s="93">
        <v>3121</v>
      </c>
      <c r="B79" s="93" t="s">
        <v>60</v>
      </c>
      <c r="C79" s="45">
        <v>50000</v>
      </c>
      <c r="D79" s="45">
        <f t="shared" si="4"/>
        <v>-12000</v>
      </c>
      <c r="E79" s="45">
        <v>38000</v>
      </c>
    </row>
    <row r="80" spans="1:5" s="64" customFormat="1" ht="12.75" customHeight="1">
      <c r="A80" s="93">
        <v>313</v>
      </c>
      <c r="B80" s="100" t="s">
        <v>61</v>
      </c>
      <c r="C80" s="45">
        <f>C81+C82</f>
        <v>335000</v>
      </c>
      <c r="D80" s="45">
        <f t="shared" si="4"/>
        <v>-80400</v>
      </c>
      <c r="E80" s="45">
        <f>E81+E82</f>
        <v>254600</v>
      </c>
    </row>
    <row r="81" spans="1:5" ht="12.75" customHeight="1" hidden="1">
      <c r="A81" s="93">
        <v>3132</v>
      </c>
      <c r="B81" s="93" t="s">
        <v>130</v>
      </c>
      <c r="C81" s="45">
        <v>310000</v>
      </c>
      <c r="D81" s="45">
        <f t="shared" si="4"/>
        <v>-74400</v>
      </c>
      <c r="E81" s="45">
        <v>235600</v>
      </c>
    </row>
    <row r="82" spans="1:5" ht="12.75" customHeight="1" hidden="1">
      <c r="A82" s="93">
        <v>3133</v>
      </c>
      <c r="B82" s="93" t="s">
        <v>131</v>
      </c>
      <c r="C82" s="45">
        <v>25000</v>
      </c>
      <c r="D82" s="45">
        <f t="shared" si="4"/>
        <v>-6000</v>
      </c>
      <c r="E82" s="45">
        <v>19000</v>
      </c>
    </row>
    <row r="83" spans="1:5" ht="12.75" customHeight="1">
      <c r="A83" s="104">
        <v>32</v>
      </c>
      <c r="B83" s="58" t="s">
        <v>7</v>
      </c>
      <c r="C83" s="45">
        <v>0</v>
      </c>
      <c r="D83" s="45">
        <f t="shared" si="4"/>
        <v>308338.68</v>
      </c>
      <c r="E83" s="45">
        <f>E84+E88</f>
        <v>308338.68</v>
      </c>
    </row>
    <row r="84" spans="1:5" ht="12.75" customHeight="1">
      <c r="A84" s="104">
        <v>321</v>
      </c>
      <c r="B84" s="58" t="s">
        <v>11</v>
      </c>
      <c r="C84" s="45">
        <v>0</v>
      </c>
      <c r="D84" s="45">
        <f t="shared" si="4"/>
        <v>8338.68</v>
      </c>
      <c r="E84" s="45">
        <f>E85+E86+E87</f>
        <v>8338.68</v>
      </c>
    </row>
    <row r="85" spans="1:5" ht="12.75" customHeight="1" hidden="1">
      <c r="A85" s="93">
        <v>3211</v>
      </c>
      <c r="B85" s="105" t="s">
        <v>62</v>
      </c>
      <c r="C85" s="45">
        <v>0</v>
      </c>
      <c r="D85" s="45">
        <f t="shared" si="4"/>
        <v>8338.68</v>
      </c>
      <c r="E85" s="45">
        <v>8338.68</v>
      </c>
    </row>
    <row r="86" spans="1:5" ht="12.75" customHeight="1" hidden="1">
      <c r="A86" s="93">
        <v>3212</v>
      </c>
      <c r="B86" s="105" t="s">
        <v>63</v>
      </c>
      <c r="C86" s="45">
        <v>0</v>
      </c>
      <c r="D86" s="45">
        <f t="shared" si="4"/>
        <v>0</v>
      </c>
      <c r="E86" s="45"/>
    </row>
    <row r="87" spans="1:5" ht="12.75" customHeight="1" hidden="1">
      <c r="A87" s="108" t="s">
        <v>9</v>
      </c>
      <c r="B87" s="106" t="s">
        <v>10</v>
      </c>
      <c r="C87" s="45">
        <v>0</v>
      </c>
      <c r="D87" s="45">
        <f t="shared" si="4"/>
        <v>0</v>
      </c>
      <c r="E87" s="45"/>
    </row>
    <row r="88" spans="1:5" s="64" customFormat="1" ht="12.75" customHeight="1">
      <c r="A88" s="93">
        <v>323</v>
      </c>
      <c r="B88" s="106" t="s">
        <v>14</v>
      </c>
      <c r="C88" s="45">
        <v>0</v>
      </c>
      <c r="D88" s="45">
        <f t="shared" si="4"/>
        <v>300000</v>
      </c>
      <c r="E88" s="45">
        <f>E89</f>
        <v>300000</v>
      </c>
    </row>
    <row r="89" spans="1:5" ht="12.75" customHeight="1" hidden="1">
      <c r="A89" s="93">
        <v>3237</v>
      </c>
      <c r="B89" s="105" t="s">
        <v>16</v>
      </c>
      <c r="C89" s="45">
        <v>0</v>
      </c>
      <c r="D89" s="45">
        <f t="shared" si="4"/>
        <v>300000</v>
      </c>
      <c r="E89" s="45">
        <v>300000</v>
      </c>
    </row>
    <row r="90" spans="1:5" ht="32.25" customHeight="1">
      <c r="A90" s="108"/>
      <c r="B90" s="159" t="s">
        <v>147</v>
      </c>
      <c r="C90" s="47">
        <f>C91</f>
        <v>6125900</v>
      </c>
      <c r="D90" s="47">
        <f t="shared" si="4"/>
        <v>-2416926</v>
      </c>
      <c r="E90" s="47">
        <f>E91</f>
        <v>3708974</v>
      </c>
    </row>
    <row r="91" spans="1:5" ht="23.25" customHeight="1">
      <c r="A91" s="55">
        <v>102</v>
      </c>
      <c r="B91" s="54" t="s">
        <v>104</v>
      </c>
      <c r="C91" s="47">
        <f>C93+C138+C146+C155</f>
        <v>6125900</v>
      </c>
      <c r="D91" s="47">
        <f t="shared" si="4"/>
        <v>-2416926</v>
      </c>
      <c r="E91" s="47">
        <f>E93+E138+E146+E155</f>
        <v>3708974</v>
      </c>
    </row>
    <row r="92" spans="3:5" ht="12.75" customHeight="1">
      <c r="C92" s="45"/>
      <c r="D92" s="45"/>
      <c r="E92" s="47"/>
    </row>
    <row r="93" spans="1:5" ht="12.75" customHeight="1">
      <c r="A93" s="97" t="s">
        <v>90</v>
      </c>
      <c r="B93" s="41" t="s">
        <v>105</v>
      </c>
      <c r="C93" s="47">
        <f>C94</f>
        <v>5465900</v>
      </c>
      <c r="D93" s="47">
        <f t="shared" si="4"/>
        <v>-1889426</v>
      </c>
      <c r="E93" s="47">
        <f>E94</f>
        <v>3576474</v>
      </c>
    </row>
    <row r="94" spans="1:5" ht="12.75" customHeight="1" hidden="1">
      <c r="A94" s="97">
        <v>3</v>
      </c>
      <c r="B94" s="103" t="s">
        <v>98</v>
      </c>
      <c r="C94" s="47">
        <f>C95+C103+C126+C131+C134</f>
        <v>5465900</v>
      </c>
      <c r="D94" s="47">
        <f t="shared" si="4"/>
        <v>-1889426</v>
      </c>
      <c r="E94" s="47">
        <f>E95+E103+E126+E131+E134</f>
        <v>3576474</v>
      </c>
    </row>
    <row r="95" spans="1:5" ht="12.75" customHeight="1">
      <c r="A95" s="97">
        <v>31</v>
      </c>
      <c r="B95" s="104" t="s">
        <v>57</v>
      </c>
      <c r="C95" s="47">
        <f>C96+C98+C100</f>
        <v>2745000</v>
      </c>
      <c r="D95" s="47">
        <f t="shared" si="4"/>
        <v>-662800</v>
      </c>
      <c r="E95" s="47">
        <f>E96+E98+E100</f>
        <v>2082200</v>
      </c>
    </row>
    <row r="96" spans="1:5" s="64" customFormat="1" ht="12.75" customHeight="1">
      <c r="A96" s="100">
        <v>311</v>
      </c>
      <c r="B96" s="93" t="s">
        <v>58</v>
      </c>
      <c r="C96" s="45">
        <v>2050000</v>
      </c>
      <c r="D96" s="45">
        <f t="shared" si="4"/>
        <v>-492000</v>
      </c>
      <c r="E96" s="45">
        <f>E97</f>
        <v>1558000</v>
      </c>
    </row>
    <row r="97" spans="1:5" s="64" customFormat="1" ht="12.75" customHeight="1" hidden="1">
      <c r="A97" s="93">
        <v>3111</v>
      </c>
      <c r="B97" s="93" t="s">
        <v>59</v>
      </c>
      <c r="C97" s="45">
        <v>2050000</v>
      </c>
      <c r="D97" s="45">
        <f t="shared" si="4"/>
        <v>-492000</v>
      </c>
      <c r="E97" s="45">
        <v>1558000</v>
      </c>
    </row>
    <row r="98" spans="1:5" s="64" customFormat="1" ht="12.75" customHeight="1">
      <c r="A98" s="93">
        <v>312</v>
      </c>
      <c r="B98" s="100" t="s">
        <v>60</v>
      </c>
      <c r="C98" s="45">
        <f>C99</f>
        <v>145000</v>
      </c>
      <c r="D98" s="45">
        <f t="shared" si="4"/>
        <v>-38800</v>
      </c>
      <c r="E98" s="45">
        <f>E99</f>
        <v>106200</v>
      </c>
    </row>
    <row r="99" spans="1:5" s="64" customFormat="1" ht="12.75" customHeight="1" hidden="1">
      <c r="A99" s="93">
        <v>3121</v>
      </c>
      <c r="B99" s="93" t="s">
        <v>60</v>
      </c>
      <c r="C99" s="45">
        <v>145000</v>
      </c>
      <c r="D99" s="45">
        <f t="shared" si="4"/>
        <v>-38800</v>
      </c>
      <c r="E99" s="45">
        <v>106200</v>
      </c>
    </row>
    <row r="100" spans="1:5" s="64" customFormat="1" ht="12.75" customHeight="1">
      <c r="A100" s="93">
        <v>313</v>
      </c>
      <c r="B100" s="100" t="s">
        <v>61</v>
      </c>
      <c r="C100" s="45">
        <f>C101+C102</f>
        <v>550000</v>
      </c>
      <c r="D100" s="45">
        <f t="shared" si="4"/>
        <v>-132000</v>
      </c>
      <c r="E100" s="45">
        <f>E101+E102</f>
        <v>418000</v>
      </c>
    </row>
    <row r="101" spans="1:5" ht="12.75" customHeight="1" hidden="1">
      <c r="A101" s="93">
        <v>3132</v>
      </c>
      <c r="B101" s="93" t="s">
        <v>130</v>
      </c>
      <c r="C101" s="45">
        <v>450000</v>
      </c>
      <c r="D101" s="45">
        <f t="shared" si="4"/>
        <v>-108000</v>
      </c>
      <c r="E101" s="45">
        <v>342000</v>
      </c>
    </row>
    <row r="102" spans="1:5" ht="12.75" customHeight="1" hidden="1">
      <c r="A102" s="93">
        <v>3133</v>
      </c>
      <c r="B102" s="93" t="s">
        <v>131</v>
      </c>
      <c r="C102" s="45">
        <v>100000</v>
      </c>
      <c r="D102" s="45">
        <f t="shared" si="4"/>
        <v>-24000</v>
      </c>
      <c r="E102" s="45">
        <v>76000</v>
      </c>
    </row>
    <row r="103" spans="1:5" s="65" customFormat="1" ht="12.75" customHeight="1">
      <c r="A103" s="104">
        <v>32</v>
      </c>
      <c r="B103" s="58" t="s">
        <v>7</v>
      </c>
      <c r="C103" s="47">
        <f>C104+C108+C112+C121</f>
        <v>1434900</v>
      </c>
      <c r="D103" s="47">
        <f t="shared" si="4"/>
        <v>-149746</v>
      </c>
      <c r="E103" s="47">
        <f>E104+E108+E112+E121</f>
        <v>1285154</v>
      </c>
    </row>
    <row r="104" spans="1:5" s="64" customFormat="1" ht="12.75" customHeight="1">
      <c r="A104" s="93">
        <v>321</v>
      </c>
      <c r="B104" s="106" t="s">
        <v>11</v>
      </c>
      <c r="C104" s="45">
        <f>C105+C106+C107</f>
        <v>179000</v>
      </c>
      <c r="D104" s="45">
        <f t="shared" si="4"/>
        <v>-6549</v>
      </c>
      <c r="E104" s="45">
        <f>E105+E106+E107</f>
        <v>172451</v>
      </c>
    </row>
    <row r="105" spans="1:5" s="64" customFormat="1" ht="12.75" customHeight="1" hidden="1">
      <c r="A105" s="93">
        <v>3211</v>
      </c>
      <c r="B105" s="105" t="s">
        <v>62</v>
      </c>
      <c r="C105" s="45">
        <v>100000</v>
      </c>
      <c r="D105" s="45">
        <f t="shared" si="4"/>
        <v>-7339</v>
      </c>
      <c r="E105" s="45">
        <v>92661</v>
      </c>
    </row>
    <row r="106" spans="1:5" s="64" customFormat="1" ht="12.75" customHeight="1" hidden="1">
      <c r="A106" s="93">
        <v>3212</v>
      </c>
      <c r="B106" s="105" t="s">
        <v>63</v>
      </c>
      <c r="C106" s="45">
        <v>43000</v>
      </c>
      <c r="D106" s="45">
        <f t="shared" si="4"/>
        <v>430</v>
      </c>
      <c r="E106" s="45">
        <v>43430</v>
      </c>
    </row>
    <row r="107" spans="1:5" s="64" customFormat="1" ht="12.75" customHeight="1" hidden="1">
      <c r="A107" s="108" t="s">
        <v>9</v>
      </c>
      <c r="B107" s="106" t="s">
        <v>10</v>
      </c>
      <c r="C107" s="70">
        <v>36000</v>
      </c>
      <c r="D107" s="70">
        <f t="shared" si="4"/>
        <v>360</v>
      </c>
      <c r="E107" s="45">
        <v>36360</v>
      </c>
    </row>
    <row r="108" spans="1:5" s="64" customFormat="1" ht="12.75" customHeight="1">
      <c r="A108" s="108">
        <v>322</v>
      </c>
      <c r="B108" s="108" t="s">
        <v>64</v>
      </c>
      <c r="C108" s="45">
        <f>C109+C110+C111</f>
        <v>195000</v>
      </c>
      <c r="D108" s="45">
        <f t="shared" si="4"/>
        <v>1950</v>
      </c>
      <c r="E108" s="45">
        <f>E109+E110+E111</f>
        <v>196950</v>
      </c>
    </row>
    <row r="109" spans="1:5" s="64" customFormat="1" ht="12.75" customHeight="1" hidden="1">
      <c r="A109" s="108">
        <v>3221</v>
      </c>
      <c r="B109" s="93" t="s">
        <v>65</v>
      </c>
      <c r="C109" s="45">
        <v>60000</v>
      </c>
      <c r="D109" s="45">
        <f t="shared" si="4"/>
        <v>600</v>
      </c>
      <c r="E109" s="45">
        <v>60600</v>
      </c>
    </row>
    <row r="110" spans="1:5" s="64" customFormat="1" ht="12.75" customHeight="1" hidden="1">
      <c r="A110" s="108">
        <v>3223</v>
      </c>
      <c r="B110" s="93" t="s">
        <v>66</v>
      </c>
      <c r="C110" s="45">
        <v>125000</v>
      </c>
      <c r="D110" s="45">
        <f t="shared" si="4"/>
        <v>1250</v>
      </c>
      <c r="E110" s="45">
        <v>126250</v>
      </c>
    </row>
    <row r="111" spans="1:5" s="64" customFormat="1" ht="12.75" customHeight="1" hidden="1">
      <c r="A111" s="108" t="s">
        <v>12</v>
      </c>
      <c r="B111" s="108" t="s">
        <v>13</v>
      </c>
      <c r="C111" s="45">
        <v>10000</v>
      </c>
      <c r="D111" s="45">
        <f t="shared" si="4"/>
        <v>100</v>
      </c>
      <c r="E111" s="45">
        <v>10100</v>
      </c>
    </row>
    <row r="112" spans="1:5" s="64" customFormat="1" ht="12.75" customHeight="1">
      <c r="A112" s="108">
        <v>323</v>
      </c>
      <c r="B112" s="108" t="s">
        <v>14</v>
      </c>
      <c r="C112" s="45">
        <f>C113+C114+C115+C116+C117+C118+C119+C120</f>
        <v>940000</v>
      </c>
      <c r="D112" s="45">
        <f t="shared" si="4"/>
        <v>-140600</v>
      </c>
      <c r="E112" s="45">
        <f>E113+E114+E115+E116+E117+E118+E119+E120</f>
        <v>799400</v>
      </c>
    </row>
    <row r="113" spans="1:5" s="64" customFormat="1" ht="12.75" customHeight="1" hidden="1">
      <c r="A113" s="100">
        <v>3231</v>
      </c>
      <c r="B113" s="93" t="s">
        <v>67</v>
      </c>
      <c r="C113" s="45">
        <v>65000</v>
      </c>
      <c r="D113" s="45">
        <f t="shared" si="4"/>
        <v>650</v>
      </c>
      <c r="E113" s="45">
        <v>65650</v>
      </c>
    </row>
    <row r="114" spans="1:5" s="64" customFormat="1" ht="12.75" customHeight="1" hidden="1">
      <c r="A114" s="100">
        <v>3232</v>
      </c>
      <c r="B114" s="108" t="s">
        <v>15</v>
      </c>
      <c r="C114" s="70">
        <v>30000</v>
      </c>
      <c r="D114" s="70">
        <f t="shared" si="4"/>
        <v>300</v>
      </c>
      <c r="E114" s="45">
        <v>30300</v>
      </c>
    </row>
    <row r="115" spans="1:5" s="64" customFormat="1" ht="12.75" customHeight="1" hidden="1">
      <c r="A115" s="100">
        <v>3233</v>
      </c>
      <c r="B115" s="100" t="s">
        <v>128</v>
      </c>
      <c r="C115" s="70">
        <v>20000</v>
      </c>
      <c r="D115" s="70">
        <f t="shared" si="4"/>
        <v>200</v>
      </c>
      <c r="E115" s="45">
        <v>20200</v>
      </c>
    </row>
    <row r="116" spans="1:5" s="64" customFormat="1" ht="12.75" customHeight="1" hidden="1">
      <c r="A116" s="100">
        <v>3234</v>
      </c>
      <c r="B116" s="105" t="s">
        <v>68</v>
      </c>
      <c r="C116" s="45">
        <v>180000</v>
      </c>
      <c r="D116" s="45">
        <f t="shared" si="4"/>
        <v>1800</v>
      </c>
      <c r="E116" s="45">
        <v>181800</v>
      </c>
    </row>
    <row r="117" spans="1:5" s="64" customFormat="1" ht="12.75" customHeight="1" hidden="1">
      <c r="A117" s="100">
        <v>3235</v>
      </c>
      <c r="B117" s="105" t="s">
        <v>69</v>
      </c>
      <c r="C117" s="45">
        <v>25000</v>
      </c>
      <c r="D117" s="45">
        <f t="shared" si="4"/>
        <v>250</v>
      </c>
      <c r="E117" s="45">
        <v>25250</v>
      </c>
    </row>
    <row r="118" spans="1:5" s="64" customFormat="1" ht="12.75" customHeight="1" hidden="1">
      <c r="A118" s="100">
        <v>3237</v>
      </c>
      <c r="B118" s="108" t="s">
        <v>16</v>
      </c>
      <c r="C118" s="68">
        <v>400000</v>
      </c>
      <c r="D118" s="68">
        <f t="shared" si="4"/>
        <v>-146000</v>
      </c>
      <c r="E118" s="45">
        <v>254000</v>
      </c>
    </row>
    <row r="119" spans="1:5" s="64" customFormat="1" ht="12.75" customHeight="1" hidden="1">
      <c r="A119" s="100">
        <v>3238</v>
      </c>
      <c r="B119" s="108" t="s">
        <v>17</v>
      </c>
      <c r="C119" s="70">
        <v>120000</v>
      </c>
      <c r="D119" s="70">
        <f t="shared" si="4"/>
        <v>1200</v>
      </c>
      <c r="E119" s="70">
        <v>121200</v>
      </c>
    </row>
    <row r="120" spans="1:5" s="64" customFormat="1" ht="12.75" customHeight="1" hidden="1">
      <c r="A120" s="100">
        <v>3239</v>
      </c>
      <c r="B120" s="108" t="s">
        <v>70</v>
      </c>
      <c r="C120" s="68">
        <v>100000</v>
      </c>
      <c r="D120" s="68">
        <f t="shared" si="4"/>
        <v>1000</v>
      </c>
      <c r="E120" s="45">
        <v>101000</v>
      </c>
    </row>
    <row r="121" spans="1:5" s="64" customFormat="1" ht="12.75" customHeight="1">
      <c r="A121" s="100">
        <v>329</v>
      </c>
      <c r="B121" s="93" t="s">
        <v>71</v>
      </c>
      <c r="C121" s="68">
        <f>C122+C123+C124+C125</f>
        <v>120900</v>
      </c>
      <c r="D121" s="68">
        <f t="shared" si="4"/>
        <v>-4547</v>
      </c>
      <c r="E121" s="45">
        <f>E122+E123+E124+E125</f>
        <v>116353</v>
      </c>
    </row>
    <row r="122" spans="1:5" ht="12.75" customHeight="1" hidden="1">
      <c r="A122" s="100">
        <v>3292</v>
      </c>
      <c r="B122" s="100" t="s">
        <v>72</v>
      </c>
      <c r="C122" s="68">
        <v>15600</v>
      </c>
      <c r="D122" s="68">
        <f t="shared" si="4"/>
        <v>-5600</v>
      </c>
      <c r="E122" s="45">
        <v>10000</v>
      </c>
    </row>
    <row r="123" spans="1:5" ht="12.75" customHeight="1" hidden="1">
      <c r="A123" s="100">
        <v>3293</v>
      </c>
      <c r="B123" s="100" t="s">
        <v>73</v>
      </c>
      <c r="C123" s="68">
        <v>25000</v>
      </c>
      <c r="D123" s="68">
        <f t="shared" si="4"/>
        <v>250</v>
      </c>
      <c r="E123" s="45">
        <v>25250</v>
      </c>
    </row>
    <row r="124" spans="1:5" ht="12.75" customHeight="1" hidden="1">
      <c r="A124" s="100">
        <v>3294</v>
      </c>
      <c r="B124" s="93" t="s">
        <v>134</v>
      </c>
      <c r="C124" s="68">
        <v>300</v>
      </c>
      <c r="D124" s="68">
        <f t="shared" si="4"/>
        <v>3</v>
      </c>
      <c r="E124" s="45">
        <v>303</v>
      </c>
    </row>
    <row r="125" spans="1:5" ht="12.75" customHeight="1" hidden="1">
      <c r="A125" s="100">
        <v>3295</v>
      </c>
      <c r="B125" s="100" t="s">
        <v>133</v>
      </c>
      <c r="C125" s="68">
        <v>80000</v>
      </c>
      <c r="D125" s="68">
        <f t="shared" si="4"/>
        <v>800</v>
      </c>
      <c r="E125" s="45">
        <v>80800</v>
      </c>
    </row>
    <row r="126" spans="1:5" s="65" customFormat="1" ht="12.75" customHeight="1">
      <c r="A126" s="97">
        <v>34</v>
      </c>
      <c r="B126" s="58" t="s">
        <v>18</v>
      </c>
      <c r="C126" s="47">
        <f>C127</f>
        <v>33000</v>
      </c>
      <c r="D126" s="47">
        <f t="shared" si="4"/>
        <v>21120</v>
      </c>
      <c r="E126" s="47">
        <f>E127</f>
        <v>54120</v>
      </c>
    </row>
    <row r="127" spans="1:5" s="64" customFormat="1" ht="12.75" customHeight="1">
      <c r="A127" s="100">
        <v>343</v>
      </c>
      <c r="B127" s="93" t="s">
        <v>79</v>
      </c>
      <c r="C127" s="45">
        <f>C128+C129+C130</f>
        <v>33000</v>
      </c>
      <c r="D127" s="45">
        <f aca="true" t="shared" si="5" ref="D127:D180">E127-C127</f>
        <v>21120</v>
      </c>
      <c r="E127" s="45">
        <f>E128+E129+E130</f>
        <v>54120</v>
      </c>
    </row>
    <row r="128" spans="1:5" ht="12.75" customHeight="1" hidden="1">
      <c r="A128" s="114">
        <v>3431</v>
      </c>
      <c r="B128" s="109" t="s">
        <v>80</v>
      </c>
      <c r="C128" s="45">
        <v>18000</v>
      </c>
      <c r="D128" s="45">
        <f t="shared" si="5"/>
        <v>11520</v>
      </c>
      <c r="E128" s="45">
        <v>29520</v>
      </c>
    </row>
    <row r="129" spans="1:5" ht="12.75" customHeight="1" hidden="1">
      <c r="A129" s="114">
        <v>3432</v>
      </c>
      <c r="B129" s="100" t="s">
        <v>132</v>
      </c>
      <c r="C129" s="45">
        <v>10000</v>
      </c>
      <c r="D129" s="45">
        <f t="shared" si="5"/>
        <v>6400</v>
      </c>
      <c r="E129" s="45">
        <v>16400</v>
      </c>
    </row>
    <row r="130" spans="1:5" ht="12.75" customHeight="1" hidden="1">
      <c r="A130" s="114">
        <v>3433</v>
      </c>
      <c r="B130" s="109" t="s">
        <v>81</v>
      </c>
      <c r="C130" s="45">
        <v>5000</v>
      </c>
      <c r="D130" s="45">
        <f t="shared" si="5"/>
        <v>3200</v>
      </c>
      <c r="E130" s="45">
        <v>8200</v>
      </c>
    </row>
    <row r="131" spans="1:5" s="79" customFormat="1" ht="24.75" customHeight="1">
      <c r="A131" s="102">
        <v>37</v>
      </c>
      <c r="B131" s="110" t="s">
        <v>146</v>
      </c>
      <c r="C131" s="47">
        <f>C132</f>
        <v>25000</v>
      </c>
      <c r="D131" s="47">
        <f t="shared" si="5"/>
        <v>0</v>
      </c>
      <c r="E131" s="47">
        <f>E132</f>
        <v>25000</v>
      </c>
    </row>
    <row r="132" spans="1:5" s="64" customFormat="1" ht="12.75" customHeight="1">
      <c r="A132" s="114">
        <v>372</v>
      </c>
      <c r="B132" s="109" t="s">
        <v>145</v>
      </c>
      <c r="C132" s="45">
        <f>C133</f>
        <v>25000</v>
      </c>
      <c r="D132" s="45">
        <f t="shared" si="5"/>
        <v>0</v>
      </c>
      <c r="E132" s="45">
        <f>E133</f>
        <v>25000</v>
      </c>
    </row>
    <row r="133" spans="1:5" ht="12.75" customHeight="1" hidden="1">
      <c r="A133" s="114">
        <v>3721</v>
      </c>
      <c r="B133" s="109" t="s">
        <v>144</v>
      </c>
      <c r="C133" s="45">
        <v>25000</v>
      </c>
      <c r="D133" s="45">
        <f t="shared" si="5"/>
        <v>0</v>
      </c>
      <c r="E133" s="45">
        <v>25000</v>
      </c>
    </row>
    <row r="134" spans="1:5" s="65" customFormat="1" ht="12.75" customHeight="1">
      <c r="A134" s="55">
        <v>38</v>
      </c>
      <c r="B134" s="111" t="s">
        <v>118</v>
      </c>
      <c r="C134" s="3">
        <f>C135</f>
        <v>1228000</v>
      </c>
      <c r="D134" s="3">
        <f t="shared" si="5"/>
        <v>-1098000</v>
      </c>
      <c r="E134" s="47">
        <f>E135</f>
        <v>130000</v>
      </c>
    </row>
    <row r="135" spans="1:5" s="64" customFormat="1" ht="12.75" customHeight="1">
      <c r="A135" s="114">
        <v>383</v>
      </c>
      <c r="B135" s="109" t="s">
        <v>141</v>
      </c>
      <c r="C135" s="6">
        <f>C136</f>
        <v>1228000</v>
      </c>
      <c r="D135" s="6">
        <f t="shared" si="5"/>
        <v>-1098000</v>
      </c>
      <c r="E135" s="45">
        <f>E136</f>
        <v>130000</v>
      </c>
    </row>
    <row r="136" spans="1:5" s="64" customFormat="1" ht="12.75" customHeight="1" hidden="1">
      <c r="A136" s="114">
        <v>3831</v>
      </c>
      <c r="B136" s="109" t="s">
        <v>155</v>
      </c>
      <c r="C136" s="70">
        <v>1228000</v>
      </c>
      <c r="D136" s="70">
        <f t="shared" si="5"/>
        <v>-1098000</v>
      </c>
      <c r="E136" s="45">
        <v>130000</v>
      </c>
    </row>
    <row r="137" spans="1:5" ht="12.75" customHeight="1">
      <c r="A137" s="108"/>
      <c r="B137" s="108"/>
      <c r="C137" s="45"/>
      <c r="D137" s="45"/>
      <c r="E137" s="47"/>
    </row>
    <row r="138" spans="1:5" ht="12.75" customHeight="1">
      <c r="A138" s="104" t="s">
        <v>101</v>
      </c>
      <c r="B138" s="104" t="s">
        <v>106</v>
      </c>
      <c r="C138" s="47">
        <f aca="true" t="shared" si="6" ref="C138:E140">C139</f>
        <v>105000</v>
      </c>
      <c r="D138" s="47">
        <f t="shared" si="5"/>
        <v>-2500</v>
      </c>
      <c r="E138" s="47">
        <f t="shared" si="6"/>
        <v>102500</v>
      </c>
    </row>
    <row r="139" spans="1:5" ht="12.75" customHeight="1" hidden="1">
      <c r="A139" s="104">
        <v>4</v>
      </c>
      <c r="B139" s="60" t="s">
        <v>113</v>
      </c>
      <c r="C139" s="47">
        <f t="shared" si="6"/>
        <v>105000</v>
      </c>
      <c r="D139" s="47">
        <f t="shared" si="5"/>
        <v>-2500</v>
      </c>
      <c r="E139" s="47">
        <f t="shared" si="6"/>
        <v>102500</v>
      </c>
    </row>
    <row r="140" spans="1:5" ht="12.75" customHeight="1">
      <c r="A140" s="104">
        <v>42</v>
      </c>
      <c r="B140" s="107" t="s">
        <v>19</v>
      </c>
      <c r="C140" s="47">
        <f t="shared" si="6"/>
        <v>105000</v>
      </c>
      <c r="D140" s="47">
        <f t="shared" si="5"/>
        <v>-2500</v>
      </c>
      <c r="E140" s="47">
        <f t="shared" si="6"/>
        <v>102500</v>
      </c>
    </row>
    <row r="141" spans="1:5" s="64" customFormat="1" ht="12.75" customHeight="1">
      <c r="A141" s="93">
        <v>422</v>
      </c>
      <c r="B141" s="106" t="s">
        <v>24</v>
      </c>
      <c r="C141" s="45">
        <f>C142+C143+C144</f>
        <v>105000</v>
      </c>
      <c r="D141" s="45">
        <f t="shared" si="5"/>
        <v>-2500</v>
      </c>
      <c r="E141" s="45">
        <f>E142+E143+E144</f>
        <v>102500</v>
      </c>
    </row>
    <row r="142" spans="1:5" ht="12.75" customHeight="1" hidden="1">
      <c r="A142" s="14" t="s">
        <v>20</v>
      </c>
      <c r="B142" s="15" t="s">
        <v>21</v>
      </c>
      <c r="C142" s="70">
        <v>75000</v>
      </c>
      <c r="D142" s="70">
        <f t="shared" si="5"/>
        <v>5000</v>
      </c>
      <c r="E142" s="45">
        <v>80000</v>
      </c>
    </row>
    <row r="143" spans="1:5" ht="12.75" customHeight="1" hidden="1">
      <c r="A143" s="108" t="s">
        <v>22</v>
      </c>
      <c r="B143" s="108" t="s">
        <v>23</v>
      </c>
      <c r="C143" s="45">
        <v>15000</v>
      </c>
      <c r="D143" s="45">
        <f t="shared" si="5"/>
        <v>-7500</v>
      </c>
      <c r="E143" s="45">
        <v>7500</v>
      </c>
    </row>
    <row r="144" spans="1:5" ht="12.75" customHeight="1" hidden="1">
      <c r="A144" s="93">
        <v>4223</v>
      </c>
      <c r="B144" s="105" t="s">
        <v>56</v>
      </c>
      <c r="C144" s="45">
        <v>15000</v>
      </c>
      <c r="D144" s="45">
        <f t="shared" si="5"/>
        <v>0</v>
      </c>
      <c r="E144" s="45">
        <v>15000</v>
      </c>
    </row>
    <row r="145" spans="1:5" ht="12.75" customHeight="1">
      <c r="A145" s="108"/>
      <c r="B145" s="108"/>
      <c r="C145" s="45"/>
      <c r="D145" s="45"/>
      <c r="E145" s="47"/>
    </row>
    <row r="146" spans="1:5" ht="12.75" customHeight="1">
      <c r="A146" s="104" t="s">
        <v>89</v>
      </c>
      <c r="B146" s="104" t="s">
        <v>107</v>
      </c>
      <c r="C146" s="47">
        <f>C147</f>
        <v>250000</v>
      </c>
      <c r="D146" s="47">
        <f t="shared" si="5"/>
        <v>-235000</v>
      </c>
      <c r="E146" s="47">
        <f>E147</f>
        <v>15000</v>
      </c>
    </row>
    <row r="147" spans="1:5" ht="12.75" customHeight="1" hidden="1">
      <c r="A147" s="104">
        <v>4</v>
      </c>
      <c r="B147" s="60" t="s">
        <v>113</v>
      </c>
      <c r="C147" s="47">
        <f>C148+C151</f>
        <v>250000</v>
      </c>
      <c r="D147" s="47">
        <f t="shared" si="5"/>
        <v>-235000</v>
      </c>
      <c r="E147" s="47">
        <f>E148+E151</f>
        <v>15000</v>
      </c>
    </row>
    <row r="148" spans="1:5" ht="12.75" customHeight="1">
      <c r="A148" s="104">
        <v>41</v>
      </c>
      <c r="B148" s="60" t="s">
        <v>151</v>
      </c>
      <c r="C148" s="47">
        <f>C149</f>
        <v>0</v>
      </c>
      <c r="D148" s="47">
        <f t="shared" si="5"/>
        <v>10000</v>
      </c>
      <c r="E148" s="47">
        <f>E149</f>
        <v>10000</v>
      </c>
    </row>
    <row r="149" spans="1:5" s="64" customFormat="1" ht="12.75" customHeight="1">
      <c r="A149" s="93">
        <v>412</v>
      </c>
      <c r="B149" s="118" t="s">
        <v>152</v>
      </c>
      <c r="C149" s="45">
        <f>C150</f>
        <v>0</v>
      </c>
      <c r="D149" s="45">
        <f t="shared" si="5"/>
        <v>10000</v>
      </c>
      <c r="E149" s="45">
        <f>E150</f>
        <v>10000</v>
      </c>
    </row>
    <row r="150" spans="1:5" s="64" customFormat="1" ht="12.75" customHeight="1" hidden="1">
      <c r="A150" s="93">
        <v>4123</v>
      </c>
      <c r="B150" s="118" t="s">
        <v>150</v>
      </c>
      <c r="C150" s="45">
        <v>0</v>
      </c>
      <c r="D150" s="45">
        <f t="shared" si="5"/>
        <v>10000</v>
      </c>
      <c r="E150" s="45">
        <v>10000</v>
      </c>
    </row>
    <row r="151" spans="1:5" ht="12.75" customHeight="1">
      <c r="A151" s="104">
        <v>42</v>
      </c>
      <c r="B151" s="107" t="s">
        <v>19</v>
      </c>
      <c r="C151" s="47">
        <f>C152</f>
        <v>250000</v>
      </c>
      <c r="D151" s="47">
        <f t="shared" si="5"/>
        <v>-245000</v>
      </c>
      <c r="E151" s="47">
        <f>E152</f>
        <v>5000</v>
      </c>
    </row>
    <row r="152" spans="1:5" s="64" customFormat="1" ht="12.75" customHeight="1">
      <c r="A152" s="93">
        <v>426</v>
      </c>
      <c r="B152" s="105" t="s">
        <v>28</v>
      </c>
      <c r="C152" s="45">
        <f>C153</f>
        <v>250000</v>
      </c>
      <c r="D152" s="45">
        <f t="shared" si="5"/>
        <v>-245000</v>
      </c>
      <c r="E152" s="45">
        <f>E153</f>
        <v>5000</v>
      </c>
    </row>
    <row r="153" spans="1:5" ht="12.75" customHeight="1" hidden="1">
      <c r="A153" s="108" t="s">
        <v>75</v>
      </c>
      <c r="B153" s="106" t="s">
        <v>1</v>
      </c>
      <c r="C153" s="70">
        <v>250000</v>
      </c>
      <c r="D153" s="70">
        <f t="shared" si="5"/>
        <v>-245000</v>
      </c>
      <c r="E153" s="45">
        <v>5000</v>
      </c>
    </row>
    <row r="154" spans="1:5" ht="12.75" customHeight="1">
      <c r="A154" s="108"/>
      <c r="B154" s="108"/>
      <c r="C154" s="70"/>
      <c r="D154" s="70"/>
      <c r="E154" s="47"/>
    </row>
    <row r="155" spans="1:5" ht="12.75" customHeight="1">
      <c r="A155" s="104" t="s">
        <v>91</v>
      </c>
      <c r="B155" s="111" t="s">
        <v>110</v>
      </c>
      <c r="C155" s="47">
        <f aca="true" t="shared" si="7" ref="C155:E158">C156</f>
        <v>305000</v>
      </c>
      <c r="D155" s="47">
        <f t="shared" si="5"/>
        <v>-290000</v>
      </c>
      <c r="E155" s="47">
        <f t="shared" si="7"/>
        <v>15000</v>
      </c>
    </row>
    <row r="156" spans="1:5" ht="12.75" customHeight="1" hidden="1">
      <c r="A156" s="104">
        <v>4</v>
      </c>
      <c r="B156" s="60" t="s">
        <v>113</v>
      </c>
      <c r="C156" s="47">
        <f t="shared" si="7"/>
        <v>305000</v>
      </c>
      <c r="D156" s="47">
        <f t="shared" si="5"/>
        <v>-290000</v>
      </c>
      <c r="E156" s="47">
        <f t="shared" si="7"/>
        <v>15000</v>
      </c>
    </row>
    <row r="157" spans="1:5" ht="12.75" customHeight="1">
      <c r="A157" s="104">
        <v>42</v>
      </c>
      <c r="B157" s="107" t="s">
        <v>19</v>
      </c>
      <c r="C157" s="47">
        <f t="shared" si="7"/>
        <v>305000</v>
      </c>
      <c r="D157" s="47">
        <f t="shared" si="5"/>
        <v>-290000</v>
      </c>
      <c r="E157" s="47">
        <f t="shared" si="7"/>
        <v>15000</v>
      </c>
    </row>
    <row r="158" spans="1:5" s="64" customFormat="1" ht="12.75" customHeight="1">
      <c r="A158" s="93">
        <v>423</v>
      </c>
      <c r="B158" s="105" t="s">
        <v>25</v>
      </c>
      <c r="C158" s="45">
        <f t="shared" si="7"/>
        <v>305000</v>
      </c>
      <c r="D158" s="45">
        <f t="shared" si="5"/>
        <v>-290000</v>
      </c>
      <c r="E158" s="45">
        <f t="shared" si="7"/>
        <v>15000</v>
      </c>
    </row>
    <row r="159" spans="1:5" ht="12.75" customHeight="1" hidden="1">
      <c r="A159" s="113" t="s">
        <v>27</v>
      </c>
      <c r="B159" s="108" t="s">
        <v>26</v>
      </c>
      <c r="C159" s="45">
        <v>305000</v>
      </c>
      <c r="D159" s="45">
        <f t="shared" si="5"/>
        <v>-290000</v>
      </c>
      <c r="E159" s="45">
        <v>15000</v>
      </c>
    </row>
    <row r="160" spans="1:5" s="79" customFormat="1" ht="22.5" customHeight="1">
      <c r="A160" s="115"/>
      <c r="B160" s="112" t="s">
        <v>142</v>
      </c>
      <c r="C160" s="3">
        <f>C161</f>
        <v>190600</v>
      </c>
      <c r="D160" s="3">
        <f t="shared" si="5"/>
        <v>-41890</v>
      </c>
      <c r="E160" s="47">
        <f>E161</f>
        <v>148710</v>
      </c>
    </row>
    <row r="161" spans="1:5" s="79" customFormat="1" ht="22.5" customHeight="1">
      <c r="A161" s="55">
        <v>103</v>
      </c>
      <c r="B161" s="54" t="s">
        <v>104</v>
      </c>
      <c r="C161" s="47">
        <f>C163</f>
        <v>190600</v>
      </c>
      <c r="D161" s="47">
        <f t="shared" si="5"/>
        <v>-41890</v>
      </c>
      <c r="E161" s="47">
        <f>E163</f>
        <v>148710</v>
      </c>
    </row>
    <row r="162" spans="1:5" ht="12.75" customHeight="1">
      <c r="A162" s="93"/>
      <c r="B162" s="93"/>
      <c r="C162" s="45"/>
      <c r="D162" s="45"/>
      <c r="E162" s="47"/>
    </row>
    <row r="163" spans="1:5" s="79" customFormat="1" ht="12.75" customHeight="1">
      <c r="A163" s="97" t="s">
        <v>143</v>
      </c>
      <c r="B163" s="41" t="s">
        <v>105</v>
      </c>
      <c r="C163" s="3">
        <f>C164</f>
        <v>190600</v>
      </c>
      <c r="D163" s="3">
        <f t="shared" si="5"/>
        <v>-41890</v>
      </c>
      <c r="E163" s="47">
        <f>E164</f>
        <v>148710</v>
      </c>
    </row>
    <row r="164" spans="1:5" ht="12.75" customHeight="1" hidden="1">
      <c r="A164" s="97">
        <v>3</v>
      </c>
      <c r="B164" s="103" t="s">
        <v>98</v>
      </c>
      <c r="C164" s="47">
        <f>C165+C173</f>
        <v>190600</v>
      </c>
      <c r="D164" s="47">
        <f t="shared" si="5"/>
        <v>-41890</v>
      </c>
      <c r="E164" s="47">
        <f>E165+E173</f>
        <v>148710</v>
      </c>
    </row>
    <row r="165" spans="1:5" ht="12.75" customHeight="1">
      <c r="A165" s="97">
        <v>31</v>
      </c>
      <c r="B165" s="104" t="s">
        <v>57</v>
      </c>
      <c r="C165" s="120">
        <f>C166+C168+C170</f>
        <v>179000</v>
      </c>
      <c r="D165" s="120">
        <f t="shared" si="5"/>
        <v>-43400</v>
      </c>
      <c r="E165" s="47">
        <f>E166+E168+E170</f>
        <v>135600</v>
      </c>
    </row>
    <row r="166" spans="1:5" s="64" customFormat="1" ht="12.75" customHeight="1">
      <c r="A166" s="100">
        <v>311</v>
      </c>
      <c r="B166" s="93" t="s">
        <v>58</v>
      </c>
      <c r="C166" s="6">
        <f>C167</f>
        <v>150000</v>
      </c>
      <c r="D166" s="6">
        <f t="shared" si="5"/>
        <v>-36000</v>
      </c>
      <c r="E166" s="45">
        <f>E167</f>
        <v>114000</v>
      </c>
    </row>
    <row r="167" spans="1:5" s="64" customFormat="1" ht="12.75" customHeight="1" hidden="1">
      <c r="A167" s="93">
        <v>3111</v>
      </c>
      <c r="B167" s="93" t="s">
        <v>59</v>
      </c>
      <c r="C167" s="45">
        <v>150000</v>
      </c>
      <c r="D167" s="45">
        <f t="shared" si="5"/>
        <v>-36000</v>
      </c>
      <c r="E167" s="45">
        <v>114000</v>
      </c>
    </row>
    <row r="168" spans="1:5" s="64" customFormat="1" ht="12.75" customHeight="1">
      <c r="A168" s="93">
        <v>312</v>
      </c>
      <c r="B168" s="93" t="s">
        <v>60</v>
      </c>
      <c r="C168" s="45">
        <v>5000</v>
      </c>
      <c r="D168" s="45">
        <f t="shared" si="5"/>
        <v>-1200</v>
      </c>
      <c r="E168" s="45">
        <f>E169</f>
        <v>3800</v>
      </c>
    </row>
    <row r="169" spans="1:5" s="64" customFormat="1" ht="12.75" customHeight="1" hidden="1">
      <c r="A169" s="93">
        <v>3121</v>
      </c>
      <c r="B169" s="93" t="s">
        <v>60</v>
      </c>
      <c r="C169" s="45">
        <v>5000</v>
      </c>
      <c r="D169" s="45">
        <f t="shared" si="5"/>
        <v>-1200</v>
      </c>
      <c r="E169" s="45">
        <v>3800</v>
      </c>
    </row>
    <row r="170" spans="1:5" s="64" customFormat="1" ht="12.75" customHeight="1">
      <c r="A170" s="93">
        <v>313</v>
      </c>
      <c r="B170" s="100" t="s">
        <v>61</v>
      </c>
      <c r="C170" s="6">
        <f>C171+C172</f>
        <v>24000</v>
      </c>
      <c r="D170" s="6">
        <f t="shared" si="5"/>
        <v>-6200</v>
      </c>
      <c r="E170" s="45">
        <f>E171+E172</f>
        <v>17800</v>
      </c>
    </row>
    <row r="171" spans="1:5" ht="12.75" customHeight="1" hidden="1">
      <c r="A171" s="93">
        <v>3132</v>
      </c>
      <c r="B171" s="93" t="s">
        <v>130</v>
      </c>
      <c r="C171" s="45">
        <v>21000</v>
      </c>
      <c r="D171" s="45">
        <f t="shared" si="5"/>
        <v>-5200</v>
      </c>
      <c r="E171" s="45">
        <v>15800</v>
      </c>
    </row>
    <row r="172" spans="1:5" ht="12.75" customHeight="1" hidden="1">
      <c r="A172" s="93">
        <v>3133</v>
      </c>
      <c r="B172" s="93" t="s">
        <v>131</v>
      </c>
      <c r="C172" s="45">
        <v>3000</v>
      </c>
      <c r="D172" s="45">
        <f t="shared" si="5"/>
        <v>-1000</v>
      </c>
      <c r="E172" s="45">
        <v>2000</v>
      </c>
    </row>
    <row r="173" spans="1:5" s="79" customFormat="1" ht="12.75" customHeight="1">
      <c r="A173" s="104">
        <v>32</v>
      </c>
      <c r="B173" s="58" t="s">
        <v>7</v>
      </c>
      <c r="C173" s="3">
        <f>C174+C177+C179</f>
        <v>11600</v>
      </c>
      <c r="D173" s="3">
        <f t="shared" si="5"/>
        <v>1510</v>
      </c>
      <c r="E173" s="47">
        <f>E174+E177+E179</f>
        <v>13110</v>
      </c>
    </row>
    <row r="174" spans="1:5" s="64" customFormat="1" ht="12.75" customHeight="1">
      <c r="A174" s="93">
        <v>321</v>
      </c>
      <c r="B174" s="106" t="s">
        <v>11</v>
      </c>
      <c r="C174" s="45">
        <f>C175+C176</f>
        <v>11000</v>
      </c>
      <c r="D174" s="45">
        <f t="shared" si="5"/>
        <v>110</v>
      </c>
      <c r="E174" s="45">
        <f>E175+E176</f>
        <v>11110</v>
      </c>
    </row>
    <row r="175" spans="1:5" s="64" customFormat="1" ht="12.75" customHeight="1" hidden="1">
      <c r="A175" s="93">
        <v>3212</v>
      </c>
      <c r="B175" s="105" t="s">
        <v>63</v>
      </c>
      <c r="C175" s="45">
        <v>7000</v>
      </c>
      <c r="D175" s="45">
        <f t="shared" si="5"/>
        <v>70</v>
      </c>
      <c r="E175" s="45">
        <v>7070</v>
      </c>
    </row>
    <row r="176" spans="1:5" s="64" customFormat="1" ht="12.75" customHeight="1" hidden="1">
      <c r="A176" s="108" t="s">
        <v>9</v>
      </c>
      <c r="B176" s="106" t="s">
        <v>10</v>
      </c>
      <c r="C176" s="45">
        <v>4000</v>
      </c>
      <c r="D176" s="45">
        <f t="shared" si="5"/>
        <v>40</v>
      </c>
      <c r="E176" s="45">
        <v>4040</v>
      </c>
    </row>
    <row r="177" spans="1:5" s="64" customFormat="1" ht="12.75" customHeight="1">
      <c r="A177" s="93">
        <v>323</v>
      </c>
      <c r="B177" s="108" t="s">
        <v>14</v>
      </c>
      <c r="C177" s="45">
        <f>C178</f>
        <v>0</v>
      </c>
      <c r="D177" s="45">
        <f t="shared" si="5"/>
        <v>2000</v>
      </c>
      <c r="E177" s="45">
        <f>E178</f>
        <v>2000</v>
      </c>
    </row>
    <row r="178" spans="1:5" s="64" customFormat="1" ht="12.75" customHeight="1" hidden="1">
      <c r="A178" s="93">
        <v>3238</v>
      </c>
      <c r="B178" s="108" t="s">
        <v>17</v>
      </c>
      <c r="C178" s="70">
        <v>0</v>
      </c>
      <c r="D178" s="70">
        <f t="shared" si="5"/>
        <v>2000</v>
      </c>
      <c r="E178" s="70">
        <v>2000</v>
      </c>
    </row>
    <row r="179" spans="1:5" s="64" customFormat="1" ht="12.75" customHeight="1">
      <c r="A179" s="100">
        <v>329</v>
      </c>
      <c r="B179" s="93" t="s">
        <v>71</v>
      </c>
      <c r="C179" s="45">
        <f>C180</f>
        <v>600</v>
      </c>
      <c r="D179" s="45">
        <f t="shared" si="5"/>
        <v>-600</v>
      </c>
      <c r="E179" s="45">
        <f>E180</f>
        <v>0</v>
      </c>
    </row>
    <row r="180" spans="1:5" ht="12.75" customHeight="1" hidden="1">
      <c r="A180" s="100">
        <v>3292</v>
      </c>
      <c r="B180" s="100" t="s">
        <v>72</v>
      </c>
      <c r="C180" s="45">
        <v>600</v>
      </c>
      <c r="D180" s="45">
        <f t="shared" si="5"/>
        <v>-600</v>
      </c>
      <c r="E180" s="45">
        <v>0</v>
      </c>
    </row>
    <row r="182" spans="1:2" ht="12.75">
      <c r="A182" s="21"/>
      <c r="B182" s="21"/>
    </row>
    <row r="250" spans="1:2" ht="12.75">
      <c r="A250" s="101"/>
      <c r="B250" s="8"/>
    </row>
    <row r="333" spans="1:2" ht="12.75">
      <c r="A333" s="101"/>
      <c r="B333" s="8"/>
    </row>
    <row r="390" spans="1:2" ht="12.75">
      <c r="A390" s="101"/>
      <c r="B390" s="8"/>
    </row>
    <row r="427" spans="1:2" ht="12.75">
      <c r="A427" s="9"/>
      <c r="B427" s="7"/>
    </row>
    <row r="492" spans="1:2" ht="12.75">
      <c r="A492" s="10"/>
      <c r="B492" s="11"/>
    </row>
    <row r="494" spans="1:2" ht="12.75">
      <c r="A494" s="12"/>
      <c r="B494" s="12"/>
    </row>
    <row r="495" spans="1:2" ht="12.75">
      <c r="A495" s="9"/>
      <c r="B495" s="2"/>
    </row>
    <row r="497" ht="12.75">
      <c r="A497" s="12"/>
    </row>
    <row r="498" ht="12.75">
      <c r="A498" s="7"/>
    </row>
    <row r="501" spans="1:2" ht="12.75">
      <c r="A501" s="9"/>
      <c r="B501" s="7"/>
    </row>
    <row r="502" ht="12.75">
      <c r="A502" s="12"/>
    </row>
    <row r="504" spans="1:2" ht="12.75">
      <c r="A504" s="14"/>
      <c r="B504" s="6"/>
    </row>
    <row r="505" spans="1:2" ht="12.75">
      <c r="A505" s="14"/>
      <c r="B505" s="6"/>
    </row>
    <row r="506" spans="1:2" ht="12.75">
      <c r="A506" s="9"/>
      <c r="B506" s="7"/>
    </row>
    <row r="507" ht="12.75">
      <c r="A507" s="12"/>
    </row>
    <row r="508" ht="12.75">
      <c r="A508" s="7"/>
    </row>
    <row r="509" spans="1:2" ht="12.75">
      <c r="A509" s="14"/>
      <c r="B509" s="6"/>
    </row>
    <row r="510" spans="1:2" ht="12.75">
      <c r="A510" s="14"/>
      <c r="B510" s="6"/>
    </row>
    <row r="511" spans="1:2" ht="12.75">
      <c r="A511" s="9"/>
      <c r="B511" s="7"/>
    </row>
    <row r="512" ht="12.75">
      <c r="A512" s="12"/>
    </row>
    <row r="513" ht="12.75">
      <c r="A513" s="7"/>
    </row>
    <row r="514" spans="1:2" ht="12.75">
      <c r="A514" s="14"/>
      <c r="B514" s="6"/>
    </row>
    <row r="515" ht="12.75">
      <c r="A515" s="7"/>
    </row>
    <row r="516" spans="1:2" ht="12.75">
      <c r="A516" s="9"/>
      <c r="B516" s="7"/>
    </row>
    <row r="517" ht="12.75">
      <c r="A517" s="7"/>
    </row>
    <row r="518" ht="12.75">
      <c r="A518" s="7"/>
    </row>
    <row r="519" spans="1:2" ht="12.75">
      <c r="A519" s="14"/>
      <c r="B519" s="6"/>
    </row>
    <row r="520" ht="12.75">
      <c r="A520" s="7"/>
    </row>
    <row r="521" ht="12.75">
      <c r="A521" s="7"/>
    </row>
    <row r="522" spans="1:2" ht="12.75">
      <c r="A522" s="14"/>
      <c r="B522" s="6"/>
    </row>
    <row r="523" ht="12.75">
      <c r="A523" s="7"/>
    </row>
    <row r="524" ht="12.75">
      <c r="A524" s="7"/>
    </row>
    <row r="525" spans="1:2" ht="12.75">
      <c r="A525" s="14"/>
      <c r="B525" s="6"/>
    </row>
    <row r="526" spans="1:2" ht="12.75">
      <c r="A526" s="14"/>
      <c r="B526" s="6"/>
    </row>
    <row r="527" spans="1:2" ht="12.75">
      <c r="A527" s="14"/>
      <c r="B527" s="6"/>
    </row>
    <row r="528" ht="12.75">
      <c r="A528" s="7"/>
    </row>
    <row r="529" ht="12.75">
      <c r="A529" s="7"/>
    </row>
    <row r="530" spans="1:2" ht="12.75">
      <c r="A530" s="14"/>
      <c r="B530" s="15"/>
    </row>
    <row r="531" ht="12.75">
      <c r="A531" s="7"/>
    </row>
    <row r="532" ht="12.75">
      <c r="A532" s="7"/>
    </row>
    <row r="533" spans="1:2" ht="12.75">
      <c r="A533" s="14"/>
      <c r="B533" s="6"/>
    </row>
    <row r="534" ht="12.75">
      <c r="A534" s="7"/>
    </row>
    <row r="535" ht="12.75">
      <c r="A535" s="7"/>
    </row>
    <row r="536" spans="1:2" ht="12.75">
      <c r="A536" s="14"/>
      <c r="B536" s="6"/>
    </row>
    <row r="537" ht="12.75">
      <c r="A537" s="7"/>
    </row>
    <row r="538" ht="12.75">
      <c r="A538" s="7"/>
    </row>
    <row r="539" spans="1:2" ht="12.75">
      <c r="A539" s="14"/>
      <c r="B539" s="6"/>
    </row>
    <row r="540" ht="12.75">
      <c r="A540" s="7"/>
    </row>
    <row r="541" ht="12.75">
      <c r="A541" s="7"/>
    </row>
    <row r="542" spans="1:2" ht="12.75">
      <c r="A542" s="14"/>
      <c r="B542" s="6"/>
    </row>
    <row r="543" ht="12.75">
      <c r="A543" s="7"/>
    </row>
    <row r="544" ht="12.75">
      <c r="A544" s="7"/>
    </row>
    <row r="545" spans="1:2" ht="12.75">
      <c r="A545" s="14"/>
      <c r="B545" s="6"/>
    </row>
    <row r="546" ht="12.75">
      <c r="A546" s="7"/>
    </row>
    <row r="547" ht="12.75">
      <c r="A547" s="7"/>
    </row>
    <row r="548" spans="1:2" ht="12.75">
      <c r="A548" s="14"/>
      <c r="B548" s="6"/>
    </row>
    <row r="549" ht="12.75">
      <c r="A549" s="7"/>
    </row>
    <row r="550" ht="12.75">
      <c r="A550" s="7"/>
    </row>
    <row r="551" spans="1:2" ht="12.75">
      <c r="A551" s="14"/>
      <c r="B551" s="6"/>
    </row>
    <row r="552" ht="12.75">
      <c r="A552" s="7"/>
    </row>
    <row r="553" ht="12.75">
      <c r="A553" s="7"/>
    </row>
    <row r="554" spans="1:2" ht="12.75">
      <c r="A554" s="14"/>
      <c r="B554" s="6"/>
    </row>
    <row r="555" ht="12.75">
      <c r="A555" s="7"/>
    </row>
    <row r="556" ht="12.75">
      <c r="A556" s="7"/>
    </row>
    <row r="557" spans="1:2" ht="12.75">
      <c r="A557" s="14"/>
      <c r="B557" s="6"/>
    </row>
    <row r="558" ht="12.75">
      <c r="B558" s="6"/>
    </row>
    <row r="559" ht="12.75">
      <c r="A559" s="7"/>
    </row>
    <row r="560" spans="1:2" ht="12.75">
      <c r="A560" s="14"/>
      <c r="B560" s="6"/>
    </row>
    <row r="561" spans="1:2" ht="12.75">
      <c r="A561" s="14"/>
      <c r="B561" s="6"/>
    </row>
    <row r="562" ht="12.75">
      <c r="A562" s="7"/>
    </row>
    <row r="563" spans="1:2" ht="12.75">
      <c r="A563" s="14"/>
      <c r="B563" s="6"/>
    </row>
    <row r="564" spans="1:2" ht="12.75">
      <c r="A564" s="14"/>
      <c r="B564" s="6"/>
    </row>
    <row r="565" spans="1:2" ht="12.75">
      <c r="A565" s="9"/>
      <c r="B565" s="7"/>
    </row>
    <row r="566" spans="1:2" ht="12.75">
      <c r="A566" s="14"/>
      <c r="B566" s="6"/>
    </row>
    <row r="567" ht="12.75">
      <c r="A567" s="7"/>
    </row>
    <row r="568" spans="1:2" ht="12.75">
      <c r="A568" s="7"/>
      <c r="B568" s="7"/>
    </row>
    <row r="569" spans="1:2" ht="12.75">
      <c r="A569" s="7"/>
      <c r="B569" s="7"/>
    </row>
    <row r="570" ht="12.75">
      <c r="A570" s="7"/>
    </row>
    <row r="571" spans="1:2" ht="12.75">
      <c r="A571" s="14"/>
      <c r="B571" s="6"/>
    </row>
    <row r="572" spans="1:2" ht="12.75">
      <c r="A572" s="7"/>
      <c r="B572" s="7"/>
    </row>
    <row r="573" ht="12.75">
      <c r="A573" s="7"/>
    </row>
    <row r="574" spans="1:2" ht="12.75">
      <c r="A574" s="14"/>
      <c r="B574" s="6"/>
    </row>
    <row r="575" spans="1:2" ht="12.75">
      <c r="A575" s="7"/>
      <c r="B575" s="7"/>
    </row>
    <row r="576" ht="12.75">
      <c r="A576" s="7"/>
    </row>
    <row r="577" spans="1:2" ht="12.75">
      <c r="A577" s="14"/>
      <c r="B577" s="6"/>
    </row>
    <row r="578" spans="1:2" ht="12.75">
      <c r="A578" s="7"/>
      <c r="B578" s="7"/>
    </row>
    <row r="579" ht="12.75">
      <c r="A579" s="7"/>
    </row>
    <row r="580" spans="1:2" ht="12.75">
      <c r="A580" s="14"/>
      <c r="B580" s="6"/>
    </row>
    <row r="581" ht="12.75">
      <c r="A581" s="7"/>
    </row>
    <row r="582" ht="12.75">
      <c r="A582" s="7"/>
    </row>
    <row r="583" spans="1:2" ht="12.75">
      <c r="A583" s="14"/>
      <c r="B583" s="6"/>
    </row>
    <row r="584" ht="12.75">
      <c r="A584" s="7"/>
    </row>
    <row r="585" ht="12.75">
      <c r="A585" s="7"/>
    </row>
    <row r="586" spans="1:2" ht="12.75">
      <c r="A586" s="14"/>
      <c r="B586" s="6"/>
    </row>
    <row r="587" ht="12.75">
      <c r="A587" s="7"/>
    </row>
    <row r="588" spans="1:2" ht="12.75">
      <c r="A588" s="7"/>
      <c r="B588" s="14"/>
    </row>
    <row r="589" spans="1:2" ht="12.75">
      <c r="A589" s="14"/>
      <c r="B589" s="6"/>
    </row>
    <row r="590" spans="1:2" ht="12.75">
      <c r="A590" s="14"/>
      <c r="B590" s="6"/>
    </row>
    <row r="591" spans="1:2" ht="12.75">
      <c r="A591" s="14"/>
      <c r="B591" s="6"/>
    </row>
    <row r="592" ht="12.75">
      <c r="A592" s="7"/>
    </row>
    <row r="593" ht="12.75">
      <c r="A593" s="7"/>
    </row>
    <row r="594" spans="1:2" ht="12.75">
      <c r="A594" s="14"/>
      <c r="B594" s="6"/>
    </row>
    <row r="595" ht="12.75">
      <c r="A595" s="7"/>
    </row>
    <row r="596" ht="12.75">
      <c r="A596" s="7"/>
    </row>
    <row r="597" spans="1:2" ht="12.75">
      <c r="A597" s="14"/>
      <c r="B597" s="6"/>
    </row>
    <row r="598" spans="1:2" ht="12.75">
      <c r="A598" s="14"/>
      <c r="B598" s="6"/>
    </row>
    <row r="599" spans="1:2" ht="12.75">
      <c r="A599" s="14"/>
      <c r="B599" s="6"/>
    </row>
    <row r="600" spans="1:2" ht="12.75">
      <c r="A600" s="14"/>
      <c r="B600" s="6"/>
    </row>
    <row r="601" spans="1:2" ht="12.75">
      <c r="A601" s="14"/>
      <c r="B601" s="6"/>
    </row>
    <row r="602" spans="1:2" ht="12.75">
      <c r="A602" s="14"/>
      <c r="B602" s="6"/>
    </row>
    <row r="603" ht="12.75">
      <c r="A603" s="7"/>
    </row>
    <row r="604" spans="1:2" ht="12.75">
      <c r="A604" s="7"/>
      <c r="B604" s="6"/>
    </row>
    <row r="605" spans="1:2" ht="12.75">
      <c r="A605" s="11"/>
      <c r="B605" s="6"/>
    </row>
    <row r="606" spans="1:2" ht="12.75">
      <c r="A606" s="14"/>
      <c r="B606" s="6"/>
    </row>
    <row r="607" spans="1:2" ht="12.75">
      <c r="A607" s="14"/>
      <c r="B607" s="6"/>
    </row>
    <row r="608" spans="1:2" ht="12.75">
      <c r="A608" s="14"/>
      <c r="B608" s="6"/>
    </row>
    <row r="609" spans="1:2" ht="12.75">
      <c r="A609" s="14"/>
      <c r="B609" s="6"/>
    </row>
    <row r="610" spans="1:2" ht="12.75">
      <c r="A610" s="14"/>
      <c r="B610" s="6"/>
    </row>
    <row r="611" ht="12.75">
      <c r="A611" s="7"/>
    </row>
    <row r="612" ht="12.75">
      <c r="A612" s="7"/>
    </row>
    <row r="613" spans="1:2" ht="12.75">
      <c r="A613" s="14"/>
      <c r="B613" s="6"/>
    </row>
    <row r="614" ht="12.75">
      <c r="B614" s="6"/>
    </row>
    <row r="615" spans="1:2" ht="12.75">
      <c r="A615" s="7"/>
      <c r="B615" s="6"/>
    </row>
    <row r="616" spans="1:2" ht="12.75">
      <c r="A616" s="14"/>
      <c r="B616" s="6"/>
    </row>
    <row r="617" spans="1:2" ht="12.75">
      <c r="A617" s="14"/>
      <c r="B617" s="6"/>
    </row>
    <row r="618" spans="1:2" ht="12.75">
      <c r="A618" s="7"/>
      <c r="B618" s="6"/>
    </row>
    <row r="619" spans="1:2" ht="12.75">
      <c r="A619" s="14"/>
      <c r="B619" s="6"/>
    </row>
    <row r="620" ht="12.75">
      <c r="B620" s="6"/>
    </row>
    <row r="621" spans="1:2" ht="12.75">
      <c r="A621" s="1"/>
      <c r="B621" s="7"/>
    </row>
    <row r="622" ht="12.75">
      <c r="B622" s="6"/>
    </row>
    <row r="623" spans="1:2" ht="12.75">
      <c r="A623" s="7"/>
      <c r="B623" s="7"/>
    </row>
    <row r="624" ht="12.75">
      <c r="A624" s="7"/>
    </row>
    <row r="625" ht="12.75">
      <c r="A625" s="7"/>
    </row>
    <row r="626" spans="1:2" ht="12.75">
      <c r="A626" s="14"/>
      <c r="B626" s="6"/>
    </row>
    <row r="627" spans="1:2" ht="12.75">
      <c r="A627" s="14"/>
      <c r="B627" s="6"/>
    </row>
    <row r="628" ht="12.75">
      <c r="A628" s="7"/>
    </row>
    <row r="629" ht="12.75">
      <c r="A629" s="7"/>
    </row>
    <row r="630" spans="1:2" ht="12.75">
      <c r="A630" s="14"/>
      <c r="B630" s="6"/>
    </row>
    <row r="631" spans="1:2" ht="12.75">
      <c r="A631" s="14"/>
      <c r="B631" s="6"/>
    </row>
    <row r="632" spans="1:2" ht="12.75">
      <c r="A632" s="14"/>
      <c r="B632" s="6"/>
    </row>
    <row r="633" spans="1:2" ht="12.75">
      <c r="A633" s="14"/>
      <c r="B633" s="6"/>
    </row>
    <row r="634" spans="1:2" ht="12.75">
      <c r="A634" s="14"/>
      <c r="B634" s="6"/>
    </row>
    <row r="635" ht="12.75">
      <c r="A635" s="7"/>
    </row>
    <row r="636" ht="12.75">
      <c r="A636" s="7"/>
    </row>
    <row r="637" spans="1:2" ht="12.75">
      <c r="A637" s="14"/>
      <c r="B637" s="6"/>
    </row>
    <row r="638" spans="1:2" ht="12.75">
      <c r="A638" s="14"/>
      <c r="B638" s="6"/>
    </row>
    <row r="639" spans="1:2" ht="12.75">
      <c r="A639" s="14"/>
      <c r="B639" s="6"/>
    </row>
    <row r="640" spans="1:2" ht="12.75">
      <c r="A640" s="14"/>
      <c r="B640" s="6"/>
    </row>
    <row r="641" spans="1:2" ht="12.75">
      <c r="A641" s="14"/>
      <c r="B641" s="6"/>
    </row>
    <row r="642" spans="1:2" ht="12.75">
      <c r="A642" s="9"/>
      <c r="B642" s="7"/>
    </row>
    <row r="643" spans="1:2" ht="12.75">
      <c r="A643" s="14"/>
      <c r="B643" s="6"/>
    </row>
    <row r="644" spans="1:2" ht="12.75">
      <c r="A644" s="7"/>
      <c r="B644" s="7"/>
    </row>
    <row r="645" ht="12.75">
      <c r="A645" s="7"/>
    </row>
    <row r="646" ht="12.75">
      <c r="A646" s="7"/>
    </row>
    <row r="647" spans="1:2" ht="12.75">
      <c r="A647" s="14"/>
      <c r="B647" s="6"/>
    </row>
    <row r="648" spans="1:2" ht="12.75">
      <c r="A648" s="14"/>
      <c r="B648" s="6"/>
    </row>
    <row r="649" ht="12.75">
      <c r="A649" s="7"/>
    </row>
    <row r="650" spans="1:2" ht="12.75">
      <c r="A650" s="14"/>
      <c r="B650" s="6"/>
    </row>
    <row r="651" ht="12.75">
      <c r="A651" s="7"/>
    </row>
    <row r="655" ht="12.75">
      <c r="A655" s="7"/>
    </row>
    <row r="656" ht="12.75">
      <c r="A656" s="7"/>
    </row>
    <row r="657" spans="1:2" ht="12.75">
      <c r="A657" s="14"/>
      <c r="B657" s="6"/>
    </row>
    <row r="658" ht="12.75">
      <c r="A658" s="12"/>
    </row>
    <row r="660" spans="1:2" ht="12.75">
      <c r="A660" s="9"/>
      <c r="B660" s="7"/>
    </row>
    <row r="697" spans="1:2" ht="12.75">
      <c r="A697" s="9"/>
      <c r="B697" s="2"/>
    </row>
    <row r="722" spans="1:2" ht="12.75">
      <c r="A722" s="101"/>
      <c r="B722" s="8"/>
    </row>
    <row r="724" spans="1:2" ht="12.75">
      <c r="A724" s="101"/>
      <c r="B724" s="8"/>
    </row>
    <row r="725" spans="1:2" ht="12.75">
      <c r="A725" s="101"/>
      <c r="B725" s="8"/>
    </row>
    <row r="726" spans="1:2" ht="12.75">
      <c r="A726" s="101"/>
      <c r="B726" s="8"/>
    </row>
    <row r="727" spans="1:2" ht="12.75">
      <c r="A727" s="101"/>
      <c r="B727" s="8"/>
    </row>
    <row r="729" spans="1:2" ht="12.75">
      <c r="A729" s="9"/>
      <c r="B729" s="2"/>
    </row>
    <row r="775" spans="1:2" ht="12.75">
      <c r="A775" s="101"/>
      <c r="B775" s="8"/>
    </row>
    <row r="777" spans="1:2" ht="12.75">
      <c r="A777" s="101"/>
      <c r="B777" s="8"/>
    </row>
    <row r="778" spans="1:2" ht="12.75">
      <c r="A778" s="101"/>
      <c r="B778" s="8"/>
    </row>
    <row r="779" spans="1:2" ht="12.75">
      <c r="A779" s="101"/>
      <c r="B779" s="8"/>
    </row>
    <row r="784" spans="1:2" ht="12.75">
      <c r="A784" s="9"/>
      <c r="B784" s="2"/>
    </row>
  </sheetData>
  <sheetProtection/>
  <mergeCells count="1">
    <mergeCell ref="A1:E1"/>
  </mergeCells>
  <printOptions horizontalCentered="1"/>
  <pageMargins left="0.1968503937007874" right="0.1968503937007874" top="0.4330708661417323" bottom="0.4724409448818898" header="0.31496062992125984" footer="0.1968503937007874"/>
  <pageSetup firstPageNumber="4" useFirstPageNumber="1" horizontalDpi="600" verticalDpi="600" orientation="portrait" paperSize="9" scale="90" r:id="rId1"/>
  <headerFooter scaleWithDoc="0" alignWithMargins="0">
    <oddFooter>&amp;R&amp;P</oddFooter>
  </headerFooter>
  <ignoredErrors>
    <ignoredError sqref="A22 A107 A111 A142:A143 A153 A159 A53 A176" numberStoredAsText="1"/>
    <ignoredError sqref="C5 C63 C49:C52 C41 C13 C15 C18:C19 C58:C60 C10 C8 C70:C71 C95 C98 C90:C91 C108 C100:C104 C131:C132 C114 C134 C129 C155:C158 C138:C141 C151:C152 C143 C4 C117 C121:C122 C125:C127 C135 C78 C144 C160:C161 C165:C167 C170:C174 C178:C180 C150 C112 C27 C80:C82 C147:C149 C65:C68 C73:C76 C93:C94 C146 C163:C1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Knezović</dc:creator>
  <cp:keywords/>
  <dc:description/>
  <cp:lastModifiedBy>mfkor</cp:lastModifiedBy>
  <cp:lastPrinted>2016-11-15T19:04:16Z</cp:lastPrinted>
  <dcterms:created xsi:type="dcterms:W3CDTF">2001-11-29T15:00:47Z</dcterms:created>
  <dcterms:modified xsi:type="dcterms:W3CDTF">2016-11-29T12:19:34Z</dcterms:modified>
  <cp:category/>
  <cp:version/>
  <cp:contentType/>
  <cp:contentStatus/>
</cp:coreProperties>
</file>