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1317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'bilanca'!$A$1:$J$25</definedName>
    <definedName name="_xlnm.Print_Area" localSheetId="4">'posebni dio'!$A$1:$G$304</definedName>
    <definedName name="_xlnm.Print_Area" localSheetId="1">'prihodi'!$A$1:$J$45</definedName>
    <definedName name="_xlnm.Print_Area" localSheetId="3">'račun financiranja'!$A$1:$J$17</definedName>
    <definedName name="_xlnm.Print_Area" localSheetId="2">'rashodi-opći dio'!$A$1:$J$89</definedName>
  </definedNames>
  <calcPr fullCalcOnLoad="1"/>
</workbook>
</file>

<file path=xl/sharedStrings.xml><?xml version="1.0" encoding="utf-8"?>
<sst xmlns="http://schemas.openxmlformats.org/spreadsheetml/2006/main" count="524" uniqueCount="269">
  <si>
    <t>Dodatna ulaganja na građevinskim objektima</t>
  </si>
  <si>
    <t>Uređaji, strojevi i oprema za ostale namjene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</si>
  <si>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</si>
  <si>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</si>
  <si>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</si>
  <si>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</si>
  <si>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</si>
  <si>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</si>
  <si>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</si>
  <si>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</si>
  <si>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</si>
  <si>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</si>
  <si>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</si>
  <si>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</si>
  <si>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</si>
  <si>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</si>
  <si>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</si>
  <si>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</si>
  <si>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</si>
  <si>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</si>
  <si>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</si>
  <si>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</si>
  <si>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</si>
  <si>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</si>
  <si>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</si>
  <si>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</si>
  <si>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</si>
  <si>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</si>
  <si>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</si>
  <si>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</si>
  <si>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</si>
  <si>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</si>
  <si>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</si>
  <si>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</si>
  <si>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</si>
  <si>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</si>
  <si>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</si>
  <si>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</si>
  <si>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</si>
  <si>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</si>
  <si>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</si>
  <si>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</si>
  <si>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</si>
  <si>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</si>
  <si>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</si>
  <si>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</si>
  <si>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</si>
  <si>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</si>
  <si>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</si>
  <si>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</si>
  <si>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</si>
  <si>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</si>
  <si>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</si>
  <si>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</si>
  <si>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</si>
  <si>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</si>
  <si>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</si>
  <si>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</si>
  <si>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</si>
  <si>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</si>
  <si>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</si>
  <si>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</si>
  <si>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</si>
  <si>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</si>
  <si>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</si>
  <si>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</si>
  <si>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</si>
  <si>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</si>
  <si>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</si>
  <si>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</si>
  <si>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</si>
  <si>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</si>
  <si>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</si>
  <si>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</si>
  <si>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</si>
  <si>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</si>
  <si>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</si>
  <si>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</si>
  <si>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</si>
  <si>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</si>
  <si>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</si>
  <si>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</si>
  <si>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</si>
  <si>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</si>
  <si>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Tuzemne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</si>
  <si>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</si>
  <si>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</si>
  <si>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</si>
  <si>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</si>
  <si>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</si>
  <si>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</si>
  <si>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</si>
  <si>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</si>
  <si>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</si>
  <si>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</si>
  <si>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</si>
  <si>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</si>
  <si>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</si>
  <si>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</si>
  <si>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</si>
  <si>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</si>
  <si>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</si>
  <si>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</si>
  <si>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</si>
  <si>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</si>
  <si>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</si>
  <si>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</si>
  <si>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</si>
  <si>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</si>
  <si>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</si>
  <si>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</si>
  <si>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</si>
  <si>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</si>
  <si>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A1004</t>
  </si>
  <si>
    <t>K2004</t>
  </si>
  <si>
    <t>I. OPĆI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</si>
  <si>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</si>
  <si>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</si>
  <si>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</si>
  <si>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</si>
  <si>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</si>
  <si>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</si>
  <si>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</si>
  <si>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</si>
  <si>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</si>
  <si>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</si>
  <si>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</si>
  <si>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K2010</t>
  </si>
  <si>
    <t>K2011</t>
  </si>
  <si>
    <t>Sitni inventar i autogume</t>
  </si>
  <si>
    <t>Usluge tekućeg i investicijskog održavanja</t>
  </si>
  <si>
    <t>A1012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</si>
  <si>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</si>
  <si>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</si>
  <si>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</si>
  <si>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</si>
  <si>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</si>
  <si>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</si>
  <si>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</si>
  <si>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</si>
  <si>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</si>
  <si>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</si>
  <si>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</si>
  <si>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</si>
  <si>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</si>
  <si>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K2013</t>
  </si>
  <si>
    <t>Medicinska i laboratorijska oprema</t>
  </si>
  <si>
    <t>OSTALI IZVANREDNI IZDACI</t>
  </si>
  <si>
    <t>PRIJEVOZNA SREDSTVA</t>
  </si>
  <si>
    <t>01</t>
  </si>
  <si>
    <t>Kapitalne pomoći od međunarodnih organizacija</t>
  </si>
  <si>
    <t>Financijski  rashodi</t>
  </si>
  <si>
    <t xml:space="preserve">Prijevozna sredstva </t>
  </si>
  <si>
    <t>IZDACI ZA FINANCIJSKU IMOVINU I OTPLATU ZAJMOVA</t>
  </si>
  <si>
    <t>Pomoći dane u inozemstvo i unutar opće države</t>
  </si>
  <si>
    <t xml:space="preserve">Kapitalne pomoći </t>
  </si>
  <si>
    <t>Prijevozna sredstva  u cestovnom prometu</t>
  </si>
  <si>
    <t>Prihodi od prodaje prijevoznih sredstava</t>
  </si>
  <si>
    <t>Primljeni zajmovi od drugih razina vlasti</t>
  </si>
  <si>
    <t>Otplata glavnice primljenih zajmova od drugih razina vlasti</t>
  </si>
  <si>
    <t>Plaće za za prekovremeni rad</t>
  </si>
  <si>
    <t>NERETVA-TREBIŠNICA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</si>
  <si>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</si>
  <si>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</si>
  <si>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</si>
  <si>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</si>
  <si>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</si>
  <si>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</si>
  <si>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</si>
  <si>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</si>
  <si>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</si>
  <si>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</si>
  <si>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</si>
  <si>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</si>
  <si>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</si>
  <si>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</si>
  <si>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</si>
  <si>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kredita od kreditnih institucija u javnom sektoru</t>
  </si>
  <si>
    <t>Otplata glavnice primljenih zajmova od državnog proračuna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</si>
  <si>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</si>
  <si>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</si>
  <si>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</si>
  <si>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</si>
  <si>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</si>
  <si>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</si>
  <si>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</si>
  <si>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</si>
  <si>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</si>
  <si>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</si>
  <si>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PROJEKTI EIB/CEB VODNOKOMUNALNE INFRASTRUKTURE</t>
  </si>
  <si>
    <t>K2060</t>
  </si>
  <si>
    <t>Otplata glanice primljenih zajmova od državnog proračuna</t>
  </si>
  <si>
    <t>A1013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</si>
  <si>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</si>
  <si>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</si>
  <si>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</si>
  <si>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</si>
  <si>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Pomoći dane u inozemstvo i unutar općeg proračuna</t>
  </si>
  <si>
    <t>Premije osiguranja</t>
  </si>
  <si>
    <t>Tekuće pomoći unutar općeg proračuna</t>
  </si>
  <si>
    <t>Službena, radna i zaštitna odjeća i obuća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</si>
  <si>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</si>
  <si>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</si>
  <si>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</si>
  <si>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</si>
  <si>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</si>
  <si>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VODNOGOSPODARSKI LABORATORIJ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</si>
  <si>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</si>
  <si>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</si>
  <si>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</si>
  <si>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</si>
  <si>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</si>
  <si>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Kamate za zajmove od drugih razina vlasti-dr. proračun</t>
  </si>
  <si>
    <t>Ostali nespomenuti prihodi</t>
  </si>
  <si>
    <t>Prijevozna sredstva u pomorskom i riječnom prometu</t>
  </si>
  <si>
    <t>Materijalna imovina-prirodna bogatsva</t>
  </si>
  <si>
    <t xml:space="preserve">Tekuće pomoći unutar općeg  proračuna </t>
  </si>
  <si>
    <t>Pomoći proračunu iz drugih proračuna</t>
  </si>
  <si>
    <t>Tekuće pomoći proračunu iz drugih proračuna</t>
  </si>
  <si>
    <t>Kapitalne pomoći proračunu iz drugih proračuna</t>
  </si>
  <si>
    <t>Donacije od pravnih i fizičkih osoba izvan općeg proračuna</t>
  </si>
  <si>
    <t>Zdravstvene i veterinarske usluge</t>
  </si>
  <si>
    <t>Članarine i norme</t>
  </si>
  <si>
    <t xml:space="preserve">Kapitalne pomoći kreditnim i ostalim financijskim institucijama te trgovačkim društvima u javnom sektoru </t>
  </si>
  <si>
    <t>Otplata glavnice primljenih kredita i zajmova od kreditnih i ostalih financijskih  institucija u javnom sektoru</t>
  </si>
  <si>
    <t>Otplata glavnice primljenih kredita i zajmova  od kreditnih i ostalih financijskih institucija izvan javnog sektora</t>
  </si>
  <si>
    <t>Otplata glavnice primljenih kredita od tuzemnih kreditnih  institucija izvan javnog sektora</t>
  </si>
  <si>
    <t>Otplata glavnice primljenih kredita i zajmova od kreditnih  i ostalih financijskih institucija u javnom sektoru</t>
  </si>
  <si>
    <t>Rashodi za nabavu neproizvedene dugotrajne imovine</t>
  </si>
  <si>
    <t>Naknada šteta pravnim i fizičkim osobama</t>
  </si>
  <si>
    <t>Pomoći dane u  inozemstvo i unutar općeg proračuna</t>
  </si>
  <si>
    <t>II. POSEBNI DIO</t>
  </si>
  <si>
    <t>B. RAČUN FINANCIRANJA</t>
  </si>
  <si>
    <t>PRIJENOS DEPOZITA IZ PRETHODNE GODINE</t>
  </si>
  <si>
    <t>PROJEKTI ŠVICARSKA DAROVNICA</t>
  </si>
  <si>
    <t xml:space="preserve">Kapitalne pomoći kreditnim  i ostalim financijskim institucijama te trgovačkim društvima u javnom sektoru </t>
  </si>
  <si>
    <t>Računalne usluge</t>
  </si>
  <si>
    <t>Plaće u naravi</t>
  </si>
  <si>
    <t>Prijevozna sredstva u cestovnom prometu</t>
  </si>
  <si>
    <t>Službena radna i zaštitna odjeća i obuća</t>
  </si>
  <si>
    <t>Negativne tečajne razlike</t>
  </si>
  <si>
    <t>Tekuće pomoći od međunarodnih organizacija</t>
  </si>
  <si>
    <t>ULAGANJA U MATERIJALNU I NEMATER. IMOVINU (ZEMLJIŠTE)</t>
  </si>
  <si>
    <t>Troškovi sudskih postupaka</t>
  </si>
  <si>
    <t>Pomoći inozemnim vladama</t>
  </si>
  <si>
    <t>Kapitalne pomoći inozemnim vladama izvan EU (BiH)</t>
  </si>
  <si>
    <t>K2061</t>
  </si>
  <si>
    <t xml:space="preserve">IZDACI ZA OBRAČUN I NAPLATU NAKNADA </t>
  </si>
  <si>
    <t>SERVISIRANJE VANJSKOG DUGA</t>
  </si>
  <si>
    <t>A1003</t>
  </si>
  <si>
    <t>ZAJMOVI OD INOZEMNIH BANAKA I OSTALIH FINANCIJSKIH INSTITUCIJA IZVAN JAVNOG SEKTORA</t>
  </si>
  <si>
    <t>Izdaci za otplatu glavnice primljenih zajmova</t>
  </si>
  <si>
    <t>Primljeni krediti od tuzemnih kreditnih institucija izvan javnog sektora</t>
  </si>
  <si>
    <t>PRIJENOS DEPOZITA U SLJEDEĆE RAZDOBLJE</t>
  </si>
  <si>
    <t>IZDACI ZA FINANC. IMOVINU I OTPLATE ZAJMOVA</t>
  </si>
  <si>
    <t xml:space="preserve">UKUPNI PRIHODI </t>
  </si>
  <si>
    <t xml:space="preserve">UKUPNI RASHODI </t>
  </si>
  <si>
    <t>IZVRŠENJE
2014.</t>
  </si>
  <si>
    <t>PLAN
2015.</t>
  </si>
  <si>
    <t>PRIJEDLOG PRORAČUNA ZA 2016.</t>
  </si>
  <si>
    <t>PROJEKCIJA PRORAČUNA ZA 2017.</t>
  </si>
  <si>
    <t>PROJEKCIJA PRORAČUNA ZA 2018.</t>
  </si>
  <si>
    <t>Izvršenje
2014.</t>
  </si>
  <si>
    <t>Plan
2015.</t>
  </si>
  <si>
    <t>Projekcija proračuna za
2017.</t>
  </si>
  <si>
    <t>Projekcija proračuna za
2018.</t>
  </si>
  <si>
    <t>Prijedlog proračuna za 
2016.</t>
  </si>
  <si>
    <t>Pods-kupina</t>
  </si>
  <si>
    <t>FINANCIJSKI PLAN HRVATSKIH VODA ZA 2016. I PROJEKCIJE PLANA ZA 2017. I 2018.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</si>
</sst>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MS Sans Serif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1" fillId="0" borderId="0" applyFont="0" applyFill="0" applyBorder="0" applyAlignment="0" applyProtection="0"/>
    <xf numFmtId="0" fontId="6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5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 quotePrefix="1">
      <alignment horizontal="left" wrapText="1"/>
      <protection/>
    </xf>
    <xf numFmtId="0" fontId="22" fillId="0" borderId="13" xfId="0" applyNumberFormat="1" applyFont="1" applyFill="1" applyBorder="1" applyAlignment="1" applyProtection="1">
      <alignment wrapText="1"/>
      <protection/>
    </xf>
    <xf numFmtId="3" fontId="9" fillId="0" borderId="12" xfId="0" applyNumberFormat="1" applyFont="1" applyBorder="1" applyAlignment="1">
      <alignment horizontal="right" wrapText="1"/>
    </xf>
    <xf numFmtId="3" fontId="9" fillId="0" borderId="12" xfId="0" applyNumberFormat="1" applyFont="1" applyFill="1" applyBorder="1" applyAlignment="1">
      <alignment horizontal="right" wrapText="1"/>
    </xf>
    <xf numFmtId="3" fontId="9" fillId="0" borderId="12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4" fontId="20" fillId="0" borderId="1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horizontal="right" wrapText="1"/>
      <protection/>
    </xf>
    <xf numFmtId="3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3" fontId="22" fillId="33" borderId="0" xfId="0" applyNumberFormat="1" applyFont="1" applyFill="1" applyBorder="1" applyAlignment="1" applyProtection="1">
      <alignment horizontal="right" wrapText="1"/>
      <protection/>
    </xf>
    <xf numFmtId="3" fontId="67" fillId="0" borderId="0" xfId="0" applyNumberFormat="1" applyFont="1" applyFill="1" applyBorder="1" applyAlignment="1" applyProtection="1">
      <alignment horizontal="right" wrapText="1"/>
      <protection/>
    </xf>
    <xf numFmtId="3" fontId="67" fillId="33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 quotePrefix="1">
      <alignment horizontal="left" wrapText="1"/>
      <protection/>
    </xf>
    <xf numFmtId="3" fontId="22" fillId="0" borderId="0" xfId="53" applyNumberFormat="1" applyFont="1" applyFill="1" applyBorder="1" applyAlignment="1" applyProtection="1">
      <alignment horizontal="right" wrapText="1"/>
      <protection/>
    </xf>
    <xf numFmtId="3" fontId="67" fillId="0" borderId="0" xfId="53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3" fontId="22" fillId="33" borderId="0" xfId="53" applyNumberFormat="1" applyFont="1" applyFill="1" applyBorder="1" applyAlignment="1" applyProtection="1">
      <alignment horizontal="right" wrapText="1"/>
      <protection/>
    </xf>
    <xf numFmtId="3" fontId="25" fillId="33" borderId="0" xfId="0" applyNumberFormat="1" applyFont="1" applyFill="1" applyBorder="1" applyAlignment="1" applyProtection="1">
      <alignment horizontal="right" wrapText="1"/>
      <protection/>
    </xf>
    <xf numFmtId="3" fontId="68" fillId="0" borderId="0" xfId="53" applyNumberFormat="1" applyFont="1" applyFill="1" applyBorder="1" applyAlignment="1" applyProtection="1">
      <alignment horizontal="right" wrapText="1"/>
      <protection/>
    </xf>
    <xf numFmtId="3" fontId="25" fillId="0" borderId="0" xfId="53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3" fontId="20" fillId="33" borderId="0" xfId="0" applyNumberFormat="1" applyFont="1" applyFill="1" applyBorder="1" applyAlignment="1" applyProtection="1">
      <alignment horizontal="right" wrapText="1"/>
      <protection/>
    </xf>
    <xf numFmtId="3" fontId="20" fillId="0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25" fillId="33" borderId="0" xfId="53" applyNumberFormat="1" applyFont="1" applyFill="1" applyBorder="1" applyAlignment="1" applyProtection="1">
      <alignment horizontal="right" wrapText="1"/>
      <protection/>
    </xf>
    <xf numFmtId="3" fontId="67" fillId="33" borderId="0" xfId="53" applyNumberFormat="1" applyFont="1" applyFill="1" applyBorder="1" applyAlignment="1" applyProtection="1">
      <alignment horizontal="right" wrapText="1"/>
      <protection/>
    </xf>
    <xf numFmtId="3" fontId="2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Fill="1" applyBorder="1" applyAlignment="1" applyProtection="1" quotePrefix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3" fontId="20" fillId="0" borderId="11" xfId="58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 quotePrefix="1">
      <alignment horizontal="left"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/>
    </xf>
    <xf numFmtId="3" fontId="25" fillId="33" borderId="0" xfId="0" applyNumberFormat="1" applyFont="1" applyFill="1" applyBorder="1" applyAlignment="1" applyProtection="1">
      <alignment horizontal="right"/>
      <protection/>
    </xf>
    <xf numFmtId="3" fontId="22" fillId="33" borderId="0" xfId="0" applyNumberFormat="1" applyFont="1" applyFill="1" applyBorder="1" applyAlignment="1" applyProtection="1">
      <alignment horizontal="right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3" fontId="25" fillId="34" borderId="0" xfId="53" applyNumberFormat="1" applyFont="1" applyFill="1" applyBorder="1" applyAlignment="1" applyProtection="1">
      <alignment horizontal="right"/>
      <protection/>
    </xf>
    <xf numFmtId="3" fontId="67" fillId="34" borderId="0" xfId="53" applyNumberFormat="1" applyFont="1" applyFill="1" applyBorder="1" applyAlignment="1" applyProtection="1">
      <alignment horizontal="right"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left" wrapText="1"/>
      <protection/>
    </xf>
    <xf numFmtId="3" fontId="25" fillId="0" borderId="0" xfId="53" applyNumberFormat="1" applyFont="1" applyFill="1" applyBorder="1" applyAlignment="1" applyProtection="1">
      <alignment horizontal="right"/>
      <protection/>
    </xf>
    <xf numFmtId="3" fontId="67" fillId="0" borderId="0" xfId="53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3" fontId="67" fillId="33" borderId="0" xfId="0" applyNumberFormat="1" applyFont="1" applyFill="1" applyBorder="1" applyAlignment="1" applyProtection="1">
      <alignment horizontal="right"/>
      <protection/>
    </xf>
    <xf numFmtId="3" fontId="25" fillId="34" borderId="0" xfId="53" applyNumberFormat="1" applyFont="1" applyFill="1" applyBorder="1" applyAlignment="1">
      <alignment horizontal="right"/>
      <protection/>
    </xf>
    <xf numFmtId="3" fontId="25" fillId="33" borderId="0" xfId="0" applyNumberFormat="1" applyFont="1" applyFill="1" applyBorder="1" applyAlignment="1">
      <alignment horizontal="right"/>
    </xf>
    <xf numFmtId="3" fontId="67" fillId="33" borderId="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68" fillId="33" borderId="0" xfId="0" applyNumberFormat="1" applyFont="1" applyFill="1" applyBorder="1" applyAlignment="1" applyProtection="1">
      <alignment horizontal="right"/>
      <protection/>
    </xf>
    <xf numFmtId="0" fontId="25" fillId="0" borderId="0" xfId="60" applyFont="1" applyFill="1" applyBorder="1" applyAlignment="1">
      <alignment horizontal="left" wrapText="1"/>
      <protection/>
    </xf>
    <xf numFmtId="0" fontId="25" fillId="0" borderId="0" xfId="60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 quotePrefix="1">
      <alignment horizontal="left" wrapText="1"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53" applyNumberFormat="1" applyFont="1" applyFill="1" applyBorder="1" applyAlignment="1" applyProtection="1">
      <alignment horizontal="left"/>
      <protection/>
    </xf>
    <xf numFmtId="0" fontId="22" fillId="0" borderId="0" xfId="53" applyFont="1" applyBorder="1" applyAlignment="1">
      <alignment horizontal="left" wrapText="1"/>
      <protection/>
    </xf>
    <xf numFmtId="0" fontId="26" fillId="0" borderId="0" xfId="0" applyFont="1" applyBorder="1" applyAlignment="1" quotePrefix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wrapText="1"/>
    </xf>
    <xf numFmtId="0" fontId="27" fillId="0" borderId="0" xfId="0" applyFont="1" applyBorder="1" applyAlignment="1">
      <alignment horizontal="left"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0" fontId="22" fillId="0" borderId="0" xfId="53" applyFont="1" applyBorder="1" applyAlignment="1" quotePrefix="1">
      <alignment horizontal="left"/>
      <protection/>
    </xf>
    <xf numFmtId="0" fontId="22" fillId="0" borderId="0" xfId="53" applyFont="1" applyBorder="1" applyAlignment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3" fontId="68" fillId="34" borderId="0" xfId="53" applyNumberFormat="1" applyFont="1" applyFill="1" applyBorder="1" applyAlignment="1" applyProtection="1">
      <alignment horizontal="right"/>
      <protection/>
    </xf>
    <xf numFmtId="0" fontId="9" fillId="0" borderId="10" xfId="0" applyFont="1" applyBorder="1" applyAlignment="1" quotePrefix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quotePrefix="1">
      <alignment horizontal="left" wrapText="1"/>
    </xf>
    <xf numFmtId="0" fontId="2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quotePrefix="1">
      <alignment horizontal="left" wrapText="1"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3" fontId="22" fillId="33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3" fontId="25" fillId="0" borderId="0" xfId="53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 horizont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quotePrefix="1">
      <alignment horizontal="center" vertical="center" wrapText="1"/>
    </xf>
    <xf numFmtId="0" fontId="24" fillId="0" borderId="11" xfId="0" applyNumberFormat="1" applyFont="1" applyFill="1" applyBorder="1" applyAlignment="1" applyProtection="1" quotePrefix="1">
      <alignment horizontal="center"/>
      <protection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applyProtection="1" quotePrefix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left"/>
    </xf>
    <xf numFmtId="3" fontId="20" fillId="33" borderId="0" xfId="0" applyNumberFormat="1" applyFont="1" applyFill="1" applyBorder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3" fontId="28" fillId="0" borderId="0" xfId="0" applyNumberFormat="1" applyFont="1" applyFill="1" applyBorder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3" fontId="25" fillId="34" borderId="0" xfId="53" applyNumberFormat="1" applyFont="1" applyFill="1" applyBorder="1" applyAlignment="1" applyProtection="1">
      <alignment horizontal="right"/>
      <protection/>
    </xf>
    <xf numFmtId="3" fontId="67" fillId="34" borderId="0" xfId="53" applyNumberFormat="1" applyFont="1" applyFill="1" applyBorder="1" applyAlignment="1" applyProtection="1">
      <alignment horizontal="right"/>
      <protection/>
    </xf>
    <xf numFmtId="0" fontId="22" fillId="0" borderId="0" xfId="53" applyFont="1" applyFill="1" applyBorder="1" applyAlignment="1">
      <alignment horizontal="left" wrapText="1"/>
      <protection/>
    </xf>
    <xf numFmtId="3" fontId="67" fillId="0" borderId="0" xfId="53" applyNumberFormat="1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 quotePrefix="1">
      <alignment horizontal="left"/>
    </xf>
    <xf numFmtId="3" fontId="25" fillId="0" borderId="0" xfId="0" applyNumberFormat="1" applyFont="1" applyFill="1" applyBorder="1" applyAlignment="1" applyProtection="1">
      <alignment/>
      <protection/>
    </xf>
    <xf numFmtId="0" fontId="25" fillId="0" borderId="0" xfId="60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wrapText="1"/>
    </xf>
    <xf numFmtId="0" fontId="22" fillId="0" borderId="0" xfId="53" applyFont="1" applyBorder="1" applyAlignment="1">
      <alignment horizontal="left" wrapText="1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171" fontId="28" fillId="0" borderId="0" xfId="7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3" fontId="67" fillId="33" borderId="0" xfId="0" applyNumberFormat="1" applyFont="1" applyFill="1" applyBorder="1" applyAlignment="1" applyProtection="1">
      <alignment horizontal="right"/>
      <protection/>
    </xf>
    <xf numFmtId="0" fontId="22" fillId="0" borderId="0" xfId="53" applyFont="1" applyBorder="1" applyAlignment="1">
      <alignment horizontal="left"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Border="1" applyAlignment="1" quotePrefix="1">
      <alignment horizontal="left" wrapText="1"/>
    </xf>
    <xf numFmtId="0" fontId="26" fillId="0" borderId="0" xfId="0" applyFont="1" applyBorder="1" applyAlignment="1">
      <alignment/>
    </xf>
    <xf numFmtId="0" fontId="20" fillId="33" borderId="0" xfId="0" applyNumberFormat="1" applyFont="1" applyFill="1" applyBorder="1" applyAlignment="1" applyProtection="1">
      <alignment wrapText="1"/>
      <protection/>
    </xf>
    <xf numFmtId="0" fontId="22" fillId="33" borderId="0" xfId="0" applyFont="1" applyFill="1" applyBorder="1" applyAlignment="1">
      <alignment horizontal="left"/>
    </xf>
    <xf numFmtId="0" fontId="22" fillId="33" borderId="0" xfId="0" applyNumberFormat="1" applyFont="1" applyFill="1" applyBorder="1" applyAlignment="1" applyProtection="1">
      <alignment wrapText="1"/>
      <protection/>
    </xf>
    <xf numFmtId="3" fontId="25" fillId="34" borderId="0" xfId="0" applyNumberFormat="1" applyFont="1" applyFill="1" applyBorder="1" applyAlignment="1" applyProtection="1">
      <alignment horizontal="right"/>
      <protection/>
    </xf>
    <xf numFmtId="3" fontId="68" fillId="34" borderId="0" xfId="53" applyNumberFormat="1" applyFont="1" applyFill="1" applyBorder="1" applyAlignment="1" applyProtection="1">
      <alignment horizontal="right"/>
      <protection/>
    </xf>
    <xf numFmtId="3" fontId="22" fillId="33" borderId="0" xfId="0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wrapText="1"/>
      <protection/>
    </xf>
    <xf numFmtId="3" fontId="20" fillId="33" borderId="0" xfId="53" applyNumberFormat="1" applyFont="1" applyFill="1" applyBorder="1" applyAlignment="1" applyProtection="1">
      <alignment horizontal="right"/>
      <protection/>
    </xf>
    <xf numFmtId="0" fontId="22" fillId="0" borderId="0" xfId="53" applyNumberFormat="1" applyFont="1" applyFill="1" applyBorder="1" applyAlignment="1" applyProtection="1">
      <alignment wrapText="1"/>
      <protection/>
    </xf>
    <xf numFmtId="3" fontId="67" fillId="33" borderId="0" xfId="53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vertical="justify"/>
    </xf>
    <xf numFmtId="0" fontId="20" fillId="33" borderId="0" xfId="0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3" fontId="20" fillId="34" borderId="0" xfId="0" applyNumberFormat="1" applyFont="1" applyFill="1" applyBorder="1" applyAlignment="1" applyProtection="1">
      <alignment horizontal="right"/>
      <protection/>
    </xf>
    <xf numFmtId="3" fontId="20" fillId="34" borderId="0" xfId="53" applyNumberFormat="1" applyFont="1" applyFill="1" applyBorder="1" applyAlignment="1" applyProtection="1">
      <alignment horizontal="right"/>
      <protection/>
    </xf>
    <xf numFmtId="3" fontId="25" fillId="33" borderId="0" xfId="0" applyNumberFormat="1" applyFont="1" applyFill="1" applyBorder="1" applyAlignment="1">
      <alignment horizontal="right"/>
    </xf>
    <xf numFmtId="3" fontId="25" fillId="34" borderId="0" xfId="53" applyNumberFormat="1" applyFont="1" applyFill="1" applyBorder="1" applyAlignment="1">
      <alignment horizontal="right"/>
      <protection/>
    </xf>
    <xf numFmtId="3" fontId="25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Border="1" applyAlignment="1">
      <alignment/>
    </xf>
    <xf numFmtId="4" fontId="25" fillId="0" borderId="0" xfId="0" applyNumberFormat="1" applyFont="1" applyFill="1" applyBorder="1" applyAlignment="1" applyProtection="1">
      <alignment wrapText="1"/>
      <protection/>
    </xf>
    <xf numFmtId="3" fontId="20" fillId="33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67" fillId="0" borderId="0" xfId="0" applyNumberFormat="1" applyFont="1" applyFill="1" applyBorder="1" applyAlignment="1">
      <alignment horizontal="right"/>
    </xf>
    <xf numFmtId="3" fontId="68" fillId="33" borderId="0" xfId="0" applyNumberFormat="1" applyFont="1" applyFill="1" applyBorder="1" applyAlignment="1" applyProtection="1">
      <alignment horizontal="right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 quotePrefix="1">
      <alignment horizontal="left"/>
    </xf>
    <xf numFmtId="0" fontId="31" fillId="0" borderId="0" xfId="0" applyFont="1" applyBorder="1" applyAlignment="1" quotePrefix="1">
      <alignment horizontal="left"/>
    </xf>
    <xf numFmtId="0" fontId="29" fillId="0" borderId="0" xfId="0" applyFont="1" applyBorder="1" applyAlignment="1" quotePrefix="1">
      <alignment horizontal="left"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/>
      <protection/>
    </xf>
    <xf numFmtId="3" fontId="28" fillId="0" borderId="0" xfId="0" applyNumberFormat="1" applyFont="1" applyFill="1" applyBorder="1" applyAlignment="1" applyProtection="1" quotePrefix="1">
      <alignment horizontal="left"/>
      <protection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3" fontId="20" fillId="0" borderId="10" xfId="58" applyNumberFormat="1" applyFont="1" applyFill="1" applyBorder="1" applyAlignment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quotePrefix="1">
      <alignment horizontal="left" wrapText="1"/>
    </xf>
    <xf numFmtId="0" fontId="9" fillId="0" borderId="10" xfId="0" applyFont="1" applyBorder="1" applyAlignment="1" quotePrefix="1">
      <alignment horizontal="left" wrapText="1"/>
    </xf>
    <xf numFmtId="172" fontId="11" fillId="0" borderId="0" xfId="0" applyNumberFormat="1" applyFont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 quotePrefix="1">
      <alignment horizontal="center" wrapText="1"/>
    </xf>
    <xf numFmtId="0" fontId="24" fillId="0" borderId="10" xfId="0" applyFont="1" applyBorder="1" applyAlignment="1" quotePrefix="1">
      <alignment horizontal="center" wrapText="1"/>
    </xf>
    <xf numFmtId="0" fontId="24" fillId="0" borderId="14" xfId="0" applyFont="1" applyBorder="1" applyAlignment="1" quotePrefix="1">
      <alignment horizontal="center" wrapText="1"/>
    </xf>
    <xf numFmtId="0" fontId="20" fillId="0" borderId="15" xfId="0" applyNumberFormat="1" applyFont="1" applyFill="1" applyBorder="1" applyAlignment="1" applyProtection="1" quotePrefix="1">
      <alignment horizontal="left" wrapText="1"/>
      <protection/>
    </xf>
    <xf numFmtId="0" fontId="10" fillId="0" borderId="10" xfId="0" applyNumberFormat="1" applyFont="1" applyFill="1" applyBorder="1" applyAlignment="1" applyProtection="1">
      <alignment wrapText="1"/>
      <protection/>
    </xf>
    <xf numFmtId="0" fontId="10" fillId="0" borderId="14" xfId="0" applyNumberFormat="1" applyFont="1" applyFill="1" applyBorder="1" applyAlignment="1" applyProtection="1">
      <alignment wrapText="1"/>
      <protection/>
    </xf>
    <xf numFmtId="0" fontId="20" fillId="0" borderId="15" xfId="0" applyFont="1" applyBorder="1" applyAlignment="1" quotePrefix="1">
      <alignment horizontal="left"/>
    </xf>
    <xf numFmtId="0" fontId="7" fillId="0" borderId="0" xfId="0" applyNumberFormat="1" applyFont="1" applyFill="1" applyBorder="1" applyAlignment="1" applyProtection="1" quotePrefix="1">
      <alignment horizontal="center" vertical="center"/>
      <protection/>
    </xf>
    <xf numFmtId="0" fontId="9" fillId="0" borderId="15" xfId="0" applyFont="1" applyBorder="1" applyAlignment="1" quotePrefix="1">
      <alignment horizontal="center" wrapText="1"/>
    </xf>
    <xf numFmtId="0" fontId="9" fillId="0" borderId="10" xfId="0" applyFont="1" applyBorder="1" applyAlignment="1" quotePrefix="1">
      <alignment horizontal="center" wrapText="1"/>
    </xf>
    <xf numFmtId="0" fontId="9" fillId="0" borderId="14" xfId="0" applyFont="1" applyBorder="1" applyAlignment="1" quotePrefix="1">
      <alignment horizontal="center" wrapText="1"/>
    </xf>
    <xf numFmtId="0" fontId="24" fillId="0" borderId="15" xfId="0" applyFont="1" applyBorder="1" applyAlignment="1" quotePrefix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24" fillId="0" borderId="14" xfId="0" applyFont="1" applyBorder="1" applyAlignment="1" quotePrefix="1">
      <alignment horizontal="center" vertical="center" wrapText="1"/>
    </xf>
    <xf numFmtId="0" fontId="11" fillId="0" borderId="13" xfId="0" applyNumberFormat="1" applyFont="1" applyFill="1" applyBorder="1" applyAlignment="1" applyProtection="1" quotePrefix="1">
      <alignment horizontal="left" wrapText="1"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0" xfId="53" applyFont="1" applyFill="1" applyBorder="1" applyAlignment="1">
      <alignment horizontal="left" vertical="center"/>
      <protection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53" applyNumberFormat="1" applyFont="1" applyFill="1" applyBorder="1" applyAlignment="1" applyProtection="1">
      <alignment horizontal="left" vertical="center"/>
      <protection/>
    </xf>
    <xf numFmtId="0" fontId="22" fillId="0" borderId="0" xfId="53" applyFont="1" applyBorder="1" applyAlignment="1" quotePrefix="1">
      <alignment horizontal="left" vertical="center"/>
      <protection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 quotePrefix="1">
      <alignment horizontal="left" vertical="center"/>
    </xf>
    <xf numFmtId="0" fontId="9" fillId="0" borderId="0" xfId="53" applyFont="1" applyBorder="1" applyAlignment="1">
      <alignment horizontal="left" vertical="center"/>
      <protection/>
    </xf>
    <xf numFmtId="0" fontId="22" fillId="0" borderId="0" xfId="53" applyFont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NumberFormat="1" applyFont="1" applyFill="1" applyBorder="1" applyAlignment="1" applyProtection="1" quotePrefix="1">
      <alignment horizontal="left" vertical="center"/>
      <protection/>
    </xf>
    <xf numFmtId="0" fontId="28" fillId="0" borderId="0" xfId="0" applyNumberFormat="1" applyFont="1" applyFill="1" applyBorder="1" applyAlignment="1" applyProtection="1" quotePrefix="1">
      <alignment horizontal="left" vertical="center"/>
      <protection/>
    </xf>
    <xf numFmtId="0" fontId="28" fillId="0" borderId="0" xfId="0" applyFont="1" applyBorder="1" applyAlignment="1" quotePrefix="1">
      <alignment horizontal="left" vertical="center"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Normal 4 2" xfId="56"/>
    <cellStyle name="Normal 5" xfId="57"/>
    <cellStyle name="Normalno 2" xfId="58"/>
    <cellStyle name="Obično_List1" xfId="59"/>
    <cellStyle name="Obično_List4" xfId="60"/>
    <cellStyle name="Percent" xfId="61"/>
    <cellStyle name="Povezana ćelija" xfId="62"/>
    <cellStyle name="Followed Hyperlink" xfId="63"/>
    <cellStyle name="Provjera ćelije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SheetLayoutView="100" workbookViewId="0" topLeftCell="A1">
      <selection activeCell="G24" sqref="G24:G2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16" customWidth="1"/>
    <col min="5" max="5" width="37.7109375" style="0" customWidth="1"/>
    <col min="6" max="7" width="14.57421875" style="0" customWidth="1"/>
    <col min="8" max="10" width="18.57421875" style="0" customWidth="1"/>
    <col min="11" max="13" width="11.421875" style="0" customWidth="1"/>
    <col min="14" max="14" width="12.8515625" style="0" bestFit="1" customWidth="1"/>
  </cols>
  <sheetData>
    <row r="1" spans="1:10" ht="52.5" customHeight="1">
      <c r="A1" s="270" t="s">
        <v>268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s="24" customFormat="1" ht="24" customHeight="1">
      <c r="A2" s="271" t="s">
        <v>115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3" customFormat="1" ht="24" customHeight="1">
      <c r="A3" s="272" t="s">
        <v>6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5" s="3" customFormat="1" ht="9" customHeight="1">
      <c r="A4" s="31"/>
      <c r="B4" s="30"/>
      <c r="C4" s="30"/>
      <c r="D4" s="30"/>
      <c r="E4" s="30"/>
    </row>
    <row r="5" spans="1:10" s="3" customFormat="1" ht="42.75" customHeight="1">
      <c r="A5" s="281"/>
      <c r="B5" s="282"/>
      <c r="C5" s="282"/>
      <c r="D5" s="282"/>
      <c r="E5" s="283"/>
      <c r="F5" s="66" t="s">
        <v>257</v>
      </c>
      <c r="G5" s="66" t="s">
        <v>258</v>
      </c>
      <c r="H5" s="66" t="s">
        <v>259</v>
      </c>
      <c r="I5" s="66" t="s">
        <v>260</v>
      </c>
      <c r="J5" s="66" t="s">
        <v>261</v>
      </c>
    </row>
    <row r="6" spans="1:10" s="67" customFormat="1" ht="10.5" customHeight="1">
      <c r="A6" s="273">
        <v>1</v>
      </c>
      <c r="B6" s="274"/>
      <c r="C6" s="274"/>
      <c r="D6" s="274"/>
      <c r="E6" s="275"/>
      <c r="F6" s="68">
        <v>2</v>
      </c>
      <c r="G6" s="68">
        <v>3</v>
      </c>
      <c r="H6" s="68">
        <v>4</v>
      </c>
      <c r="I6" s="68">
        <v>5</v>
      </c>
      <c r="J6" s="68">
        <v>6</v>
      </c>
    </row>
    <row r="7" spans="1:10" s="3" customFormat="1" ht="22.5" customHeight="1">
      <c r="A7" s="265" t="s">
        <v>41</v>
      </c>
      <c r="B7" s="266"/>
      <c r="C7" s="266"/>
      <c r="D7" s="266"/>
      <c r="E7" s="267"/>
      <c r="F7" s="54">
        <f>prihodi!F5</f>
        <v>2249636644</v>
      </c>
      <c r="G7" s="54">
        <f>prihodi!G5</f>
        <v>2661716196</v>
      </c>
      <c r="H7" s="54">
        <f>prihodi!H5</f>
        <v>3101493405</v>
      </c>
      <c r="I7" s="54">
        <f>prihodi!I5</f>
        <v>2847168000</v>
      </c>
      <c r="J7" s="54">
        <f>prihodi!J5</f>
        <v>3906218000</v>
      </c>
    </row>
    <row r="8" spans="1:10" s="3" customFormat="1" ht="22.5" customHeight="1">
      <c r="A8" s="279" t="s">
        <v>38</v>
      </c>
      <c r="B8" s="267"/>
      <c r="C8" s="267"/>
      <c r="D8" s="267"/>
      <c r="E8" s="267"/>
      <c r="F8" s="54">
        <f>prihodi!F39</f>
        <v>401140</v>
      </c>
      <c r="G8" s="54">
        <f>prihodi!G39</f>
        <v>100000</v>
      </c>
      <c r="H8" s="54">
        <f>prihodi!H39</f>
        <v>100000</v>
      </c>
      <c r="I8" s="54">
        <f>prihodi!I39</f>
        <v>100000</v>
      </c>
      <c r="J8" s="54">
        <f>prihodi!J39</f>
        <v>100000</v>
      </c>
    </row>
    <row r="9" spans="1:10" s="3" customFormat="1" ht="22.5" customHeight="1">
      <c r="A9" s="265" t="s">
        <v>255</v>
      </c>
      <c r="B9" s="266"/>
      <c r="C9" s="266"/>
      <c r="D9" s="266"/>
      <c r="E9" s="267"/>
      <c r="F9" s="54">
        <f>F7+F8</f>
        <v>2250037784</v>
      </c>
      <c r="G9" s="54">
        <f>G7+G8</f>
        <v>2661816196</v>
      </c>
      <c r="H9" s="54">
        <f>H7+H8</f>
        <v>3101593405</v>
      </c>
      <c r="I9" s="54">
        <f>I7+I8</f>
        <v>2847268000</v>
      </c>
      <c r="J9" s="54">
        <f>J7+J8</f>
        <v>3906318000</v>
      </c>
    </row>
    <row r="10" spans="1:10" s="3" customFormat="1" ht="22.5" customHeight="1">
      <c r="A10" s="276" t="s">
        <v>137</v>
      </c>
      <c r="B10" s="266"/>
      <c r="C10" s="266"/>
      <c r="D10" s="266"/>
      <c r="E10" s="266"/>
      <c r="F10" s="55">
        <f>'rashodi-opći dio'!F4</f>
        <v>1538140902</v>
      </c>
      <c r="G10" s="55">
        <f>'rashodi-opći dio'!G4</f>
        <v>1770454054</v>
      </c>
      <c r="H10" s="55">
        <f>'rashodi-opći dio'!H4</f>
        <v>2315586781</v>
      </c>
      <c r="I10" s="55">
        <f>'rashodi-opći dio'!I4</f>
        <v>2151300000</v>
      </c>
      <c r="J10" s="55">
        <f>'rashodi-opći dio'!J4</f>
        <v>3159318000</v>
      </c>
    </row>
    <row r="11" spans="1:10" s="3" customFormat="1" ht="22.5" customHeight="1">
      <c r="A11" s="279" t="s">
        <v>39</v>
      </c>
      <c r="B11" s="267"/>
      <c r="C11" s="267"/>
      <c r="D11" s="267"/>
      <c r="E11" s="267"/>
      <c r="F11" s="55">
        <f>'rashodi-opći dio'!F69</f>
        <v>796588178</v>
      </c>
      <c r="G11" s="55">
        <f>'rashodi-opći dio'!G69</f>
        <v>891362142</v>
      </c>
      <c r="H11" s="55">
        <f>'rashodi-opći dio'!H69</f>
        <v>758840624</v>
      </c>
      <c r="I11" s="55">
        <f>'rashodi-opći dio'!I69</f>
        <v>436168000</v>
      </c>
      <c r="J11" s="55">
        <f>'rashodi-opći dio'!J69</f>
        <v>371000000</v>
      </c>
    </row>
    <row r="12" spans="1:10" s="3" customFormat="1" ht="22.5" customHeight="1">
      <c r="A12" s="265" t="s">
        <v>256</v>
      </c>
      <c r="B12" s="266"/>
      <c r="C12" s="266"/>
      <c r="D12" s="266"/>
      <c r="E12" s="267"/>
      <c r="F12" s="55">
        <f>F10+F11</f>
        <v>2334729080</v>
      </c>
      <c r="G12" s="55">
        <f>G10+G11</f>
        <v>2661816196</v>
      </c>
      <c r="H12" s="55">
        <f>H10+H11</f>
        <v>3074427405</v>
      </c>
      <c r="I12" s="55">
        <f>I10+I11</f>
        <v>2587468000</v>
      </c>
      <c r="J12" s="55">
        <f>J10+J11</f>
        <v>3530318000</v>
      </c>
    </row>
    <row r="13" spans="1:10" s="3" customFormat="1" ht="22.5" customHeight="1">
      <c r="A13" s="276" t="s">
        <v>40</v>
      </c>
      <c r="B13" s="266"/>
      <c r="C13" s="266"/>
      <c r="D13" s="266"/>
      <c r="E13" s="266"/>
      <c r="F13" s="55">
        <f>F7+F8-F10-F11</f>
        <v>-84691296</v>
      </c>
      <c r="G13" s="55">
        <f>G7+G8-G10-G11</f>
        <v>0</v>
      </c>
      <c r="H13" s="55">
        <f>H7+H8-H10-H11</f>
        <v>27166000</v>
      </c>
      <c r="I13" s="55">
        <f>I7+I8-I10-I11</f>
        <v>259800000</v>
      </c>
      <c r="J13" s="55">
        <f>J7+J8-J10-J11</f>
        <v>376000000</v>
      </c>
    </row>
    <row r="14" spans="1:10" s="3" customFormat="1" ht="12" customHeight="1">
      <c r="A14" s="56"/>
      <c r="B14" s="57"/>
      <c r="C14" s="57"/>
      <c r="D14" s="57"/>
      <c r="E14" s="57"/>
      <c r="F14" s="58"/>
      <c r="G14" s="58"/>
      <c r="H14" s="58"/>
      <c r="I14" s="58"/>
      <c r="J14" s="58"/>
    </row>
    <row r="15" spans="1:10" s="23" customFormat="1" ht="24" customHeight="1">
      <c r="A15" s="280" t="s">
        <v>232</v>
      </c>
      <c r="B15" s="280"/>
      <c r="C15" s="280"/>
      <c r="D15" s="280"/>
      <c r="E15" s="280"/>
      <c r="F15" s="280"/>
      <c r="G15" s="280"/>
      <c r="H15" s="280"/>
      <c r="I15" s="280"/>
      <c r="J15" s="280"/>
    </row>
    <row r="16" spans="1:10" s="23" customFormat="1" ht="9" customHeight="1">
      <c r="A16" s="59"/>
      <c r="B16" s="60"/>
      <c r="C16" s="60"/>
      <c r="D16" s="60"/>
      <c r="E16" s="60"/>
      <c r="F16" s="58"/>
      <c r="G16" s="58"/>
      <c r="H16" s="58"/>
      <c r="I16" s="58"/>
      <c r="J16" s="58"/>
    </row>
    <row r="17" spans="1:10" s="23" customFormat="1" ht="42.75" customHeight="1">
      <c r="A17" s="281"/>
      <c r="B17" s="282"/>
      <c r="C17" s="282"/>
      <c r="D17" s="282"/>
      <c r="E17" s="283"/>
      <c r="F17" s="66" t="s">
        <v>257</v>
      </c>
      <c r="G17" s="66" t="s">
        <v>258</v>
      </c>
      <c r="H17" s="66" t="s">
        <v>259</v>
      </c>
      <c r="I17" s="66" t="s">
        <v>260</v>
      </c>
      <c r="J17" s="66" t="s">
        <v>261</v>
      </c>
    </row>
    <row r="18" spans="1:10" s="67" customFormat="1" ht="10.5" customHeight="1">
      <c r="A18" s="284">
        <v>1</v>
      </c>
      <c r="B18" s="285"/>
      <c r="C18" s="285"/>
      <c r="D18" s="285"/>
      <c r="E18" s="286"/>
      <c r="F18" s="68">
        <v>2</v>
      </c>
      <c r="G18" s="68">
        <v>3</v>
      </c>
      <c r="H18" s="68">
        <v>4</v>
      </c>
      <c r="I18" s="68">
        <v>5</v>
      </c>
      <c r="J18" s="68">
        <v>6</v>
      </c>
    </row>
    <row r="19" spans="1:10" s="23" customFormat="1" ht="18.75">
      <c r="A19" s="265" t="s">
        <v>36</v>
      </c>
      <c r="B19" s="266"/>
      <c r="C19" s="266"/>
      <c r="D19" s="266"/>
      <c r="E19" s="266"/>
      <c r="F19" s="61">
        <f>'račun financiranja'!F5</f>
        <v>438822058</v>
      </c>
      <c r="G19" s="61">
        <f>'račun financiranja'!G5</f>
        <v>458000000</v>
      </c>
      <c r="H19" s="61">
        <f>'račun financiranja'!H5</f>
        <v>456333333</v>
      </c>
      <c r="I19" s="61">
        <f>'račun financiranja'!I5</f>
        <v>102133333</v>
      </c>
      <c r="J19" s="61">
        <f>'račun financiranja'!J5</f>
        <v>102133333</v>
      </c>
    </row>
    <row r="20" spans="1:10" s="23" customFormat="1" ht="21.75" customHeight="1">
      <c r="A20" s="265" t="s">
        <v>254</v>
      </c>
      <c r="B20" s="266"/>
      <c r="C20" s="266"/>
      <c r="D20" s="266"/>
      <c r="E20" s="266"/>
      <c r="F20" s="61">
        <f>'račun financiranja'!F10</f>
        <v>312742288</v>
      </c>
      <c r="G20" s="61">
        <f>'račun financiranja'!G10</f>
        <v>469532318</v>
      </c>
      <c r="H20" s="61">
        <f>'račun financiranja'!H10</f>
        <v>519651898</v>
      </c>
      <c r="I20" s="61">
        <f>'račun financiranja'!I10</f>
        <v>423933333</v>
      </c>
      <c r="J20" s="61">
        <f>'račun financiranja'!J10</f>
        <v>478133333</v>
      </c>
    </row>
    <row r="21" spans="1:10" s="23" customFormat="1" ht="22.5" customHeight="1">
      <c r="A21" s="276" t="s">
        <v>233</v>
      </c>
      <c r="B21" s="266"/>
      <c r="C21" s="266"/>
      <c r="D21" s="266"/>
      <c r="E21" s="266"/>
      <c r="F21" s="62">
        <v>0</v>
      </c>
      <c r="G21" s="62">
        <v>11532318</v>
      </c>
      <c r="H21" s="62">
        <v>36152565</v>
      </c>
      <c r="I21" s="61">
        <v>62000000</v>
      </c>
      <c r="J21" s="61">
        <v>0</v>
      </c>
    </row>
    <row r="22" spans="1:10" s="23" customFormat="1" ht="22.5" customHeight="1">
      <c r="A22" s="276" t="s">
        <v>253</v>
      </c>
      <c r="B22" s="277"/>
      <c r="C22" s="277"/>
      <c r="D22" s="277"/>
      <c r="E22" s="278"/>
      <c r="F22" s="62">
        <f>-(F19-F20+F21+F13)</f>
        <v>-41388474</v>
      </c>
      <c r="G22" s="62">
        <f>-(G19-G20+G21+G13)</f>
        <v>0</v>
      </c>
      <c r="H22" s="62">
        <f>-(H19-H20+H21+H13)</f>
        <v>0</v>
      </c>
      <c r="I22" s="62">
        <f>-(I19-I20+I21+I13)</f>
        <v>0</v>
      </c>
      <c r="J22" s="62">
        <f>-(J19-J20+J21+J13)</f>
        <v>0</v>
      </c>
    </row>
    <row r="23" spans="1:10" s="23" customFormat="1" ht="22.5" customHeight="1">
      <c r="A23" s="268" t="s">
        <v>92</v>
      </c>
      <c r="B23" s="269"/>
      <c r="C23" s="269"/>
      <c r="D23" s="269"/>
      <c r="E23" s="269"/>
      <c r="F23" s="63">
        <f>F19-F20+F21+F22</f>
        <v>84691296</v>
      </c>
      <c r="G23" s="63">
        <f>G19-G20+G21+G22</f>
        <v>0</v>
      </c>
      <c r="H23" s="63">
        <f>H19-H20+H21+H22</f>
        <v>-27166000</v>
      </c>
      <c r="I23" s="63">
        <f>I19-I20+I21+I22</f>
        <v>-259800000</v>
      </c>
      <c r="J23" s="63">
        <f>J19-J20+J21+J22</f>
        <v>-376000000</v>
      </c>
    </row>
    <row r="24" spans="1:10" s="23" customFormat="1" ht="22.5" customHeight="1">
      <c r="A24" s="276" t="s">
        <v>97</v>
      </c>
      <c r="B24" s="266"/>
      <c r="C24" s="266"/>
      <c r="D24" s="266"/>
      <c r="E24" s="266"/>
      <c r="F24" s="61">
        <f>F13+F23</f>
        <v>0</v>
      </c>
      <c r="G24" s="61">
        <f>G13+G23</f>
        <v>0</v>
      </c>
      <c r="H24" s="61">
        <f>H13+H23</f>
        <v>0</v>
      </c>
      <c r="I24" s="61">
        <f>I13+I23</f>
        <v>0</v>
      </c>
      <c r="J24" s="61">
        <f>J13+J23</f>
        <v>0</v>
      </c>
    </row>
    <row r="25" spans="1:10" s="3" customFormat="1" ht="12" customHeight="1">
      <c r="A25" s="64"/>
      <c r="B25" s="65"/>
      <c r="C25" s="65"/>
      <c r="D25" s="65"/>
      <c r="E25" s="65"/>
      <c r="F25" s="58"/>
      <c r="G25" s="58"/>
      <c r="H25" s="58"/>
      <c r="I25" s="58"/>
      <c r="J25" s="58"/>
    </row>
    <row r="26" s="3" customFormat="1" ht="12.75">
      <c r="D26" s="15"/>
    </row>
    <row r="27" s="3" customFormat="1" ht="12.75">
      <c r="D27" s="15"/>
    </row>
    <row r="28" s="3" customFormat="1" ht="12.75">
      <c r="D28" s="15"/>
    </row>
    <row r="29" s="3" customFormat="1" ht="12.75">
      <c r="D29" s="15"/>
    </row>
    <row r="30" s="3" customFormat="1" ht="12.75">
      <c r="D30" s="15"/>
    </row>
    <row r="31" s="3" customFormat="1" ht="12.75">
      <c r="D31" s="15"/>
    </row>
    <row r="32" s="3" customFormat="1" ht="12.75">
      <c r="D32" s="15"/>
    </row>
    <row r="33" s="3" customFormat="1" ht="12.75">
      <c r="D33" s="15"/>
    </row>
    <row r="34" s="3" customFormat="1" ht="12.75">
      <c r="D34" s="15"/>
    </row>
    <row r="35" s="3" customFormat="1" ht="12.75">
      <c r="D35" s="15"/>
    </row>
    <row r="36" s="3" customFormat="1" ht="12.75">
      <c r="D36" s="15"/>
    </row>
    <row r="37" s="3" customFormat="1" ht="12.75">
      <c r="D37" s="15"/>
    </row>
    <row r="38" s="3" customFormat="1" ht="12.75">
      <c r="D38" s="15"/>
    </row>
    <row r="39" s="3" customFormat="1" ht="12.75">
      <c r="D39" s="15"/>
    </row>
    <row r="40" s="3" customFormat="1" ht="12.75">
      <c r="D40" s="15"/>
    </row>
    <row r="41" s="3" customFormat="1" ht="12.75">
      <c r="D41" s="15"/>
    </row>
    <row r="42" s="3" customFormat="1" ht="12.75">
      <c r="D42" s="15"/>
    </row>
    <row r="43" s="3" customFormat="1" ht="12.75">
      <c r="D43" s="15"/>
    </row>
    <row r="44" s="3" customFormat="1" ht="12.75">
      <c r="D44" s="15"/>
    </row>
    <row r="45" s="3" customFormat="1" ht="12.75">
      <c r="D45" s="15"/>
    </row>
    <row r="46" s="3" customFormat="1" ht="12.75">
      <c r="D46" s="15"/>
    </row>
    <row r="47" s="3" customFormat="1" ht="12.75">
      <c r="D47" s="15"/>
    </row>
    <row r="48" s="3" customFormat="1" ht="12.75">
      <c r="D48" s="15"/>
    </row>
    <row r="49" s="3" customFormat="1" ht="12.75">
      <c r="D49" s="15"/>
    </row>
    <row r="50" s="3" customFormat="1" ht="12.75">
      <c r="D50" s="15"/>
    </row>
    <row r="51" s="3" customFormat="1" ht="12.75">
      <c r="D51" s="15"/>
    </row>
    <row r="52" s="3" customFormat="1" ht="12.75">
      <c r="D52" s="15"/>
    </row>
    <row r="53" s="3" customFormat="1" ht="12.75">
      <c r="D53" s="15"/>
    </row>
    <row r="54" s="3" customFormat="1" ht="12.75">
      <c r="D54" s="15"/>
    </row>
    <row r="55" s="3" customFormat="1" ht="12.75">
      <c r="D55" s="15"/>
    </row>
    <row r="56" s="3" customFormat="1" ht="12.75">
      <c r="D56" s="15"/>
    </row>
    <row r="57" s="3" customFormat="1" ht="12.75">
      <c r="D57" s="15"/>
    </row>
    <row r="58" s="3" customFormat="1" ht="12.75">
      <c r="D58" s="15"/>
    </row>
    <row r="59" s="3" customFormat="1" ht="12.75">
      <c r="D59" s="15"/>
    </row>
    <row r="60" s="3" customFormat="1" ht="12.75">
      <c r="D60" s="15"/>
    </row>
    <row r="61" s="3" customFormat="1" ht="12.75">
      <c r="D61" s="15"/>
    </row>
    <row r="62" s="3" customFormat="1" ht="12.75">
      <c r="D62" s="15"/>
    </row>
    <row r="63" s="3" customFormat="1" ht="12.75">
      <c r="D63" s="15"/>
    </row>
    <row r="64" s="3" customFormat="1" ht="12.75">
      <c r="D64" s="15"/>
    </row>
    <row r="65" s="3" customFormat="1" ht="12.75">
      <c r="D65" s="15"/>
    </row>
    <row r="66" s="3" customFormat="1" ht="12.75">
      <c r="D66" s="15"/>
    </row>
    <row r="67" s="3" customFormat="1" ht="12.75">
      <c r="D67" s="15"/>
    </row>
    <row r="68" s="3" customFormat="1" ht="12.75">
      <c r="D68" s="15"/>
    </row>
    <row r="69" s="3" customFormat="1" ht="12.75">
      <c r="D69" s="15"/>
    </row>
    <row r="70" s="3" customFormat="1" ht="12.75">
      <c r="D70" s="15"/>
    </row>
    <row r="71" s="3" customFormat="1" ht="12.75">
      <c r="D71" s="15"/>
    </row>
    <row r="72" s="3" customFormat="1" ht="12.75">
      <c r="D72" s="15"/>
    </row>
    <row r="73" s="3" customFormat="1" ht="12.75">
      <c r="D73" s="15"/>
    </row>
    <row r="74" s="3" customFormat="1" ht="12.75">
      <c r="D74" s="15"/>
    </row>
    <row r="75" s="3" customFormat="1" ht="12.75">
      <c r="D75" s="15"/>
    </row>
    <row r="76" s="3" customFormat="1" ht="12.75">
      <c r="D76" s="15"/>
    </row>
    <row r="77" s="3" customFormat="1" ht="12.75">
      <c r="D77" s="15"/>
    </row>
    <row r="78" s="3" customFormat="1" ht="12.75">
      <c r="D78" s="15"/>
    </row>
    <row r="79" s="3" customFormat="1" ht="12.75">
      <c r="D79" s="15"/>
    </row>
    <row r="80" s="3" customFormat="1" ht="12.75">
      <c r="D80" s="15"/>
    </row>
    <row r="81" s="3" customFormat="1" ht="12.75">
      <c r="D81" s="15"/>
    </row>
    <row r="82" s="3" customFormat="1" ht="12.75">
      <c r="D82" s="15"/>
    </row>
    <row r="83" s="3" customFormat="1" ht="12.75">
      <c r="D83" s="15"/>
    </row>
    <row r="84" s="3" customFormat="1" ht="12.75">
      <c r="D84" s="15"/>
    </row>
    <row r="85" s="3" customFormat="1" ht="12.75">
      <c r="D85" s="15"/>
    </row>
    <row r="86" s="3" customFormat="1" ht="12.75">
      <c r="D86" s="15"/>
    </row>
    <row r="87" s="3" customFormat="1" ht="12.75">
      <c r="D87" s="15"/>
    </row>
    <row r="88" s="3" customFormat="1" ht="12.75">
      <c r="D88" s="15"/>
    </row>
    <row r="89" s="3" customFormat="1" ht="12.75">
      <c r="D89" s="15"/>
    </row>
    <row r="90" s="3" customFormat="1" ht="12.75">
      <c r="D90" s="15"/>
    </row>
    <row r="91" s="3" customFormat="1" ht="12.75">
      <c r="D91" s="15"/>
    </row>
    <row r="92" s="3" customFormat="1" ht="12.75">
      <c r="D92" s="15"/>
    </row>
    <row r="93" s="3" customFormat="1" ht="12.75">
      <c r="D93" s="15"/>
    </row>
    <row r="94" s="3" customFormat="1" ht="12.75">
      <c r="D94" s="15"/>
    </row>
    <row r="95" s="3" customFormat="1" ht="12.75">
      <c r="D95" s="15"/>
    </row>
    <row r="96" s="3" customFormat="1" ht="12.75">
      <c r="D96" s="15"/>
    </row>
    <row r="97" s="3" customFormat="1" ht="12.75">
      <c r="D97" s="15"/>
    </row>
    <row r="98" s="3" customFormat="1" ht="12.75">
      <c r="D98" s="15"/>
    </row>
    <row r="99" s="3" customFormat="1" ht="12.75">
      <c r="D99" s="15"/>
    </row>
    <row r="100" s="3" customFormat="1" ht="12.75">
      <c r="D100" s="15"/>
    </row>
    <row r="101" s="3" customFormat="1" ht="12.75">
      <c r="D101" s="15"/>
    </row>
    <row r="102" s="3" customFormat="1" ht="12.75">
      <c r="D102" s="15"/>
    </row>
    <row r="103" s="3" customFormat="1" ht="12.75">
      <c r="D103" s="15"/>
    </row>
    <row r="104" s="3" customFormat="1" ht="12.75">
      <c r="D104" s="15"/>
    </row>
    <row r="105" s="3" customFormat="1" ht="12.75">
      <c r="D105" s="15"/>
    </row>
    <row r="106" s="3" customFormat="1" ht="12.75">
      <c r="D106" s="15"/>
    </row>
    <row r="107" s="3" customFormat="1" ht="12.75">
      <c r="D107" s="15"/>
    </row>
    <row r="108" s="3" customFormat="1" ht="12.75">
      <c r="D108" s="15"/>
    </row>
    <row r="109" s="3" customFormat="1" ht="12.75">
      <c r="D109" s="15"/>
    </row>
    <row r="110" s="3" customFormat="1" ht="12.75">
      <c r="D110" s="15"/>
    </row>
    <row r="111" s="3" customFormat="1" ht="12.75">
      <c r="D111" s="15"/>
    </row>
    <row r="112" s="3" customFormat="1" ht="12.75">
      <c r="D112" s="15"/>
    </row>
    <row r="113" s="3" customFormat="1" ht="12.75">
      <c r="D113" s="15"/>
    </row>
    <row r="114" s="3" customFormat="1" ht="12.75">
      <c r="D114" s="15"/>
    </row>
    <row r="115" s="3" customFormat="1" ht="12.75">
      <c r="D115" s="15"/>
    </row>
    <row r="116" s="3" customFormat="1" ht="12.75">
      <c r="D116" s="15"/>
    </row>
    <row r="117" s="3" customFormat="1" ht="12.75">
      <c r="D117" s="15"/>
    </row>
    <row r="118" s="3" customFormat="1" ht="12.75">
      <c r="D118" s="15"/>
    </row>
    <row r="119" s="3" customFormat="1" ht="12.75">
      <c r="D119" s="15"/>
    </row>
    <row r="120" s="3" customFormat="1" ht="12.75">
      <c r="D120" s="15"/>
    </row>
    <row r="121" s="3" customFormat="1" ht="12.75">
      <c r="D121" s="15"/>
    </row>
    <row r="122" s="3" customFormat="1" ht="12.75">
      <c r="D122" s="15"/>
    </row>
    <row r="123" s="3" customFormat="1" ht="12.75">
      <c r="D123" s="15"/>
    </row>
    <row r="124" s="3" customFormat="1" ht="12.75">
      <c r="D124" s="15"/>
    </row>
    <row r="125" s="3" customFormat="1" ht="12.75">
      <c r="D125" s="15"/>
    </row>
    <row r="126" s="3" customFormat="1" ht="12.75">
      <c r="D126" s="15"/>
    </row>
    <row r="127" s="3" customFormat="1" ht="12.75">
      <c r="D127" s="15"/>
    </row>
    <row r="128" s="3" customFormat="1" ht="12.75">
      <c r="D128" s="15"/>
    </row>
    <row r="129" s="3" customFormat="1" ht="12.75">
      <c r="D129" s="15"/>
    </row>
    <row r="130" s="3" customFormat="1" ht="12.75">
      <c r="D130" s="15"/>
    </row>
    <row r="131" s="3" customFormat="1" ht="12.75">
      <c r="D131" s="15"/>
    </row>
    <row r="132" s="3" customFormat="1" ht="12.75">
      <c r="D132" s="15"/>
    </row>
    <row r="133" s="3" customFormat="1" ht="12.75">
      <c r="D133" s="15"/>
    </row>
    <row r="134" s="3" customFormat="1" ht="12.75">
      <c r="D134" s="15"/>
    </row>
    <row r="135" s="3" customFormat="1" ht="12.75">
      <c r="D135" s="15"/>
    </row>
    <row r="136" s="3" customFormat="1" ht="12.75">
      <c r="D136" s="15"/>
    </row>
    <row r="137" s="3" customFormat="1" ht="12.75">
      <c r="D137" s="15"/>
    </row>
    <row r="138" s="3" customFormat="1" ht="12.75">
      <c r="D138" s="15"/>
    </row>
    <row r="139" s="3" customFormat="1" ht="12.75">
      <c r="D139" s="15"/>
    </row>
    <row r="140" s="3" customFormat="1" ht="12.75">
      <c r="D140" s="15"/>
    </row>
    <row r="141" s="3" customFormat="1" ht="12.75">
      <c r="D141" s="15"/>
    </row>
    <row r="142" s="3" customFormat="1" ht="12.75">
      <c r="D142" s="15"/>
    </row>
    <row r="143" s="3" customFormat="1" ht="12.75">
      <c r="D143" s="15"/>
    </row>
    <row r="144" s="3" customFormat="1" ht="12.75">
      <c r="D144" s="15"/>
    </row>
    <row r="145" s="3" customFormat="1" ht="12.75">
      <c r="D145" s="15"/>
    </row>
    <row r="146" s="3" customFormat="1" ht="12.75">
      <c r="D146" s="15"/>
    </row>
    <row r="147" s="3" customFormat="1" ht="12.75">
      <c r="D147" s="15"/>
    </row>
    <row r="148" s="3" customFormat="1" ht="12.75">
      <c r="D148" s="15"/>
    </row>
    <row r="149" s="3" customFormat="1" ht="12.75">
      <c r="D149" s="15"/>
    </row>
    <row r="150" s="3" customFormat="1" ht="12.75">
      <c r="D150" s="15"/>
    </row>
    <row r="151" s="3" customFormat="1" ht="12.75">
      <c r="D151" s="15"/>
    </row>
    <row r="152" s="3" customFormat="1" ht="12.75">
      <c r="D152" s="15"/>
    </row>
    <row r="153" s="3" customFormat="1" ht="12.75">
      <c r="D153" s="15"/>
    </row>
    <row r="154" s="3" customFormat="1" ht="12.75">
      <c r="D154" s="15"/>
    </row>
    <row r="155" s="3" customFormat="1" ht="12.75">
      <c r="D155" s="15"/>
    </row>
    <row r="156" s="3" customFormat="1" ht="12.75">
      <c r="D156" s="15"/>
    </row>
    <row r="157" s="3" customFormat="1" ht="12.75">
      <c r="D157" s="15"/>
    </row>
    <row r="158" s="3" customFormat="1" ht="12.75">
      <c r="D158" s="15"/>
    </row>
    <row r="159" s="3" customFormat="1" ht="12.75">
      <c r="D159" s="15"/>
    </row>
    <row r="160" s="3" customFormat="1" ht="12.75">
      <c r="D160" s="15"/>
    </row>
    <row r="161" s="3" customFormat="1" ht="12.75">
      <c r="D161" s="15"/>
    </row>
    <row r="162" s="3" customFormat="1" ht="12.75">
      <c r="D162" s="15"/>
    </row>
    <row r="163" s="3" customFormat="1" ht="12.75">
      <c r="D163" s="15"/>
    </row>
    <row r="164" s="3" customFormat="1" ht="12.75">
      <c r="D164" s="15"/>
    </row>
    <row r="165" s="3" customFormat="1" ht="12.75">
      <c r="D165" s="15"/>
    </row>
    <row r="166" s="3" customFormat="1" ht="12.75">
      <c r="D166" s="15"/>
    </row>
    <row r="167" s="3" customFormat="1" ht="12.75">
      <c r="D167" s="15"/>
    </row>
    <row r="168" s="3" customFormat="1" ht="12.75">
      <c r="D168" s="15"/>
    </row>
    <row r="169" s="3" customFormat="1" ht="12.75">
      <c r="D169" s="15"/>
    </row>
    <row r="170" s="3" customFormat="1" ht="12.75">
      <c r="D170" s="15"/>
    </row>
    <row r="171" s="3" customFormat="1" ht="12.75">
      <c r="D171" s="15"/>
    </row>
    <row r="172" s="3" customFormat="1" ht="12.75">
      <c r="D172" s="15"/>
    </row>
    <row r="173" s="3" customFormat="1" ht="12.75">
      <c r="D173" s="15"/>
    </row>
    <row r="174" s="3" customFormat="1" ht="12.75">
      <c r="D174" s="15"/>
    </row>
    <row r="175" s="3" customFormat="1" ht="12.75">
      <c r="D175" s="15"/>
    </row>
    <row r="176" s="3" customFormat="1" ht="12.75">
      <c r="D176" s="15"/>
    </row>
    <row r="177" s="3" customFormat="1" ht="12.75">
      <c r="D177" s="15"/>
    </row>
    <row r="178" s="3" customFormat="1" ht="12.75">
      <c r="D178" s="15"/>
    </row>
    <row r="179" s="3" customFormat="1" ht="12.75">
      <c r="D179" s="15"/>
    </row>
    <row r="180" s="3" customFormat="1" ht="12.75">
      <c r="D180" s="15"/>
    </row>
    <row r="181" s="3" customFormat="1" ht="12.75">
      <c r="D181" s="15"/>
    </row>
    <row r="182" s="3" customFormat="1" ht="12.75">
      <c r="D182" s="15"/>
    </row>
    <row r="183" s="3" customFormat="1" ht="12.75">
      <c r="D183" s="15"/>
    </row>
    <row r="184" s="3" customFormat="1" ht="12.75">
      <c r="D184" s="15"/>
    </row>
    <row r="185" s="3" customFormat="1" ht="12.75">
      <c r="D185" s="15"/>
    </row>
    <row r="186" s="3" customFormat="1" ht="12.75">
      <c r="D186" s="15"/>
    </row>
    <row r="187" s="3" customFormat="1" ht="12.75">
      <c r="D187" s="15"/>
    </row>
    <row r="188" s="3" customFormat="1" ht="12.75">
      <c r="D188" s="15"/>
    </row>
    <row r="189" s="3" customFormat="1" ht="12.75">
      <c r="D189" s="15"/>
    </row>
    <row r="190" s="3" customFormat="1" ht="12.75">
      <c r="D190" s="15"/>
    </row>
    <row r="191" s="3" customFormat="1" ht="12.75">
      <c r="D191" s="15"/>
    </row>
    <row r="192" s="3" customFormat="1" ht="12.75">
      <c r="D192" s="15"/>
    </row>
    <row r="193" s="3" customFormat="1" ht="12.75">
      <c r="D193" s="15"/>
    </row>
    <row r="194" s="3" customFormat="1" ht="12.75">
      <c r="D194" s="15"/>
    </row>
    <row r="195" s="3" customFormat="1" ht="12.75">
      <c r="D195" s="15"/>
    </row>
    <row r="196" s="3" customFormat="1" ht="12.75">
      <c r="D196" s="15"/>
    </row>
    <row r="197" s="3" customFormat="1" ht="12.75">
      <c r="D197" s="15"/>
    </row>
    <row r="198" s="3" customFormat="1" ht="12.75">
      <c r="D198" s="15"/>
    </row>
    <row r="199" s="3" customFormat="1" ht="12.75">
      <c r="D199" s="15"/>
    </row>
    <row r="200" s="3" customFormat="1" ht="12.75">
      <c r="D200" s="15"/>
    </row>
    <row r="201" s="3" customFormat="1" ht="12.75">
      <c r="D201" s="15"/>
    </row>
    <row r="202" s="3" customFormat="1" ht="12.75">
      <c r="D202" s="15"/>
    </row>
    <row r="203" s="3" customFormat="1" ht="12.75">
      <c r="D203" s="15"/>
    </row>
    <row r="204" s="3" customFormat="1" ht="12.75">
      <c r="D204" s="15"/>
    </row>
    <row r="205" s="3" customFormat="1" ht="12.75">
      <c r="D205" s="15"/>
    </row>
    <row r="206" s="3" customFormat="1" ht="12.75">
      <c r="D206" s="15"/>
    </row>
    <row r="207" s="3" customFormat="1" ht="12.75">
      <c r="D207" s="15"/>
    </row>
    <row r="208" s="3" customFormat="1" ht="12.75">
      <c r="D208" s="15"/>
    </row>
    <row r="209" s="3" customFormat="1" ht="12.75">
      <c r="D209" s="15"/>
    </row>
    <row r="210" s="3" customFormat="1" ht="12.75">
      <c r="D210" s="15"/>
    </row>
    <row r="211" s="3" customFormat="1" ht="12.75">
      <c r="D211" s="15"/>
    </row>
    <row r="212" s="3" customFormat="1" ht="12.75">
      <c r="D212" s="15"/>
    </row>
    <row r="213" s="3" customFormat="1" ht="12.75">
      <c r="D213" s="15"/>
    </row>
    <row r="214" s="3" customFormat="1" ht="12.75">
      <c r="D214" s="15"/>
    </row>
    <row r="215" s="3" customFormat="1" ht="12.75">
      <c r="D215" s="15"/>
    </row>
    <row r="216" s="3" customFormat="1" ht="12.75">
      <c r="D216" s="15"/>
    </row>
    <row r="217" s="3" customFormat="1" ht="12.75">
      <c r="D217" s="15"/>
    </row>
    <row r="218" s="3" customFormat="1" ht="12.75">
      <c r="D218" s="15"/>
    </row>
    <row r="219" s="3" customFormat="1" ht="12.75">
      <c r="D219" s="15"/>
    </row>
    <row r="220" s="3" customFormat="1" ht="12.75">
      <c r="D220" s="15"/>
    </row>
    <row r="221" s="3" customFormat="1" ht="12.75">
      <c r="D221" s="15"/>
    </row>
    <row r="222" s="3" customFormat="1" ht="12.75">
      <c r="D222" s="15"/>
    </row>
    <row r="223" s="3" customFormat="1" ht="12.75">
      <c r="D223" s="15"/>
    </row>
    <row r="224" s="3" customFormat="1" ht="12.75">
      <c r="D224" s="15"/>
    </row>
    <row r="225" s="3" customFormat="1" ht="12.75">
      <c r="D225" s="15"/>
    </row>
    <row r="226" s="3" customFormat="1" ht="12.75">
      <c r="D226" s="15"/>
    </row>
    <row r="227" s="3" customFormat="1" ht="12.75">
      <c r="D227" s="15"/>
    </row>
    <row r="228" s="3" customFormat="1" ht="12.75">
      <c r="D228" s="15"/>
    </row>
    <row r="229" s="3" customFormat="1" ht="12.75">
      <c r="D229" s="15"/>
    </row>
    <row r="230" s="3" customFormat="1" ht="12.75">
      <c r="D230" s="15"/>
    </row>
    <row r="231" s="3" customFormat="1" ht="12.75">
      <c r="D231" s="15"/>
    </row>
    <row r="232" s="3" customFormat="1" ht="12.75">
      <c r="D232" s="15"/>
    </row>
    <row r="233" s="3" customFormat="1" ht="12.75">
      <c r="D233" s="15"/>
    </row>
    <row r="234" s="3" customFormat="1" ht="12.75">
      <c r="D234" s="15"/>
    </row>
    <row r="235" s="3" customFormat="1" ht="12.75">
      <c r="D235" s="15"/>
    </row>
    <row r="236" s="3" customFormat="1" ht="12.75">
      <c r="D236" s="15"/>
    </row>
    <row r="237" s="3" customFormat="1" ht="12.75">
      <c r="D237" s="15"/>
    </row>
    <row r="238" s="3" customFormat="1" ht="12.75">
      <c r="D238" s="15"/>
    </row>
    <row r="239" s="3" customFormat="1" ht="12.75">
      <c r="D239" s="15"/>
    </row>
    <row r="240" s="3" customFormat="1" ht="12.75">
      <c r="D240" s="15"/>
    </row>
    <row r="241" s="3" customFormat="1" ht="12.75">
      <c r="D241" s="15"/>
    </row>
    <row r="242" s="3" customFormat="1" ht="12.75">
      <c r="D242" s="15"/>
    </row>
    <row r="243" s="3" customFormat="1" ht="12.75">
      <c r="D243" s="15"/>
    </row>
    <row r="244" s="3" customFormat="1" ht="12.75">
      <c r="D244" s="15"/>
    </row>
    <row r="245" s="3" customFormat="1" ht="12.75">
      <c r="D245" s="15"/>
    </row>
    <row r="246" s="3" customFormat="1" ht="12.75">
      <c r="D246" s="15"/>
    </row>
    <row r="247" s="3" customFormat="1" ht="12.75">
      <c r="D247" s="15"/>
    </row>
    <row r="248" s="3" customFormat="1" ht="12.75">
      <c r="D248" s="15"/>
    </row>
    <row r="249" s="3" customFormat="1" ht="12.75">
      <c r="D249" s="15"/>
    </row>
    <row r="250" spans="4:10" ht="12.75">
      <c r="D250" s="15"/>
      <c r="E250" s="3"/>
      <c r="F250" s="3"/>
      <c r="G250" s="3"/>
      <c r="H250" s="3"/>
      <c r="I250" s="3"/>
      <c r="J250" s="3"/>
    </row>
  </sheetData>
  <sheetProtection/>
  <mergeCells count="21">
    <mergeCell ref="A24:E24"/>
    <mergeCell ref="A19:E19"/>
    <mergeCell ref="A20:E20"/>
    <mergeCell ref="A21:E21"/>
    <mergeCell ref="A13:E13"/>
    <mergeCell ref="A11:E11"/>
    <mergeCell ref="A15:J15"/>
    <mergeCell ref="A8:E8"/>
    <mergeCell ref="A5:E5"/>
    <mergeCell ref="A18:E18"/>
    <mergeCell ref="A17:E17"/>
    <mergeCell ref="A7:E7"/>
    <mergeCell ref="A23:E23"/>
    <mergeCell ref="A1:J1"/>
    <mergeCell ref="A2:J2"/>
    <mergeCell ref="A3:J3"/>
    <mergeCell ref="A9:E9"/>
    <mergeCell ref="A6:E6"/>
    <mergeCell ref="A22:E22"/>
    <mergeCell ref="A12:E12"/>
    <mergeCell ref="A10:E10"/>
  </mergeCells>
  <printOptions horizontalCentered="1"/>
  <pageMargins left="0.1968503937007874" right="0.1968503937007874" top="0.6299212598425197" bottom="0.4330708661417323" header="0.5118110236220472" footer="0.5118110236220472"/>
  <pageSetup horizontalDpi="600" verticalDpi="600" orientation="landscape" paperSize="9" scale="85" r:id="rId1"/>
  <ignoredErrors>
    <ignoredError sqref="J19:J20 J13 J7:J8 J10: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6"/>
  <sheetViews>
    <sheetView zoomScaleSheetLayoutView="100" zoomScalePageLayoutView="0" workbookViewId="0" topLeftCell="A7">
      <selection activeCell="K25" sqref="K25"/>
    </sheetView>
  </sheetViews>
  <sheetFormatPr defaultColWidth="11.421875" defaultRowHeight="12.75"/>
  <cols>
    <col min="1" max="1" width="4.421875" style="44" customWidth="1"/>
    <col min="2" max="2" width="4.57421875" style="44" customWidth="1"/>
    <col min="3" max="3" width="7.421875" style="44" customWidth="1"/>
    <col min="4" max="4" width="5.28125" style="52" hidden="1" customWidth="1"/>
    <col min="5" max="5" width="48.28125" style="0" customWidth="1"/>
    <col min="6" max="6" width="14.8515625" style="0" customWidth="1"/>
    <col min="7" max="7" width="15.28125" style="0" customWidth="1"/>
    <col min="8" max="8" width="17.57421875" style="0" customWidth="1"/>
    <col min="9" max="9" width="14.421875" style="0" customWidth="1"/>
    <col min="10" max="10" width="14.28125" style="0" customWidth="1"/>
  </cols>
  <sheetData>
    <row r="1" spans="1:10" s="3" customFormat="1" ht="27" customHeight="1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3" customFormat="1" ht="26.25" customHeight="1">
      <c r="A2" s="290" t="s">
        <v>135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s="3" customFormat="1" ht="42.75" customHeight="1">
      <c r="A3" s="155" t="s">
        <v>3</v>
      </c>
      <c r="B3" s="155" t="s">
        <v>2</v>
      </c>
      <c r="C3" s="155" t="s">
        <v>267</v>
      </c>
      <c r="D3" s="155" t="s">
        <v>4</v>
      </c>
      <c r="E3" s="70" t="s">
        <v>47</v>
      </c>
      <c r="F3" s="103" t="s">
        <v>262</v>
      </c>
      <c r="G3" s="103" t="s">
        <v>263</v>
      </c>
      <c r="H3" s="103" t="s">
        <v>266</v>
      </c>
      <c r="I3" s="103" t="s">
        <v>264</v>
      </c>
      <c r="J3" s="103" t="s">
        <v>265</v>
      </c>
    </row>
    <row r="4" spans="1:10" s="99" customFormat="1" ht="10.5" customHeight="1">
      <c r="A4" s="69">
        <v>1</v>
      </c>
      <c r="B4" s="69">
        <v>2</v>
      </c>
      <c r="C4" s="69">
        <v>3</v>
      </c>
      <c r="D4" s="69"/>
      <c r="E4" s="100">
        <v>4</v>
      </c>
      <c r="F4" s="101">
        <v>5</v>
      </c>
      <c r="G4" s="101">
        <v>6</v>
      </c>
      <c r="H4" s="101">
        <v>7</v>
      </c>
      <c r="I4" s="102">
        <v>8</v>
      </c>
      <c r="J4" s="101">
        <v>9</v>
      </c>
    </row>
    <row r="5" spans="1:10" s="3" customFormat="1" ht="22.5" customHeight="1">
      <c r="A5" s="71">
        <v>6</v>
      </c>
      <c r="B5" s="72"/>
      <c r="C5" s="72"/>
      <c r="D5" s="72"/>
      <c r="E5" s="64" t="s">
        <v>41</v>
      </c>
      <c r="F5" s="73">
        <f>F6+F17+F27+F35</f>
        <v>2249636644</v>
      </c>
      <c r="G5" s="73">
        <f>G6+G17+G27+G35</f>
        <v>2661716196</v>
      </c>
      <c r="H5" s="73">
        <f>H6+H17+H27+H35</f>
        <v>3101493405</v>
      </c>
      <c r="I5" s="74">
        <f>I6+I17+I27+I35</f>
        <v>2847168000</v>
      </c>
      <c r="J5" s="73">
        <f>J6+J17+J27+J35</f>
        <v>3906218000</v>
      </c>
    </row>
    <row r="6" spans="1:10" s="3" customFormat="1" ht="28.5">
      <c r="A6" s="72"/>
      <c r="B6" s="75">
        <v>63</v>
      </c>
      <c r="C6" s="72"/>
      <c r="D6" s="72"/>
      <c r="E6" s="76" t="s">
        <v>184</v>
      </c>
      <c r="F6" s="73">
        <f>F7+F10</f>
        <v>260828364</v>
      </c>
      <c r="G6" s="73">
        <f>G7+G10</f>
        <v>459583010</v>
      </c>
      <c r="H6" s="73">
        <f>H7+H10</f>
        <v>805137770</v>
      </c>
      <c r="I6" s="74">
        <f>I7+I10</f>
        <v>472560133</v>
      </c>
      <c r="J6" s="73">
        <f>J7+J10</f>
        <v>1562752319</v>
      </c>
    </row>
    <row r="7" spans="1:10" s="32" customFormat="1" ht="30">
      <c r="A7" s="72"/>
      <c r="B7" s="72"/>
      <c r="C7" s="77">
        <v>632</v>
      </c>
      <c r="D7" s="72"/>
      <c r="E7" s="78" t="s">
        <v>185</v>
      </c>
      <c r="F7" s="79">
        <v>2704364</v>
      </c>
      <c r="G7" s="79">
        <f>G9</f>
        <v>13000000</v>
      </c>
      <c r="H7" s="79">
        <f>H9</f>
        <v>34200000</v>
      </c>
      <c r="I7" s="80">
        <f>I9</f>
        <v>26000000</v>
      </c>
      <c r="J7" s="81">
        <f>J9</f>
        <v>42500000</v>
      </c>
    </row>
    <row r="8" spans="1:10" s="32" customFormat="1" ht="15" hidden="1">
      <c r="A8" s="72"/>
      <c r="B8" s="72"/>
      <c r="C8" s="78"/>
      <c r="D8" s="72">
        <v>6321</v>
      </c>
      <c r="E8" s="78" t="s">
        <v>241</v>
      </c>
      <c r="F8" s="79"/>
      <c r="G8" s="79"/>
      <c r="H8" s="79"/>
      <c r="I8" s="80"/>
      <c r="J8" s="81"/>
    </row>
    <row r="9" spans="1:10" s="32" customFormat="1" ht="15" hidden="1">
      <c r="A9" s="72"/>
      <c r="B9" s="72"/>
      <c r="C9" s="78"/>
      <c r="D9" s="72">
        <v>6322</v>
      </c>
      <c r="E9" s="82" t="s">
        <v>150</v>
      </c>
      <c r="F9" s="79">
        <v>13000000</v>
      </c>
      <c r="G9" s="79">
        <v>13000000</v>
      </c>
      <c r="H9" s="83">
        <v>34200000</v>
      </c>
      <c r="I9" s="84">
        <v>26000000</v>
      </c>
      <c r="J9" s="84">
        <v>42500000</v>
      </c>
    </row>
    <row r="10" spans="1:10" s="32" customFormat="1" ht="15">
      <c r="A10" s="78"/>
      <c r="B10" s="78"/>
      <c r="C10" s="78">
        <v>633</v>
      </c>
      <c r="D10" s="78"/>
      <c r="E10" s="78" t="s">
        <v>217</v>
      </c>
      <c r="F10" s="79">
        <v>258124000</v>
      </c>
      <c r="G10" s="79">
        <f>G11+G14</f>
        <v>446583010</v>
      </c>
      <c r="H10" s="79">
        <f>H11+H14</f>
        <v>770937770</v>
      </c>
      <c r="I10" s="80">
        <f>I11+I14</f>
        <v>446560133</v>
      </c>
      <c r="J10" s="81">
        <f>J11+J14</f>
        <v>1520252319</v>
      </c>
    </row>
    <row r="11" spans="1:10" s="32" customFormat="1" ht="15" hidden="1">
      <c r="A11" s="78"/>
      <c r="B11" s="78"/>
      <c r="C11" s="78"/>
      <c r="D11" s="78">
        <v>6331</v>
      </c>
      <c r="E11" s="78" t="s">
        <v>218</v>
      </c>
      <c r="F11" s="85">
        <f>F12+F13</f>
        <v>7010313</v>
      </c>
      <c r="G11" s="85">
        <f>G12+G13</f>
        <v>7010313</v>
      </c>
      <c r="H11" s="85">
        <f>H12+H13</f>
        <v>40100180</v>
      </c>
      <c r="I11" s="85">
        <f>I12+I13</f>
        <v>26435326</v>
      </c>
      <c r="J11" s="85">
        <f>J12+J13</f>
        <v>26832410</v>
      </c>
    </row>
    <row r="12" spans="1:10" s="32" customFormat="1" ht="15" hidden="1">
      <c r="A12" s="78"/>
      <c r="B12" s="78"/>
      <c r="C12" s="78"/>
      <c r="D12" s="78"/>
      <c r="E12" s="78" t="s">
        <v>143</v>
      </c>
      <c r="F12" s="79">
        <v>7010313</v>
      </c>
      <c r="G12" s="79">
        <v>7010313</v>
      </c>
      <c r="H12" s="83">
        <v>40100180</v>
      </c>
      <c r="I12" s="83">
        <v>26435326</v>
      </c>
      <c r="J12" s="83">
        <v>26832410</v>
      </c>
    </row>
    <row r="13" spans="1:10" s="32" customFormat="1" ht="15" hidden="1">
      <c r="A13" s="78"/>
      <c r="B13" s="78"/>
      <c r="C13" s="78"/>
      <c r="D13" s="78"/>
      <c r="E13" s="78" t="s">
        <v>144</v>
      </c>
      <c r="F13" s="86">
        <v>0</v>
      </c>
      <c r="G13" s="86">
        <v>0</v>
      </c>
      <c r="H13" s="85"/>
      <c r="I13" s="85"/>
      <c r="J13" s="85"/>
    </row>
    <row r="14" spans="1:10" s="32" customFormat="1" ht="15" hidden="1">
      <c r="A14" s="78"/>
      <c r="B14" s="78"/>
      <c r="C14" s="78"/>
      <c r="D14" s="78">
        <v>6332</v>
      </c>
      <c r="E14" s="82" t="s">
        <v>219</v>
      </c>
      <c r="F14" s="79">
        <f>F15+F16</f>
        <v>439572697</v>
      </c>
      <c r="G14" s="79">
        <f>G15+G16</f>
        <v>439572697</v>
      </c>
      <c r="H14" s="85">
        <f>H15+H16</f>
        <v>730837590</v>
      </c>
      <c r="I14" s="85">
        <f>I15+I16</f>
        <v>420124807</v>
      </c>
      <c r="J14" s="85">
        <f>J15+J16</f>
        <v>1493419909</v>
      </c>
    </row>
    <row r="15" spans="1:10" s="32" customFormat="1" ht="15" hidden="1">
      <c r="A15" s="78"/>
      <c r="B15" s="78"/>
      <c r="C15" s="78"/>
      <c r="D15" s="78"/>
      <c r="E15" s="78" t="s">
        <v>143</v>
      </c>
      <c r="F15" s="87">
        <v>437119697</v>
      </c>
      <c r="G15" s="87">
        <v>437119697</v>
      </c>
      <c r="H15" s="88">
        <v>716830590</v>
      </c>
      <c r="I15" s="88">
        <v>398891807</v>
      </c>
      <c r="J15" s="88">
        <v>1472419909</v>
      </c>
    </row>
    <row r="16" spans="1:10" s="3" customFormat="1" ht="15" hidden="1">
      <c r="A16" s="78"/>
      <c r="B16" s="78"/>
      <c r="C16" s="78"/>
      <c r="D16" s="78"/>
      <c r="E16" s="78" t="s">
        <v>144</v>
      </c>
      <c r="F16" s="87">
        <v>2453000</v>
      </c>
      <c r="G16" s="87">
        <v>2453000</v>
      </c>
      <c r="H16" s="88">
        <v>14007000</v>
      </c>
      <c r="I16" s="89">
        <v>21233000</v>
      </c>
      <c r="J16" s="89">
        <v>21000000</v>
      </c>
    </row>
    <row r="17" spans="1:10" s="3" customFormat="1" ht="15">
      <c r="A17" s="72"/>
      <c r="B17" s="90">
        <v>64</v>
      </c>
      <c r="C17" s="72"/>
      <c r="D17" s="72"/>
      <c r="E17" s="71" t="s">
        <v>42</v>
      </c>
      <c r="F17" s="91">
        <f>F18+F22+F25</f>
        <v>12252469</v>
      </c>
      <c r="G17" s="91">
        <f>G18+G22+G25</f>
        <v>13580000</v>
      </c>
      <c r="H17" s="91">
        <f>H18+H22+H25</f>
        <v>14800000</v>
      </c>
      <c r="I17" s="92">
        <f>I18+I22+I25</f>
        <v>14800000</v>
      </c>
      <c r="J17" s="91">
        <f>J18+J22+J25</f>
        <v>14800000</v>
      </c>
    </row>
    <row r="18" spans="1:10" s="32" customFormat="1" ht="12" customHeight="1">
      <c r="A18" s="72"/>
      <c r="B18" s="72"/>
      <c r="C18" s="72">
        <v>641</v>
      </c>
      <c r="D18" s="72"/>
      <c r="E18" s="78" t="s">
        <v>43</v>
      </c>
      <c r="F18" s="87">
        <v>10684836</v>
      </c>
      <c r="G18" s="87">
        <f>SUM(G19:G21)</f>
        <v>12000000</v>
      </c>
      <c r="H18" s="87">
        <f>SUM(H19:H21)</f>
        <v>13000000</v>
      </c>
      <c r="I18" s="80">
        <f>SUM(I19:I21)</f>
        <v>13000000</v>
      </c>
      <c r="J18" s="81">
        <f>SUM(J19:J21)</f>
        <v>13000000</v>
      </c>
    </row>
    <row r="19" spans="1:10" s="32" customFormat="1" ht="15" hidden="1">
      <c r="A19" s="72"/>
      <c r="B19" s="72"/>
      <c r="C19" s="72"/>
      <c r="D19" s="72">
        <v>6413</v>
      </c>
      <c r="E19" s="93" t="s">
        <v>45</v>
      </c>
      <c r="F19" s="87">
        <v>2000000</v>
      </c>
      <c r="G19" s="87">
        <v>2000000</v>
      </c>
      <c r="H19" s="94">
        <v>2000000</v>
      </c>
      <c r="I19" s="95">
        <v>2000000</v>
      </c>
      <c r="J19" s="95">
        <v>2000000</v>
      </c>
    </row>
    <row r="20" spans="1:10" s="32" customFormat="1" ht="15" hidden="1">
      <c r="A20" s="72"/>
      <c r="B20" s="72"/>
      <c r="C20" s="72"/>
      <c r="D20" s="72">
        <v>6414</v>
      </c>
      <c r="E20" s="93" t="s">
        <v>46</v>
      </c>
      <c r="F20" s="87">
        <v>5000000</v>
      </c>
      <c r="G20" s="87">
        <v>5000000</v>
      </c>
      <c r="H20" s="94">
        <v>5500000</v>
      </c>
      <c r="I20" s="95">
        <v>5500000</v>
      </c>
      <c r="J20" s="95">
        <v>5500000</v>
      </c>
    </row>
    <row r="21" spans="1:10" s="32" customFormat="1" ht="15" hidden="1">
      <c r="A21" s="72"/>
      <c r="B21" s="72"/>
      <c r="C21" s="72"/>
      <c r="D21" s="72">
        <v>6419</v>
      </c>
      <c r="E21" s="78" t="s">
        <v>48</v>
      </c>
      <c r="F21" s="87">
        <v>5000000</v>
      </c>
      <c r="G21" s="87">
        <v>5000000</v>
      </c>
      <c r="H21" s="94">
        <v>5500000</v>
      </c>
      <c r="I21" s="95">
        <v>5500000</v>
      </c>
      <c r="J21" s="95">
        <v>5500000</v>
      </c>
    </row>
    <row r="22" spans="1:10" s="32" customFormat="1" ht="15">
      <c r="A22" s="72"/>
      <c r="B22" s="72"/>
      <c r="C22" s="72">
        <v>642</v>
      </c>
      <c r="D22" s="72"/>
      <c r="E22" s="78" t="s">
        <v>49</v>
      </c>
      <c r="F22" s="87">
        <v>1394944</v>
      </c>
      <c r="G22" s="87">
        <f>SUM(G23:G24)</f>
        <v>1500000</v>
      </c>
      <c r="H22" s="87">
        <f>SUM(H23:H24)</f>
        <v>1700000</v>
      </c>
      <c r="I22" s="80">
        <f>I23+I24</f>
        <v>1700000</v>
      </c>
      <c r="J22" s="81">
        <f>SUM(J23:J24)</f>
        <v>1700000</v>
      </c>
    </row>
    <row r="23" spans="1:10" s="32" customFormat="1" ht="15" hidden="1">
      <c r="A23" s="72"/>
      <c r="B23" s="72"/>
      <c r="C23" s="72"/>
      <c r="D23" s="72">
        <v>6422</v>
      </c>
      <c r="E23" s="93" t="s">
        <v>50</v>
      </c>
      <c r="F23" s="87">
        <v>1000000</v>
      </c>
      <c r="G23" s="87">
        <v>1000000</v>
      </c>
      <c r="H23" s="94">
        <v>1500000</v>
      </c>
      <c r="I23" s="95">
        <v>1500000</v>
      </c>
      <c r="J23" s="95">
        <v>1500000</v>
      </c>
    </row>
    <row r="24" spans="1:10" s="32" customFormat="1" ht="13.5" customHeight="1" hidden="1">
      <c r="A24" s="72"/>
      <c r="B24" s="72"/>
      <c r="C24" s="72"/>
      <c r="D24" s="72">
        <v>6429</v>
      </c>
      <c r="E24" s="78" t="s">
        <v>51</v>
      </c>
      <c r="F24" s="87">
        <v>500000</v>
      </c>
      <c r="G24" s="87">
        <v>500000</v>
      </c>
      <c r="H24" s="94">
        <v>200000</v>
      </c>
      <c r="I24" s="95">
        <v>200000</v>
      </c>
      <c r="J24" s="95">
        <v>200000</v>
      </c>
    </row>
    <row r="25" spans="1:10" s="32" customFormat="1" ht="15">
      <c r="A25" s="72"/>
      <c r="B25" s="72"/>
      <c r="C25" s="72">
        <v>643</v>
      </c>
      <c r="D25" s="72"/>
      <c r="E25" s="78" t="s">
        <v>44</v>
      </c>
      <c r="F25" s="87">
        <v>172689</v>
      </c>
      <c r="G25" s="87">
        <f>G26</f>
        <v>80000</v>
      </c>
      <c r="H25" s="87">
        <f>H26</f>
        <v>100000</v>
      </c>
      <c r="I25" s="80">
        <f>I26</f>
        <v>100000</v>
      </c>
      <c r="J25" s="81">
        <f>J26</f>
        <v>100000</v>
      </c>
    </row>
    <row r="26" spans="1:10" s="3" customFormat="1" ht="25.5" customHeight="1" hidden="1">
      <c r="A26" s="72"/>
      <c r="B26" s="72"/>
      <c r="C26" s="90"/>
      <c r="D26" s="77">
        <v>6436</v>
      </c>
      <c r="E26" s="78" t="s">
        <v>175</v>
      </c>
      <c r="F26" s="87">
        <v>80000</v>
      </c>
      <c r="G26" s="87">
        <v>80000</v>
      </c>
      <c r="H26" s="94">
        <v>100000</v>
      </c>
      <c r="I26" s="94">
        <v>100000</v>
      </c>
      <c r="J26" s="94">
        <v>100000</v>
      </c>
    </row>
    <row r="27" spans="1:10" s="3" customFormat="1" ht="28.5">
      <c r="A27" s="72"/>
      <c r="B27" s="75">
        <v>65</v>
      </c>
      <c r="C27" s="72"/>
      <c r="D27" s="72"/>
      <c r="E27" s="71" t="s">
        <v>186</v>
      </c>
      <c r="F27" s="91">
        <f>F28</f>
        <v>1904722663</v>
      </c>
      <c r="G27" s="91">
        <f>G28</f>
        <v>2088099250</v>
      </c>
      <c r="H27" s="91">
        <f>H28</f>
        <v>2162300635</v>
      </c>
      <c r="I27" s="92">
        <f>I28</f>
        <v>2155449867</v>
      </c>
      <c r="J27" s="91">
        <f>J28</f>
        <v>2158599681</v>
      </c>
    </row>
    <row r="28" spans="1:10" s="32" customFormat="1" ht="15">
      <c r="A28" s="72"/>
      <c r="B28" s="72"/>
      <c r="C28" s="72">
        <v>652</v>
      </c>
      <c r="D28" s="72"/>
      <c r="E28" s="78" t="s">
        <v>52</v>
      </c>
      <c r="F28" s="87">
        <v>1904722663</v>
      </c>
      <c r="G28" s="87">
        <f>G29+G34</f>
        <v>2088099250</v>
      </c>
      <c r="H28" s="87">
        <f>H29+H34</f>
        <v>2162300635</v>
      </c>
      <c r="I28" s="80">
        <f>I29+I34</f>
        <v>2155449867</v>
      </c>
      <c r="J28" s="81">
        <f>J29+J34</f>
        <v>2158599681</v>
      </c>
    </row>
    <row r="29" spans="1:10" s="32" customFormat="1" ht="15" hidden="1">
      <c r="A29" s="72"/>
      <c r="B29" s="72"/>
      <c r="C29" s="72"/>
      <c r="D29" s="72">
        <v>6522</v>
      </c>
      <c r="E29" s="78" t="s">
        <v>187</v>
      </c>
      <c r="F29" s="87">
        <f>SUM(F30:F33)</f>
        <v>2070000000</v>
      </c>
      <c r="G29" s="87">
        <f>SUM(G30:G33)</f>
        <v>2070000000</v>
      </c>
      <c r="H29" s="87">
        <f>SUM(H30:H33)</f>
        <v>2148000000</v>
      </c>
      <c r="I29" s="96">
        <f>SUM(I30:I33)</f>
        <v>2135000000</v>
      </c>
      <c r="J29" s="87">
        <f>SUM(J30:J33)</f>
        <v>2135000000</v>
      </c>
    </row>
    <row r="30" spans="1:10" s="32" customFormat="1" ht="15" hidden="1">
      <c r="A30" s="72"/>
      <c r="B30" s="72"/>
      <c r="C30" s="72"/>
      <c r="D30" s="72"/>
      <c r="E30" s="93" t="s">
        <v>139</v>
      </c>
      <c r="F30" s="87">
        <v>775000000</v>
      </c>
      <c r="G30" s="87">
        <v>775000000</v>
      </c>
      <c r="H30" s="94">
        <v>790000000</v>
      </c>
      <c r="I30" s="94">
        <v>790000000</v>
      </c>
      <c r="J30" s="94">
        <v>790000000</v>
      </c>
    </row>
    <row r="31" spans="1:10" s="32" customFormat="1" ht="15" hidden="1">
      <c r="A31" s="72"/>
      <c r="B31" s="72"/>
      <c r="C31" s="72"/>
      <c r="D31" s="72"/>
      <c r="E31" s="93" t="s">
        <v>53</v>
      </c>
      <c r="F31" s="87">
        <v>285000000</v>
      </c>
      <c r="G31" s="87">
        <v>285000000</v>
      </c>
      <c r="H31" s="94">
        <v>288000000</v>
      </c>
      <c r="I31" s="94">
        <v>285000000</v>
      </c>
      <c r="J31" s="94">
        <v>285000000</v>
      </c>
    </row>
    <row r="32" spans="1:10" s="32" customFormat="1" ht="15" hidden="1">
      <c r="A32" s="72"/>
      <c r="B32" s="72"/>
      <c r="C32" s="72"/>
      <c r="D32" s="72"/>
      <c r="E32" s="93" t="s">
        <v>54</v>
      </c>
      <c r="F32" s="87">
        <v>670000000</v>
      </c>
      <c r="G32" s="87">
        <v>670000000</v>
      </c>
      <c r="H32" s="94">
        <v>720000000</v>
      </c>
      <c r="I32" s="94">
        <v>710000000</v>
      </c>
      <c r="J32" s="94">
        <v>710000000</v>
      </c>
    </row>
    <row r="33" spans="1:10" s="32" customFormat="1" ht="15" hidden="1">
      <c r="A33" s="72"/>
      <c r="B33" s="72"/>
      <c r="C33" s="72"/>
      <c r="D33" s="72"/>
      <c r="E33" s="93" t="s">
        <v>140</v>
      </c>
      <c r="F33" s="87">
        <v>340000000</v>
      </c>
      <c r="G33" s="87">
        <v>340000000</v>
      </c>
      <c r="H33" s="94">
        <v>350000000</v>
      </c>
      <c r="I33" s="94">
        <v>350000000</v>
      </c>
      <c r="J33" s="94">
        <v>350000000</v>
      </c>
    </row>
    <row r="34" spans="1:10" s="3" customFormat="1" ht="15" hidden="1">
      <c r="A34" s="72"/>
      <c r="B34" s="72"/>
      <c r="C34" s="72"/>
      <c r="D34" s="72">
        <v>6526</v>
      </c>
      <c r="E34" s="93" t="s">
        <v>213</v>
      </c>
      <c r="F34" s="87">
        <v>18099250</v>
      </c>
      <c r="G34" s="87">
        <v>18099250</v>
      </c>
      <c r="H34" s="89">
        <v>14300635</v>
      </c>
      <c r="I34" s="89">
        <v>20449867</v>
      </c>
      <c r="J34" s="89">
        <v>23599681</v>
      </c>
    </row>
    <row r="35" spans="1:10" s="3" customFormat="1" ht="28.5">
      <c r="A35" s="72"/>
      <c r="B35" s="97">
        <v>66</v>
      </c>
      <c r="C35" s="72"/>
      <c r="D35" s="72"/>
      <c r="E35" s="98" t="s">
        <v>188</v>
      </c>
      <c r="F35" s="91">
        <f>F36</f>
        <v>71833148</v>
      </c>
      <c r="G35" s="91">
        <f>G36</f>
        <v>100453936</v>
      </c>
      <c r="H35" s="91">
        <f>H36</f>
        <v>119255000</v>
      </c>
      <c r="I35" s="92">
        <f>I36</f>
        <v>204358000</v>
      </c>
      <c r="J35" s="91">
        <f>J36</f>
        <v>170066000</v>
      </c>
    </row>
    <row r="36" spans="1:10" s="32" customFormat="1" ht="30">
      <c r="A36" s="72"/>
      <c r="B36" s="72"/>
      <c r="C36" s="72">
        <v>663</v>
      </c>
      <c r="D36" s="72"/>
      <c r="E36" s="93" t="s">
        <v>220</v>
      </c>
      <c r="F36" s="87">
        <v>71833148</v>
      </c>
      <c r="G36" s="87">
        <f>SUM(G37:G38)</f>
        <v>100453936</v>
      </c>
      <c r="H36" s="87">
        <f>SUM(H37:H38)</f>
        <v>119255000</v>
      </c>
      <c r="I36" s="80">
        <f>SUM(I37:I38)</f>
        <v>204358000</v>
      </c>
      <c r="J36" s="81">
        <f>SUM(J37:J38)</f>
        <v>170066000</v>
      </c>
    </row>
    <row r="37" spans="1:10" s="3" customFormat="1" ht="15" hidden="1">
      <c r="A37" s="72"/>
      <c r="B37" s="72"/>
      <c r="C37" s="90"/>
      <c r="D37" s="72">
        <v>6631</v>
      </c>
      <c r="E37" s="93" t="s">
        <v>55</v>
      </c>
      <c r="F37" s="96">
        <v>2200000</v>
      </c>
      <c r="G37" s="96">
        <v>2200000</v>
      </c>
      <c r="H37" s="89">
        <v>1000000</v>
      </c>
      <c r="I37" s="89">
        <v>1000000</v>
      </c>
      <c r="J37" s="89">
        <v>1000000</v>
      </c>
    </row>
    <row r="38" spans="1:10" s="3" customFormat="1" ht="15" hidden="1">
      <c r="A38" s="72"/>
      <c r="B38" s="72"/>
      <c r="C38" s="72"/>
      <c r="D38" s="72">
        <v>6632</v>
      </c>
      <c r="E38" s="93" t="s">
        <v>56</v>
      </c>
      <c r="F38" s="96">
        <v>98253936</v>
      </c>
      <c r="G38" s="96">
        <v>98253936</v>
      </c>
      <c r="H38" s="88">
        <v>118255000</v>
      </c>
      <c r="I38" s="88">
        <v>203358000</v>
      </c>
      <c r="J38" s="88">
        <v>169066000</v>
      </c>
    </row>
    <row r="39" spans="1:10" s="3" customFormat="1" ht="28.5">
      <c r="A39" s="71">
        <v>7</v>
      </c>
      <c r="B39" s="71"/>
      <c r="C39" s="90"/>
      <c r="D39" s="90"/>
      <c r="E39" s="76" t="s">
        <v>57</v>
      </c>
      <c r="F39" s="91">
        <f>F40</f>
        <v>401140</v>
      </c>
      <c r="G39" s="91">
        <f>G40+G43</f>
        <v>100000</v>
      </c>
      <c r="H39" s="91">
        <f aca="true" t="shared" si="0" ref="G39:J41">H40</f>
        <v>100000</v>
      </c>
      <c r="I39" s="92">
        <f t="shared" si="0"/>
        <v>100000</v>
      </c>
      <c r="J39" s="91">
        <f t="shared" si="0"/>
        <v>100000</v>
      </c>
    </row>
    <row r="40" spans="1:10" s="32" customFormat="1" ht="13.5" customHeight="1">
      <c r="A40" s="78"/>
      <c r="B40" s="71">
        <v>72</v>
      </c>
      <c r="C40" s="90"/>
      <c r="D40" s="90"/>
      <c r="E40" s="76" t="s">
        <v>61</v>
      </c>
      <c r="F40" s="91">
        <f>F41+F43</f>
        <v>401140</v>
      </c>
      <c r="G40" s="91">
        <f t="shared" si="0"/>
        <v>100000</v>
      </c>
      <c r="H40" s="91">
        <f t="shared" si="0"/>
        <v>100000</v>
      </c>
      <c r="I40" s="91">
        <f t="shared" si="0"/>
        <v>100000</v>
      </c>
      <c r="J40" s="91">
        <f>J41+J43</f>
        <v>100000</v>
      </c>
    </row>
    <row r="41" spans="1:10" s="32" customFormat="1" ht="15">
      <c r="A41" s="78"/>
      <c r="B41" s="78"/>
      <c r="C41" s="72">
        <v>721</v>
      </c>
      <c r="D41" s="72"/>
      <c r="E41" s="93" t="s">
        <v>59</v>
      </c>
      <c r="F41" s="87">
        <v>64340</v>
      </c>
      <c r="G41" s="87">
        <f t="shared" si="0"/>
        <v>100000</v>
      </c>
      <c r="H41" s="87">
        <f t="shared" si="0"/>
        <v>100000</v>
      </c>
      <c r="I41" s="80">
        <f t="shared" si="0"/>
        <v>100000</v>
      </c>
      <c r="J41" s="81">
        <f t="shared" si="0"/>
        <v>100000</v>
      </c>
    </row>
    <row r="42" spans="1:10" s="32" customFormat="1" ht="15" hidden="1">
      <c r="A42" s="78"/>
      <c r="B42" s="78"/>
      <c r="C42" s="72"/>
      <c r="D42" s="72">
        <v>7211</v>
      </c>
      <c r="E42" s="93" t="s">
        <v>60</v>
      </c>
      <c r="F42" s="87">
        <v>100000</v>
      </c>
      <c r="G42" s="87">
        <v>100000</v>
      </c>
      <c r="H42" s="94">
        <v>100000</v>
      </c>
      <c r="I42" s="94">
        <v>100000</v>
      </c>
      <c r="J42" s="87">
        <v>100000</v>
      </c>
    </row>
    <row r="43" spans="1:10" s="32" customFormat="1" ht="13.5" customHeight="1">
      <c r="A43" s="78"/>
      <c r="B43" s="78"/>
      <c r="C43" s="72">
        <v>723</v>
      </c>
      <c r="D43" s="72"/>
      <c r="E43" s="93" t="s">
        <v>157</v>
      </c>
      <c r="F43" s="79">
        <v>336800</v>
      </c>
      <c r="G43" s="79">
        <f>G44</f>
        <v>0</v>
      </c>
      <c r="H43" s="79">
        <f>H44</f>
        <v>0</v>
      </c>
      <c r="I43" s="85"/>
      <c r="J43" s="79"/>
    </row>
    <row r="44" spans="1:10" s="3" customFormat="1" ht="13.5" customHeight="1" hidden="1">
      <c r="A44" s="78"/>
      <c r="B44" s="78"/>
      <c r="C44" s="72"/>
      <c r="D44" s="72">
        <v>7231</v>
      </c>
      <c r="E44" s="93" t="s">
        <v>156</v>
      </c>
      <c r="F44" s="86">
        <v>0</v>
      </c>
      <c r="G44" s="86">
        <v>0</v>
      </c>
      <c r="H44" s="79">
        <v>0</v>
      </c>
      <c r="I44" s="85">
        <v>0</v>
      </c>
      <c r="J44" s="79">
        <v>0</v>
      </c>
    </row>
    <row r="45" spans="1:10" s="3" customFormat="1" ht="13.5" customHeight="1">
      <c r="A45" s="72"/>
      <c r="B45" s="72"/>
      <c r="C45" s="90"/>
      <c r="D45" s="72"/>
      <c r="E45" s="76"/>
      <c r="F45" s="58"/>
      <c r="G45" s="58"/>
      <c r="H45" s="58"/>
      <c r="I45" s="58"/>
      <c r="J45" s="58"/>
    </row>
    <row r="46" spans="1:5" s="3" customFormat="1" ht="13.5" customHeight="1">
      <c r="A46" s="41"/>
      <c r="B46" s="41"/>
      <c r="C46" s="41"/>
      <c r="D46" s="41"/>
      <c r="E46" s="25"/>
    </row>
    <row r="47" spans="1:10" s="3" customFormat="1" ht="13.5" customHeight="1">
      <c r="A47" s="41"/>
      <c r="B47" s="41"/>
      <c r="C47" s="41"/>
      <c r="D47" s="41"/>
      <c r="E47" s="25"/>
      <c r="H47" s="40"/>
      <c r="I47" s="40"/>
      <c r="J47" s="40"/>
    </row>
    <row r="48" spans="1:10" s="3" customFormat="1" ht="13.5" customHeight="1">
      <c r="A48" s="41"/>
      <c r="B48" s="41"/>
      <c r="C48" s="41"/>
      <c r="D48" s="41"/>
      <c r="E48" s="25"/>
      <c r="F48" s="33"/>
      <c r="G48" s="33"/>
      <c r="H48" s="4"/>
      <c r="I48" s="4"/>
      <c r="J48" s="4"/>
    </row>
    <row r="49" spans="1:10" s="3" customFormat="1" ht="13.5" customHeight="1">
      <c r="A49" s="41"/>
      <c r="B49" s="41"/>
      <c r="C49" s="41"/>
      <c r="D49" s="41"/>
      <c r="E49" s="25"/>
      <c r="F49" s="33"/>
      <c r="G49" s="33"/>
      <c r="H49" s="4"/>
      <c r="I49" s="4"/>
      <c r="J49" s="4"/>
    </row>
    <row r="50" spans="1:10" s="3" customFormat="1" ht="13.5" customHeight="1">
      <c r="A50" s="41"/>
      <c r="B50" s="41"/>
      <c r="C50" s="41"/>
      <c r="D50" s="41"/>
      <c r="E50" s="25"/>
      <c r="F50" s="33"/>
      <c r="G50" s="33"/>
      <c r="H50" s="4"/>
      <c r="I50" s="4"/>
      <c r="J50" s="4"/>
    </row>
    <row r="51" spans="1:10" s="3" customFormat="1" ht="13.5" customHeight="1">
      <c r="A51" s="41"/>
      <c r="B51" s="41"/>
      <c r="C51" s="41"/>
      <c r="D51" s="41"/>
      <c r="E51" s="25"/>
      <c r="H51" s="27"/>
      <c r="I51" s="27"/>
      <c r="J51" s="27"/>
    </row>
    <row r="52" spans="1:5" s="3" customFormat="1" ht="13.5" customHeight="1">
      <c r="A52" s="41"/>
      <c r="B52" s="41"/>
      <c r="C52" s="41"/>
      <c r="D52" s="41"/>
      <c r="E52" s="25"/>
    </row>
    <row r="53" spans="1:10" s="8" customFormat="1" ht="12.75">
      <c r="A53" s="41"/>
      <c r="B53" s="41"/>
      <c r="C53" s="41"/>
      <c r="D53" s="41"/>
      <c r="E53" s="25"/>
      <c r="F53" s="3"/>
      <c r="G53" s="3"/>
      <c r="H53" s="3"/>
      <c r="I53" s="3"/>
      <c r="J53" s="3"/>
    </row>
    <row r="54" spans="1:5" s="3" customFormat="1" ht="13.5" customHeight="1">
      <c r="A54" s="41"/>
      <c r="B54" s="41"/>
      <c r="C54" s="41"/>
      <c r="D54" s="41"/>
      <c r="E54" s="25"/>
    </row>
    <row r="55" spans="1:10" s="3" customFormat="1" ht="13.5" customHeight="1">
      <c r="A55" s="41"/>
      <c r="B55" s="41"/>
      <c r="C55" s="41"/>
      <c r="D55" s="41"/>
      <c r="E55" s="28"/>
      <c r="F55" s="8"/>
      <c r="G55" s="8"/>
      <c r="H55" s="8"/>
      <c r="I55" s="8"/>
      <c r="J55" s="8"/>
    </row>
    <row r="56" spans="1:5" s="3" customFormat="1" ht="13.5" customHeight="1">
      <c r="A56" s="41"/>
      <c r="B56" s="41"/>
      <c r="C56" s="41"/>
      <c r="D56" s="41"/>
      <c r="E56" s="28"/>
    </row>
    <row r="57" spans="1:5" s="3" customFormat="1" ht="13.5" customHeight="1">
      <c r="A57" s="41"/>
      <c r="B57" s="41"/>
      <c r="C57" s="41"/>
      <c r="D57" s="41"/>
      <c r="E57" s="28"/>
    </row>
    <row r="58" spans="1:5" s="3" customFormat="1" ht="13.5" customHeight="1">
      <c r="A58" s="41"/>
      <c r="B58" s="41"/>
      <c r="C58" s="41"/>
      <c r="D58" s="41"/>
      <c r="E58" s="28"/>
    </row>
    <row r="59" spans="1:5" s="3" customFormat="1" ht="13.5" customHeight="1">
      <c r="A59" s="41"/>
      <c r="B59" s="41"/>
      <c r="C59" s="41"/>
      <c r="D59" s="41"/>
      <c r="E59" s="28"/>
    </row>
    <row r="60" spans="1:5" s="3" customFormat="1" ht="13.5" customHeight="1">
      <c r="A60" s="41"/>
      <c r="B60" s="41"/>
      <c r="C60" s="41"/>
      <c r="D60" s="41"/>
      <c r="E60" s="28"/>
    </row>
    <row r="61" spans="1:5" s="3" customFormat="1" ht="13.5" customHeight="1">
      <c r="A61" s="41"/>
      <c r="B61" s="41"/>
      <c r="C61" s="41"/>
      <c r="D61" s="41"/>
      <c r="E61" s="28"/>
    </row>
    <row r="62" spans="1:5" s="3" customFormat="1" ht="13.5" customHeight="1">
      <c r="A62" s="41"/>
      <c r="B62" s="41"/>
      <c r="C62" s="41"/>
      <c r="D62" s="41"/>
      <c r="E62" s="28"/>
    </row>
    <row r="63" spans="1:5" s="3" customFormat="1" ht="13.5" customHeight="1">
      <c r="A63" s="41"/>
      <c r="B63" s="41"/>
      <c r="C63" s="41"/>
      <c r="D63" s="41"/>
      <c r="E63" s="28"/>
    </row>
    <row r="64" spans="1:5" s="3" customFormat="1" ht="13.5" customHeight="1">
      <c r="A64" s="41"/>
      <c r="B64" s="41"/>
      <c r="C64" s="41"/>
      <c r="D64" s="41"/>
      <c r="E64" s="28"/>
    </row>
    <row r="65" spans="1:5" s="3" customFormat="1" ht="13.5" customHeight="1">
      <c r="A65" s="41"/>
      <c r="B65" s="41"/>
      <c r="C65" s="41"/>
      <c r="D65" s="41"/>
      <c r="E65" s="28"/>
    </row>
    <row r="66" spans="1:5" s="3" customFormat="1" ht="13.5" customHeight="1">
      <c r="A66" s="41"/>
      <c r="B66" s="41"/>
      <c r="C66" s="41"/>
      <c r="D66" s="41"/>
      <c r="E66" s="28"/>
    </row>
    <row r="67" spans="1:5" s="3" customFormat="1" ht="18" customHeight="1">
      <c r="A67" s="41"/>
      <c r="B67" s="41"/>
      <c r="C67" s="41"/>
      <c r="D67" s="41"/>
      <c r="E67" s="28"/>
    </row>
    <row r="68" spans="1:5" s="3" customFormat="1" ht="12.75">
      <c r="A68" s="41"/>
      <c r="B68" s="41"/>
      <c r="C68" s="41"/>
      <c r="D68" s="41"/>
      <c r="E68" s="28"/>
    </row>
    <row r="69" spans="1:5" s="3" customFormat="1" ht="15.75">
      <c r="A69" s="22"/>
      <c r="B69" s="42"/>
      <c r="C69" s="42"/>
      <c r="D69" s="19"/>
      <c r="E69" s="28"/>
    </row>
    <row r="70" spans="1:5" s="3" customFormat="1" ht="12.75">
      <c r="A70" s="43"/>
      <c r="B70" s="44"/>
      <c r="C70" s="44"/>
      <c r="D70" s="17"/>
      <c r="E70" s="28"/>
    </row>
    <row r="71" spans="1:5" s="3" customFormat="1" ht="12.75">
      <c r="A71" s="43"/>
      <c r="B71" s="43"/>
      <c r="C71" s="44"/>
      <c r="D71" s="17"/>
      <c r="E71" s="28"/>
    </row>
    <row r="72" spans="1:5" s="3" customFormat="1" ht="12.75">
      <c r="A72" s="43"/>
      <c r="B72" s="44"/>
      <c r="C72" s="43"/>
      <c r="D72" s="17"/>
      <c r="E72" s="28"/>
    </row>
    <row r="73" spans="1:5" s="3" customFormat="1" ht="12.75">
      <c r="A73" s="43"/>
      <c r="B73" s="44"/>
      <c r="C73" s="43"/>
      <c r="D73" s="14"/>
      <c r="E73" s="28"/>
    </row>
    <row r="74" spans="1:5" s="3" customFormat="1" ht="12.75">
      <c r="A74" s="43"/>
      <c r="B74" s="44"/>
      <c r="C74" s="43"/>
      <c r="D74" s="14"/>
      <c r="E74" s="28"/>
    </row>
    <row r="75" spans="1:5" s="3" customFormat="1" ht="12.75">
      <c r="A75" s="43"/>
      <c r="B75" s="44"/>
      <c r="C75" s="43"/>
      <c r="D75" s="14"/>
      <c r="E75" s="28"/>
    </row>
    <row r="76" spans="1:5" s="3" customFormat="1" ht="12.75">
      <c r="A76" s="44"/>
      <c r="B76" s="43"/>
      <c r="C76" s="44"/>
      <c r="D76" s="45"/>
      <c r="E76" s="28"/>
    </row>
    <row r="77" spans="1:5" s="3" customFormat="1" ht="12.75">
      <c r="A77" s="44"/>
      <c r="B77" s="44"/>
      <c r="C77" s="44"/>
      <c r="D77" s="45"/>
      <c r="E77" s="28"/>
    </row>
    <row r="78" spans="1:5" s="3" customFormat="1" ht="12.75">
      <c r="A78" s="44"/>
      <c r="B78" s="44"/>
      <c r="C78" s="44"/>
      <c r="D78" s="14"/>
      <c r="E78" s="28"/>
    </row>
    <row r="79" spans="1:5" s="3" customFormat="1" ht="12.75">
      <c r="A79" s="44"/>
      <c r="B79" s="44"/>
      <c r="C79" s="44"/>
      <c r="D79" s="45"/>
      <c r="E79" s="28"/>
    </row>
    <row r="80" spans="1:5" s="3" customFormat="1" ht="12.75">
      <c r="A80" s="44"/>
      <c r="B80" s="44"/>
      <c r="C80" s="43"/>
      <c r="D80" s="45"/>
      <c r="E80" s="28"/>
    </row>
    <row r="81" spans="1:5" s="3" customFormat="1" ht="12.75">
      <c r="A81" s="44"/>
      <c r="B81" s="44"/>
      <c r="C81" s="43"/>
      <c r="D81" s="45"/>
      <c r="E81" s="28"/>
    </row>
    <row r="82" spans="1:5" s="3" customFormat="1" ht="12.75">
      <c r="A82" s="44"/>
      <c r="B82" s="44"/>
      <c r="C82" s="44"/>
      <c r="D82" s="45"/>
      <c r="E82" s="10"/>
    </row>
    <row r="83" spans="1:5" s="3" customFormat="1" ht="12.75">
      <c r="A83" s="44"/>
      <c r="B83" s="44"/>
      <c r="C83" s="44"/>
      <c r="D83" s="45"/>
      <c r="E83" s="10"/>
    </row>
    <row r="84" spans="1:5" s="3" customFormat="1" ht="12.75">
      <c r="A84" s="44"/>
      <c r="B84" s="44"/>
      <c r="C84" s="44"/>
      <c r="D84" s="45"/>
      <c r="E84" s="14"/>
    </row>
    <row r="85" spans="1:5" s="3" customFormat="1" ht="12.75">
      <c r="A85" s="44"/>
      <c r="B85" s="44"/>
      <c r="C85" s="44"/>
      <c r="D85" s="45"/>
      <c r="E85" s="10"/>
    </row>
    <row r="86" spans="1:5" s="3" customFormat="1" ht="12.75">
      <c r="A86" s="44"/>
      <c r="B86" s="44"/>
      <c r="C86" s="44"/>
      <c r="D86" s="45"/>
      <c r="E86" s="10"/>
    </row>
    <row r="87" spans="1:5" s="3" customFormat="1" ht="12.75">
      <c r="A87" s="44"/>
      <c r="B87" s="44"/>
      <c r="C87" s="44"/>
      <c r="D87" s="45"/>
      <c r="E87" s="14"/>
    </row>
    <row r="88" spans="1:5" s="3" customFormat="1" ht="13.5" customHeight="1">
      <c r="A88" s="44"/>
      <c r="B88" s="44"/>
      <c r="C88" s="44"/>
      <c r="D88" s="45"/>
      <c r="E88" s="10"/>
    </row>
    <row r="89" spans="1:5" s="3" customFormat="1" ht="13.5" customHeight="1">
      <c r="A89" s="44"/>
      <c r="B89" s="44"/>
      <c r="C89" s="44"/>
      <c r="D89" s="45"/>
      <c r="E89" s="10"/>
    </row>
    <row r="90" spans="1:5" s="3" customFormat="1" ht="13.5" customHeight="1">
      <c r="A90" s="44"/>
      <c r="B90" s="44"/>
      <c r="C90" s="44"/>
      <c r="D90" s="45"/>
      <c r="E90" s="10"/>
    </row>
    <row r="91" spans="1:5" s="3" customFormat="1" ht="12.75">
      <c r="A91" s="44"/>
      <c r="B91" s="43"/>
      <c r="C91" s="44"/>
      <c r="D91" s="45"/>
      <c r="E91" s="9"/>
    </row>
    <row r="92" spans="1:5" s="3" customFormat="1" ht="13.5" customHeight="1">
      <c r="A92" s="44"/>
      <c r="B92" s="44"/>
      <c r="C92" s="43"/>
      <c r="D92" s="45"/>
      <c r="E92" s="7"/>
    </row>
    <row r="93" spans="1:5" s="3" customFormat="1" ht="13.5" customHeight="1">
      <c r="A93" s="44"/>
      <c r="B93" s="44"/>
      <c r="C93" s="43"/>
      <c r="D93" s="14"/>
      <c r="E93" s="26"/>
    </row>
    <row r="94" spans="1:5" s="3" customFormat="1" ht="13.5" customHeight="1">
      <c r="A94" s="44"/>
      <c r="B94" s="44"/>
      <c r="C94" s="44"/>
      <c r="D94" s="45"/>
      <c r="E94" s="10"/>
    </row>
    <row r="95" spans="1:5" s="3" customFormat="1" ht="13.5" customHeight="1">
      <c r="A95" s="44"/>
      <c r="B95" s="43"/>
      <c r="C95" s="44"/>
      <c r="D95" s="45"/>
      <c r="E95" s="9"/>
    </row>
    <row r="96" spans="1:5" s="3" customFormat="1" ht="13.5" customHeight="1">
      <c r="A96" s="44"/>
      <c r="B96" s="44"/>
      <c r="C96" s="43"/>
      <c r="D96" s="45"/>
      <c r="E96" s="9"/>
    </row>
    <row r="97" spans="1:5" s="3" customFormat="1" ht="13.5" customHeight="1">
      <c r="A97" s="44"/>
      <c r="B97" s="44"/>
      <c r="C97" s="43"/>
      <c r="D97" s="46"/>
      <c r="E97" s="14"/>
    </row>
    <row r="98" spans="1:5" s="3" customFormat="1" ht="13.5" customHeight="1">
      <c r="A98" s="44"/>
      <c r="B98" s="44"/>
      <c r="C98" s="44"/>
      <c r="D98" s="12"/>
      <c r="E98" s="12"/>
    </row>
    <row r="99" spans="1:5" s="3" customFormat="1" ht="12.75">
      <c r="A99" s="44"/>
      <c r="B99" s="44"/>
      <c r="C99" s="44"/>
      <c r="D99" s="14"/>
      <c r="E99" s="13"/>
    </row>
    <row r="100" spans="1:5" s="3" customFormat="1" ht="13.5" customHeight="1">
      <c r="A100" s="44"/>
      <c r="B100" s="44"/>
      <c r="C100" s="44"/>
      <c r="D100" s="45"/>
      <c r="E100" s="10"/>
    </row>
    <row r="101" spans="1:5" s="3" customFormat="1" ht="13.5" customHeight="1">
      <c r="A101" s="44"/>
      <c r="B101" s="44"/>
      <c r="C101" s="43"/>
      <c r="D101" s="45"/>
      <c r="E101" s="35"/>
    </row>
    <row r="102" spans="1:5" s="3" customFormat="1" ht="13.5" customHeight="1">
      <c r="A102" s="44"/>
      <c r="B102" s="44"/>
      <c r="C102" s="43"/>
      <c r="D102" s="45"/>
      <c r="E102" s="14"/>
    </row>
    <row r="103" spans="1:5" s="3" customFormat="1" ht="13.5" customHeight="1">
      <c r="A103" s="44"/>
      <c r="B103" s="44"/>
      <c r="C103" s="44"/>
      <c r="D103" s="45"/>
      <c r="E103" s="10"/>
    </row>
    <row r="104" spans="1:5" s="3" customFormat="1" ht="12.75">
      <c r="A104" s="44"/>
      <c r="B104" s="44"/>
      <c r="C104" s="44"/>
      <c r="D104" s="45"/>
      <c r="E104" s="13"/>
    </row>
    <row r="105" spans="1:5" s="3" customFormat="1" ht="13.5" customHeight="1">
      <c r="A105" s="44"/>
      <c r="B105" s="44"/>
      <c r="C105" s="44"/>
      <c r="D105" s="45"/>
      <c r="E105" s="10"/>
    </row>
    <row r="106" spans="1:5" s="3" customFormat="1" ht="13.5" customHeight="1">
      <c r="A106" s="44"/>
      <c r="B106" s="44"/>
      <c r="C106" s="44"/>
      <c r="D106" s="45"/>
      <c r="E106" s="26"/>
    </row>
    <row r="107" spans="1:5" s="3" customFormat="1" ht="13.5" customHeight="1">
      <c r="A107" s="44"/>
      <c r="B107" s="44"/>
      <c r="C107" s="44"/>
      <c r="D107" s="12"/>
      <c r="E107" s="12"/>
    </row>
    <row r="108" spans="1:5" s="3" customFormat="1" ht="13.5" customHeight="1">
      <c r="A108" s="44"/>
      <c r="B108" s="43"/>
      <c r="C108" s="44"/>
      <c r="D108" s="12"/>
      <c r="E108" s="7"/>
    </row>
    <row r="109" spans="1:5" s="3" customFormat="1" ht="13.5" customHeight="1">
      <c r="A109" s="44"/>
      <c r="B109" s="44"/>
      <c r="C109" s="43"/>
      <c r="D109" s="12"/>
      <c r="E109" s="17"/>
    </row>
    <row r="110" spans="1:5" s="3" customFormat="1" ht="13.5" customHeight="1">
      <c r="A110" s="44"/>
      <c r="B110" s="44"/>
      <c r="C110" s="43"/>
      <c r="D110" s="14"/>
      <c r="E110" s="14"/>
    </row>
    <row r="111" spans="1:5" s="3" customFormat="1" ht="13.5" customHeight="1">
      <c r="A111" s="44"/>
      <c r="B111" s="44"/>
      <c r="C111" s="44"/>
      <c r="D111" s="45"/>
      <c r="E111" s="10"/>
    </row>
    <row r="112" spans="1:5" s="3" customFormat="1" ht="13.5" customHeight="1">
      <c r="A112" s="44"/>
      <c r="B112" s="43"/>
      <c r="C112" s="44"/>
      <c r="D112" s="45"/>
      <c r="E112" s="9"/>
    </row>
    <row r="113" spans="1:5" s="3" customFormat="1" ht="13.5" customHeight="1">
      <c r="A113" s="44"/>
      <c r="B113" s="44"/>
      <c r="C113" s="43"/>
      <c r="D113" s="45"/>
      <c r="E113" s="7"/>
    </row>
    <row r="114" spans="1:5" s="3" customFormat="1" ht="13.5" customHeight="1">
      <c r="A114" s="44"/>
      <c r="B114" s="44"/>
      <c r="C114" s="43"/>
      <c r="D114" s="14"/>
      <c r="E114" s="14"/>
    </row>
    <row r="115" spans="1:5" s="3" customFormat="1" ht="12.75">
      <c r="A115" s="44"/>
      <c r="B115" s="44"/>
      <c r="C115" s="44"/>
      <c r="D115" s="12"/>
      <c r="E115" s="10"/>
    </row>
    <row r="116" spans="1:5" s="3" customFormat="1" ht="13.5" customHeight="1">
      <c r="A116" s="44"/>
      <c r="B116" s="44"/>
      <c r="C116" s="43"/>
      <c r="D116" s="12"/>
      <c r="E116" s="7"/>
    </row>
    <row r="117" spans="1:5" s="3" customFormat="1" ht="13.5" customHeight="1">
      <c r="A117" s="44"/>
      <c r="B117" s="44"/>
      <c r="C117" s="44"/>
      <c r="D117" s="14"/>
      <c r="E117" s="26"/>
    </row>
    <row r="118" spans="1:5" s="3" customFormat="1" ht="13.5" customHeight="1">
      <c r="A118" s="44"/>
      <c r="B118" s="44"/>
      <c r="C118" s="44"/>
      <c r="D118" s="45"/>
      <c r="E118" s="10"/>
    </row>
    <row r="119" spans="1:5" s="3" customFormat="1" ht="13.5" customHeight="1">
      <c r="A119" s="44"/>
      <c r="B119" s="44"/>
      <c r="C119" s="44"/>
      <c r="D119" s="14"/>
      <c r="E119" s="14"/>
    </row>
    <row r="120" spans="1:5" s="3" customFormat="1" ht="13.5" customHeight="1">
      <c r="A120" s="44"/>
      <c r="B120" s="44"/>
      <c r="C120" s="44"/>
      <c r="D120" s="45"/>
      <c r="E120" s="10"/>
    </row>
    <row r="121" spans="1:5" s="3" customFormat="1" ht="13.5" customHeight="1">
      <c r="A121" s="44"/>
      <c r="B121" s="44"/>
      <c r="C121" s="44"/>
      <c r="D121" s="45"/>
      <c r="E121" s="10"/>
    </row>
    <row r="122" spans="1:5" s="3" customFormat="1" ht="13.5" customHeight="1">
      <c r="A122" s="43"/>
      <c r="B122" s="44"/>
      <c r="C122" s="44"/>
      <c r="D122" s="17"/>
      <c r="E122" s="7"/>
    </row>
    <row r="123" spans="1:5" s="3" customFormat="1" ht="13.5" customHeight="1">
      <c r="A123" s="44"/>
      <c r="B123" s="43"/>
      <c r="C123" s="43"/>
      <c r="D123" s="47"/>
      <c r="E123" s="7"/>
    </row>
    <row r="124" spans="1:5" s="3" customFormat="1" ht="13.5">
      <c r="A124" s="44"/>
      <c r="B124" s="43"/>
      <c r="C124" s="43"/>
      <c r="D124" s="47"/>
      <c r="E124" s="9"/>
    </row>
    <row r="125" spans="1:5" s="3" customFormat="1" ht="12.75">
      <c r="A125" s="44"/>
      <c r="B125" s="43"/>
      <c r="C125" s="43"/>
      <c r="D125" s="14"/>
      <c r="E125" s="13"/>
    </row>
    <row r="126" spans="1:5" s="3" customFormat="1" ht="12.75">
      <c r="A126" s="44"/>
      <c r="B126" s="44"/>
      <c r="C126" s="44"/>
      <c r="D126" s="45"/>
      <c r="E126" s="10"/>
    </row>
    <row r="127" spans="1:5" s="3" customFormat="1" ht="12.75">
      <c r="A127" s="44"/>
      <c r="B127" s="43"/>
      <c r="C127" s="44"/>
      <c r="D127" s="45"/>
      <c r="E127" s="7"/>
    </row>
    <row r="128" spans="1:5" s="3" customFormat="1" ht="12.75">
      <c r="A128" s="44"/>
      <c r="B128" s="44"/>
      <c r="C128" s="43"/>
      <c r="D128" s="45"/>
      <c r="E128" s="9"/>
    </row>
    <row r="129" spans="1:5" s="3" customFormat="1" ht="12.75">
      <c r="A129" s="44"/>
      <c r="B129" s="44"/>
      <c r="C129" s="43"/>
      <c r="D129" s="14"/>
      <c r="E129" s="14"/>
    </row>
    <row r="130" spans="1:5" s="3" customFormat="1" ht="12.75">
      <c r="A130" s="44"/>
      <c r="B130" s="44"/>
      <c r="C130" s="44"/>
      <c r="D130" s="45"/>
      <c r="E130" s="10"/>
    </row>
    <row r="131" spans="1:5" s="3" customFormat="1" ht="12.75">
      <c r="A131" s="44"/>
      <c r="B131" s="44"/>
      <c r="C131" s="44"/>
      <c r="D131" s="45"/>
      <c r="E131" s="10"/>
    </row>
    <row r="132" spans="1:5" s="3" customFormat="1" ht="12.75">
      <c r="A132" s="44"/>
      <c r="B132" s="44"/>
      <c r="C132" s="44"/>
      <c r="D132" s="48"/>
      <c r="E132" s="5"/>
    </row>
    <row r="133" spans="1:5" s="3" customFormat="1" ht="12.75">
      <c r="A133" s="44"/>
      <c r="B133" s="44"/>
      <c r="C133" s="44"/>
      <c r="D133" s="45"/>
      <c r="E133" s="10"/>
    </row>
    <row r="134" spans="1:5" s="3" customFormat="1" ht="12.75">
      <c r="A134" s="44"/>
      <c r="B134" s="44"/>
      <c r="C134" s="44"/>
      <c r="D134" s="45"/>
      <c r="E134" s="10"/>
    </row>
    <row r="135" spans="1:5" s="3" customFormat="1" ht="12.75">
      <c r="A135" s="44"/>
      <c r="B135" s="44"/>
      <c r="C135" s="44"/>
      <c r="D135" s="45"/>
      <c r="E135" s="10"/>
    </row>
    <row r="136" spans="1:5" s="3" customFormat="1" ht="12.75">
      <c r="A136" s="44"/>
      <c r="B136" s="44"/>
      <c r="C136" s="44"/>
      <c r="D136" s="14"/>
      <c r="E136" s="14"/>
    </row>
    <row r="137" spans="1:5" s="3" customFormat="1" ht="12.75">
      <c r="A137" s="44"/>
      <c r="B137" s="44"/>
      <c r="C137" s="44"/>
      <c r="D137" s="45"/>
      <c r="E137" s="10"/>
    </row>
    <row r="138" spans="1:5" s="3" customFormat="1" ht="12.75">
      <c r="A138" s="44"/>
      <c r="B138" s="44"/>
      <c r="C138" s="44"/>
      <c r="D138" s="14"/>
      <c r="E138" s="14"/>
    </row>
    <row r="139" spans="1:5" s="3" customFormat="1" ht="12.75">
      <c r="A139" s="44"/>
      <c r="B139" s="44"/>
      <c r="C139" s="44"/>
      <c r="D139" s="45"/>
      <c r="E139" s="10"/>
    </row>
    <row r="140" spans="1:5" s="3" customFormat="1" ht="12.75">
      <c r="A140" s="44"/>
      <c r="B140" s="44"/>
      <c r="C140" s="44"/>
      <c r="D140" s="45"/>
      <c r="E140" s="10"/>
    </row>
    <row r="141" spans="1:5" s="3" customFormat="1" ht="12.75">
      <c r="A141" s="44"/>
      <c r="B141" s="44"/>
      <c r="C141" s="44"/>
      <c r="D141" s="45"/>
      <c r="E141" s="10"/>
    </row>
    <row r="142" spans="1:5" s="3" customFormat="1" ht="12.75">
      <c r="A142" s="44"/>
      <c r="B142" s="44"/>
      <c r="C142" s="44"/>
      <c r="D142" s="45"/>
      <c r="E142" s="10"/>
    </row>
    <row r="143" spans="1:5" s="3" customFormat="1" ht="12.75">
      <c r="A143" s="11"/>
      <c r="B143" s="11"/>
      <c r="C143" s="11"/>
      <c r="D143" s="11"/>
      <c r="E143" s="36"/>
    </row>
    <row r="144" spans="1:5" s="3" customFormat="1" ht="12.75">
      <c r="A144" s="44"/>
      <c r="B144" s="44"/>
      <c r="C144" s="43"/>
      <c r="D144" s="45"/>
      <c r="E144" s="9"/>
    </row>
    <row r="145" spans="1:5" s="3" customFormat="1" ht="12.75">
      <c r="A145" s="44"/>
      <c r="B145" s="44"/>
      <c r="C145" s="44"/>
      <c r="D145" s="49"/>
      <c r="E145" s="6"/>
    </row>
    <row r="146" spans="1:5" s="3" customFormat="1" ht="12.75">
      <c r="A146" s="44"/>
      <c r="B146" s="44"/>
      <c r="C146" s="44"/>
      <c r="D146" s="45"/>
      <c r="E146" s="10"/>
    </row>
    <row r="147" spans="1:5" s="3" customFormat="1" ht="12.75">
      <c r="A147" s="44"/>
      <c r="B147" s="44"/>
      <c r="C147" s="44"/>
      <c r="D147" s="48"/>
      <c r="E147" s="5"/>
    </row>
    <row r="148" spans="1:5" s="3" customFormat="1" ht="12.75">
      <c r="A148" s="44"/>
      <c r="B148" s="44"/>
      <c r="C148" s="44"/>
      <c r="D148" s="48"/>
      <c r="E148" s="5"/>
    </row>
    <row r="149" spans="1:5" s="3" customFormat="1" ht="12.75">
      <c r="A149" s="44"/>
      <c r="B149" s="44"/>
      <c r="C149" s="44"/>
      <c r="D149" s="45"/>
      <c r="E149" s="10"/>
    </row>
    <row r="150" spans="1:5" s="3" customFormat="1" ht="12.75">
      <c r="A150" s="44"/>
      <c r="B150" s="44"/>
      <c r="C150" s="44"/>
      <c r="D150" s="14"/>
      <c r="E150" s="14"/>
    </row>
    <row r="151" spans="1:5" s="3" customFormat="1" ht="12.75">
      <c r="A151" s="44"/>
      <c r="B151" s="44"/>
      <c r="C151" s="44"/>
      <c r="D151" s="45"/>
      <c r="E151" s="10"/>
    </row>
    <row r="152" spans="1:5" s="3" customFormat="1" ht="12.75">
      <c r="A152" s="44"/>
      <c r="B152" s="44"/>
      <c r="C152" s="44"/>
      <c r="D152" s="45"/>
      <c r="E152" s="10"/>
    </row>
    <row r="153" spans="1:5" s="3" customFormat="1" ht="12.75">
      <c r="A153" s="44"/>
      <c r="B153" s="44"/>
      <c r="C153" s="44"/>
      <c r="D153" s="14"/>
      <c r="E153" s="14"/>
    </row>
    <row r="154" spans="1:5" s="3" customFormat="1" ht="12.75">
      <c r="A154" s="44"/>
      <c r="B154" s="44"/>
      <c r="C154" s="44"/>
      <c r="D154" s="45"/>
      <c r="E154" s="10"/>
    </row>
    <row r="155" spans="1:5" s="3" customFormat="1" ht="12.75">
      <c r="A155" s="44"/>
      <c r="B155" s="44"/>
      <c r="C155" s="44"/>
      <c r="D155" s="48"/>
      <c r="E155" s="5"/>
    </row>
    <row r="156" spans="1:5" s="3" customFormat="1" ht="12.75">
      <c r="A156" s="44"/>
      <c r="B156" s="44"/>
      <c r="C156" s="44"/>
      <c r="D156" s="14"/>
      <c r="E156" s="6"/>
    </row>
    <row r="157" spans="1:5" s="3" customFormat="1" ht="12.75">
      <c r="A157" s="44"/>
      <c r="B157" s="44"/>
      <c r="C157" s="44"/>
      <c r="D157" s="12"/>
      <c r="E157" s="5"/>
    </row>
    <row r="158" spans="1:5" s="3" customFormat="1" ht="12.75">
      <c r="A158" s="44"/>
      <c r="B158" s="44"/>
      <c r="C158" s="44"/>
      <c r="D158" s="14"/>
      <c r="E158" s="14"/>
    </row>
    <row r="159" spans="1:5" s="3" customFormat="1" ht="12.75">
      <c r="A159" s="44"/>
      <c r="B159" s="44"/>
      <c r="C159" s="44"/>
      <c r="D159" s="45"/>
      <c r="E159" s="10"/>
    </row>
    <row r="160" spans="1:5" s="3" customFormat="1" ht="12.75">
      <c r="A160" s="44"/>
      <c r="B160" s="44"/>
      <c r="C160" s="43"/>
      <c r="D160" s="45"/>
      <c r="E160" s="9"/>
    </row>
    <row r="161" spans="1:5" s="3" customFormat="1" ht="12.75">
      <c r="A161" s="44"/>
      <c r="B161" s="44"/>
      <c r="C161" s="44"/>
      <c r="D161" s="12"/>
      <c r="E161" s="14"/>
    </row>
    <row r="162" spans="1:5" s="3" customFormat="1" ht="12.75">
      <c r="A162" s="44"/>
      <c r="B162" s="44"/>
      <c r="C162" s="44"/>
      <c r="D162" s="12"/>
      <c r="E162" s="5"/>
    </row>
    <row r="163" spans="1:5" s="3" customFormat="1" ht="12.75">
      <c r="A163" s="44"/>
      <c r="B163" s="44"/>
      <c r="C163" s="43"/>
      <c r="D163" s="12"/>
      <c r="E163" s="18"/>
    </row>
    <row r="164" spans="1:5" s="3" customFormat="1" ht="12.75">
      <c r="A164" s="44"/>
      <c r="B164" s="44"/>
      <c r="C164" s="43"/>
      <c r="D164" s="14"/>
      <c r="E164" s="13"/>
    </row>
    <row r="165" spans="1:5" s="3" customFormat="1" ht="11.25" customHeight="1">
      <c r="A165" s="44"/>
      <c r="B165" s="44"/>
      <c r="C165" s="44"/>
      <c r="D165" s="45"/>
      <c r="E165" s="10"/>
    </row>
    <row r="166" spans="1:5" s="3" customFormat="1" ht="24" customHeight="1">
      <c r="A166" s="44"/>
      <c r="B166" s="44"/>
      <c r="C166" s="44"/>
      <c r="D166" s="49"/>
      <c r="E166" s="4"/>
    </row>
    <row r="167" spans="1:5" s="3" customFormat="1" ht="15" customHeight="1">
      <c r="A167" s="44"/>
      <c r="B167" s="44"/>
      <c r="C167" s="44"/>
      <c r="D167" s="48"/>
      <c r="E167" s="5"/>
    </row>
    <row r="168" spans="1:5" s="3" customFormat="1" ht="11.25" customHeight="1">
      <c r="A168" s="44"/>
      <c r="B168" s="43"/>
      <c r="C168" s="44"/>
      <c r="D168" s="48"/>
      <c r="E168" s="37"/>
    </row>
    <row r="169" spans="1:5" s="3" customFormat="1" ht="12.75">
      <c r="A169" s="44"/>
      <c r="B169" s="44"/>
      <c r="C169" s="43"/>
      <c r="D169" s="48"/>
      <c r="E169" s="37"/>
    </row>
    <row r="170" spans="1:5" s="3" customFormat="1" ht="13.5" customHeight="1">
      <c r="A170" s="44"/>
      <c r="B170" s="44"/>
      <c r="C170" s="44"/>
      <c r="D170" s="49"/>
      <c r="E170" s="6"/>
    </row>
    <row r="171" spans="1:5" s="3" customFormat="1" ht="12.75" customHeight="1">
      <c r="A171" s="44"/>
      <c r="B171" s="44"/>
      <c r="C171" s="44"/>
      <c r="D171" s="48"/>
      <c r="E171" s="5"/>
    </row>
    <row r="172" spans="1:5" s="3" customFormat="1" ht="12.75" customHeight="1">
      <c r="A172" s="44"/>
      <c r="B172" s="43"/>
      <c r="C172" s="44"/>
      <c r="D172" s="48"/>
      <c r="E172" s="1"/>
    </row>
    <row r="173" spans="1:5" s="3" customFormat="1" ht="12.75">
      <c r="A173" s="44"/>
      <c r="B173" s="44"/>
      <c r="C173" s="43"/>
      <c r="D173" s="48"/>
      <c r="E173" s="9"/>
    </row>
    <row r="174" spans="1:5" s="3" customFormat="1" ht="12.75">
      <c r="A174" s="44"/>
      <c r="B174" s="44"/>
      <c r="C174" s="43"/>
      <c r="D174" s="14"/>
      <c r="E174" s="13"/>
    </row>
    <row r="175" spans="1:5" s="3" customFormat="1" ht="12.75">
      <c r="A175" s="44"/>
      <c r="B175" s="44"/>
      <c r="C175" s="44"/>
      <c r="D175" s="45"/>
      <c r="E175" s="10"/>
    </row>
    <row r="176" spans="1:5" s="3" customFormat="1" ht="12.75">
      <c r="A176" s="44"/>
      <c r="B176" s="44"/>
      <c r="C176" s="43"/>
      <c r="D176" s="45"/>
      <c r="E176" s="18"/>
    </row>
    <row r="177" spans="1:5" s="3" customFormat="1" ht="12.75">
      <c r="A177" s="44"/>
      <c r="B177" s="44"/>
      <c r="C177" s="44"/>
      <c r="D177" s="49"/>
      <c r="E177" s="6"/>
    </row>
    <row r="178" spans="1:5" s="3" customFormat="1" ht="19.5" customHeight="1">
      <c r="A178" s="44"/>
      <c r="B178" s="44"/>
      <c r="C178" s="44"/>
      <c r="D178" s="48"/>
      <c r="E178" s="5"/>
    </row>
    <row r="179" spans="1:5" s="3" customFormat="1" ht="15" customHeight="1">
      <c r="A179" s="44"/>
      <c r="B179" s="44"/>
      <c r="C179" s="44"/>
      <c r="D179" s="45"/>
      <c r="E179" s="10"/>
    </row>
    <row r="180" spans="1:5" s="3" customFormat="1" ht="15.75">
      <c r="A180" s="22"/>
      <c r="B180" s="50"/>
      <c r="C180" s="50"/>
      <c r="D180" s="50"/>
      <c r="E180" s="7"/>
    </row>
    <row r="181" spans="1:5" s="3" customFormat="1" ht="12.75">
      <c r="A181" s="43"/>
      <c r="B181" s="44"/>
      <c r="C181" s="44"/>
      <c r="D181" s="17"/>
      <c r="E181" s="7"/>
    </row>
    <row r="182" spans="1:5" s="3" customFormat="1" ht="12.75">
      <c r="A182" s="43"/>
      <c r="B182" s="43"/>
      <c r="C182" s="44"/>
      <c r="D182" s="17"/>
      <c r="E182" s="9"/>
    </row>
    <row r="183" spans="1:5" s="3" customFormat="1" ht="12.75">
      <c r="A183" s="44"/>
      <c r="B183" s="44"/>
      <c r="C183" s="43"/>
      <c r="D183" s="45"/>
      <c r="E183" s="7"/>
    </row>
    <row r="184" spans="1:5" s="3" customFormat="1" ht="12.75">
      <c r="A184" s="44"/>
      <c r="B184" s="44"/>
      <c r="C184" s="44"/>
      <c r="D184" s="46"/>
      <c r="E184" s="14"/>
    </row>
    <row r="185" spans="1:5" s="3" customFormat="1" ht="12.75">
      <c r="A185" s="44"/>
      <c r="B185" s="43"/>
      <c r="C185" s="44"/>
      <c r="D185" s="45"/>
      <c r="E185" s="9"/>
    </row>
    <row r="186" spans="1:5" s="3" customFormat="1" ht="22.5" customHeight="1">
      <c r="A186" s="44"/>
      <c r="B186" s="44"/>
      <c r="C186" s="43"/>
      <c r="D186" s="45"/>
      <c r="E186" s="9"/>
    </row>
    <row r="187" spans="1:5" s="3" customFormat="1" ht="12.75">
      <c r="A187" s="44"/>
      <c r="B187" s="44"/>
      <c r="C187" s="44"/>
      <c r="D187" s="14"/>
      <c r="E187" s="13"/>
    </row>
    <row r="188" spans="1:5" s="3" customFormat="1" ht="12.75">
      <c r="A188" s="44"/>
      <c r="B188" s="44"/>
      <c r="C188" s="43"/>
      <c r="D188" s="45"/>
      <c r="E188" s="35"/>
    </row>
    <row r="189" spans="1:5" s="3" customFormat="1" ht="12.75">
      <c r="A189" s="44"/>
      <c r="B189" s="44"/>
      <c r="C189" s="44"/>
      <c r="D189" s="45"/>
      <c r="E189" s="13"/>
    </row>
    <row r="190" spans="1:5" s="3" customFormat="1" ht="12.75">
      <c r="A190" s="44"/>
      <c r="B190" s="43"/>
      <c r="C190" s="44"/>
      <c r="D190" s="12"/>
      <c r="E190" s="7"/>
    </row>
    <row r="191" spans="1:5" s="3" customFormat="1" ht="13.5" customHeight="1">
      <c r="A191" s="44"/>
      <c r="B191" s="44"/>
      <c r="C191" s="43"/>
      <c r="D191" s="12"/>
      <c r="E191" s="17"/>
    </row>
    <row r="192" spans="1:5" s="3" customFormat="1" ht="13.5" customHeight="1">
      <c r="A192" s="44"/>
      <c r="B192" s="44"/>
      <c r="C192" s="44"/>
      <c r="D192" s="14"/>
      <c r="E192" s="14"/>
    </row>
    <row r="193" spans="1:5" s="3" customFormat="1" ht="13.5" customHeight="1">
      <c r="A193" s="43"/>
      <c r="B193" s="44"/>
      <c r="C193" s="44"/>
      <c r="D193" s="17"/>
      <c r="E193" s="7"/>
    </row>
    <row r="194" spans="1:5" s="3" customFormat="1" ht="12.75">
      <c r="A194" s="44"/>
      <c r="B194" s="43"/>
      <c r="C194" s="44"/>
      <c r="D194" s="45"/>
      <c r="E194" s="7"/>
    </row>
    <row r="195" spans="1:5" s="3" customFormat="1" ht="12.75">
      <c r="A195" s="44"/>
      <c r="B195" s="44"/>
      <c r="C195" s="43"/>
      <c r="D195" s="45"/>
      <c r="E195" s="9"/>
    </row>
    <row r="196" spans="1:5" s="3" customFormat="1" ht="12.75">
      <c r="A196" s="44"/>
      <c r="B196" s="44"/>
      <c r="C196" s="43"/>
      <c r="D196" s="14"/>
      <c r="E196" s="14"/>
    </row>
    <row r="197" spans="1:5" s="3" customFormat="1" ht="12.75">
      <c r="A197" s="44"/>
      <c r="B197" s="44"/>
      <c r="C197" s="43"/>
      <c r="D197" s="45"/>
      <c r="E197" s="9"/>
    </row>
    <row r="198" spans="1:5" s="3" customFormat="1" ht="12.75">
      <c r="A198" s="44"/>
      <c r="B198" s="44"/>
      <c r="C198" s="44"/>
      <c r="D198" s="49"/>
      <c r="E198" s="6"/>
    </row>
    <row r="199" spans="1:5" s="3" customFormat="1" ht="12.75">
      <c r="A199" s="44"/>
      <c r="B199" s="44"/>
      <c r="C199" s="43"/>
      <c r="D199" s="12"/>
      <c r="E199" s="18"/>
    </row>
    <row r="200" spans="1:5" s="3" customFormat="1" ht="12.75">
      <c r="A200" s="44"/>
      <c r="B200" s="44"/>
      <c r="C200" s="43"/>
      <c r="D200" s="14"/>
      <c r="E200" s="13"/>
    </row>
    <row r="201" spans="1:5" s="3" customFormat="1" ht="12.75">
      <c r="A201" s="44"/>
      <c r="B201" s="44"/>
      <c r="C201" s="44"/>
      <c r="D201" s="49"/>
      <c r="E201" s="20"/>
    </row>
    <row r="202" spans="1:5" s="3" customFormat="1" ht="12.75">
      <c r="A202" s="44"/>
      <c r="B202" s="43"/>
      <c r="C202" s="44"/>
      <c r="D202" s="48"/>
      <c r="E202" s="1"/>
    </row>
    <row r="203" spans="1:5" s="3" customFormat="1" ht="12.75">
      <c r="A203" s="44"/>
      <c r="B203" s="44"/>
      <c r="C203" s="43"/>
      <c r="D203" s="48"/>
      <c r="E203" s="9"/>
    </row>
    <row r="204" spans="1:5" s="3" customFormat="1" ht="12.75">
      <c r="A204" s="44"/>
      <c r="B204" s="44"/>
      <c r="C204" s="43"/>
      <c r="D204" s="14"/>
      <c r="E204" s="13"/>
    </row>
    <row r="205" spans="1:10" s="23" customFormat="1" ht="18" customHeight="1">
      <c r="A205" s="44"/>
      <c r="B205" s="44"/>
      <c r="C205" s="43"/>
      <c r="D205" s="14"/>
      <c r="E205" s="13"/>
      <c r="F205" s="3"/>
      <c r="G205" s="3"/>
      <c r="H205" s="3"/>
      <c r="I205" s="3"/>
      <c r="J205" s="3"/>
    </row>
    <row r="206" spans="1:5" s="3" customFormat="1" ht="28.5" customHeight="1">
      <c r="A206" s="44"/>
      <c r="B206" s="44"/>
      <c r="C206" s="44"/>
      <c r="D206" s="45"/>
      <c r="E206" s="10"/>
    </row>
    <row r="207" spans="1:10" s="3" customFormat="1" ht="19.5">
      <c r="A207" s="287"/>
      <c r="B207" s="288"/>
      <c r="C207" s="288"/>
      <c r="D207" s="288"/>
      <c r="E207" s="288"/>
      <c r="F207" s="23"/>
      <c r="G207" s="23"/>
      <c r="H207" s="23"/>
      <c r="I207" s="23"/>
      <c r="J207" s="23"/>
    </row>
    <row r="208" spans="1:5" s="3" customFormat="1" ht="12.75">
      <c r="A208" s="11"/>
      <c r="B208" s="11"/>
      <c r="C208" s="11"/>
      <c r="D208" s="11"/>
      <c r="E208" s="36"/>
    </row>
    <row r="209" spans="1:4" s="3" customFormat="1" ht="12.75">
      <c r="A209" s="44"/>
      <c r="B209" s="44"/>
      <c r="C209" s="44"/>
      <c r="D209" s="44"/>
    </row>
    <row r="210" spans="1:5" s="3" customFormat="1" ht="17.25" customHeight="1">
      <c r="A210" s="51"/>
      <c r="B210" s="43"/>
      <c r="C210" s="43"/>
      <c r="D210" s="43"/>
      <c r="E210" s="2"/>
    </row>
    <row r="211" spans="1:5" s="3" customFormat="1" ht="13.5" customHeight="1">
      <c r="A211" s="43"/>
      <c r="B211" s="43"/>
      <c r="C211" s="43"/>
      <c r="D211" s="43"/>
      <c r="E211" s="2"/>
    </row>
    <row r="212" spans="1:5" s="3" customFormat="1" ht="12.75">
      <c r="A212" s="43"/>
      <c r="B212" s="43"/>
      <c r="C212" s="43"/>
      <c r="D212" s="43"/>
      <c r="E212" s="2"/>
    </row>
    <row r="213" spans="1:5" s="3" customFormat="1" ht="12.75">
      <c r="A213" s="43"/>
      <c r="B213" s="43"/>
      <c r="C213" s="43"/>
      <c r="D213" s="43"/>
      <c r="E213" s="2"/>
    </row>
    <row r="214" spans="1:5" s="3" customFormat="1" ht="12.75">
      <c r="A214" s="43"/>
      <c r="B214" s="43"/>
      <c r="C214" s="43"/>
      <c r="D214" s="43"/>
      <c r="E214" s="2"/>
    </row>
    <row r="215" spans="1:4" s="3" customFormat="1" ht="12.75">
      <c r="A215" s="43"/>
      <c r="B215" s="43"/>
      <c r="C215" s="43"/>
      <c r="D215" s="44"/>
    </row>
    <row r="216" spans="1:5" s="3" customFormat="1" ht="12.75">
      <c r="A216" s="43"/>
      <c r="B216" s="43"/>
      <c r="C216" s="43"/>
      <c r="D216" s="43"/>
      <c r="E216" s="2"/>
    </row>
    <row r="217" spans="1:5" s="3" customFormat="1" ht="22.5" customHeight="1">
      <c r="A217" s="43"/>
      <c r="B217" s="43"/>
      <c r="C217" s="43"/>
      <c r="D217" s="43"/>
      <c r="E217" s="21"/>
    </row>
    <row r="218" spans="1:5" s="3" customFormat="1" ht="22.5" customHeight="1">
      <c r="A218" s="43"/>
      <c r="B218" s="43"/>
      <c r="C218" s="43"/>
      <c r="D218" s="43"/>
      <c r="E218" s="2"/>
    </row>
    <row r="219" spans="1:5" s="3" customFormat="1" ht="12.75">
      <c r="A219" s="43"/>
      <c r="B219" s="43"/>
      <c r="C219" s="43"/>
      <c r="D219" s="43"/>
      <c r="E219" s="35"/>
    </row>
    <row r="220" spans="1:5" s="3" customFormat="1" ht="12.75">
      <c r="A220" s="44"/>
      <c r="B220" s="44"/>
      <c r="C220" s="44"/>
      <c r="D220" s="14"/>
      <c r="E220" s="26"/>
    </row>
    <row r="221" spans="1:4" s="3" customFormat="1" ht="12.75">
      <c r="A221" s="44"/>
      <c r="B221" s="44"/>
      <c r="C221" s="44"/>
      <c r="D221" s="44"/>
    </row>
    <row r="222" spans="1:4" s="3" customFormat="1" ht="12.75">
      <c r="A222" s="44"/>
      <c r="B222" s="44"/>
      <c r="C222" s="44"/>
      <c r="D222" s="44"/>
    </row>
    <row r="223" spans="1:4" s="3" customFormat="1" ht="12.75">
      <c r="A223" s="44"/>
      <c r="B223" s="44"/>
      <c r="C223" s="44"/>
      <c r="D223" s="44"/>
    </row>
    <row r="224" spans="1:4" s="3" customFormat="1" ht="12.75">
      <c r="A224" s="44"/>
      <c r="B224" s="44"/>
      <c r="C224" s="44"/>
      <c r="D224" s="44"/>
    </row>
    <row r="225" spans="1:4" s="3" customFormat="1" ht="12.75">
      <c r="A225" s="44"/>
      <c r="B225" s="44"/>
      <c r="C225" s="44"/>
      <c r="D225" s="44"/>
    </row>
    <row r="226" spans="1:4" s="3" customFormat="1" ht="12.75">
      <c r="A226" s="44"/>
      <c r="B226" s="44"/>
      <c r="C226" s="44"/>
      <c r="D226" s="44"/>
    </row>
    <row r="227" spans="1:4" s="3" customFormat="1" ht="12.75">
      <c r="A227" s="44"/>
      <c r="B227" s="44"/>
      <c r="C227" s="44"/>
      <c r="D227" s="44"/>
    </row>
    <row r="228" spans="1:4" s="3" customFormat="1" ht="12.75">
      <c r="A228" s="44"/>
      <c r="B228" s="44"/>
      <c r="C228" s="44"/>
      <c r="D228" s="44"/>
    </row>
    <row r="229" spans="1:4" s="3" customFormat="1" ht="12.75">
      <c r="A229" s="44"/>
      <c r="B229" s="44"/>
      <c r="C229" s="44"/>
      <c r="D229" s="44"/>
    </row>
    <row r="230" spans="1:4" s="3" customFormat="1" ht="12.75">
      <c r="A230" s="44"/>
      <c r="B230" s="44"/>
      <c r="C230" s="44"/>
      <c r="D230" s="44"/>
    </row>
    <row r="231" spans="1:4" s="3" customFormat="1" ht="12.75">
      <c r="A231" s="44"/>
      <c r="B231" s="44"/>
      <c r="C231" s="44"/>
      <c r="D231" s="44"/>
    </row>
    <row r="232" spans="1:4" s="3" customFormat="1" ht="12.75">
      <c r="A232" s="44"/>
      <c r="B232" s="44"/>
      <c r="C232" s="44"/>
      <c r="D232" s="44"/>
    </row>
    <row r="233" spans="1:4" s="3" customFormat="1" ht="12.75">
      <c r="A233" s="44"/>
      <c r="B233" s="44"/>
      <c r="C233" s="44"/>
      <c r="D233" s="44"/>
    </row>
    <row r="234" spans="1:4" s="3" customFormat="1" ht="12.75">
      <c r="A234" s="44"/>
      <c r="B234" s="44"/>
      <c r="C234" s="44"/>
      <c r="D234" s="44"/>
    </row>
    <row r="235" spans="1:4" s="3" customFormat="1" ht="12.75">
      <c r="A235" s="44"/>
      <c r="B235" s="44"/>
      <c r="C235" s="44"/>
      <c r="D235" s="44"/>
    </row>
    <row r="236" spans="1:4" s="3" customFormat="1" ht="12.75">
      <c r="A236" s="44"/>
      <c r="B236" s="44"/>
      <c r="C236" s="44"/>
      <c r="D236" s="44"/>
    </row>
    <row r="237" spans="1:4" s="3" customFormat="1" ht="12.75">
      <c r="A237" s="44"/>
      <c r="B237" s="44"/>
      <c r="C237" s="44"/>
      <c r="D237" s="44"/>
    </row>
    <row r="238" spans="1:4" s="3" customFormat="1" ht="12.75">
      <c r="A238" s="44"/>
      <c r="B238" s="44"/>
      <c r="C238" s="44"/>
      <c r="D238" s="44"/>
    </row>
    <row r="239" spans="1:4" s="3" customFormat="1" ht="12.75">
      <c r="A239" s="44"/>
      <c r="B239" s="44"/>
      <c r="C239" s="44"/>
      <c r="D239" s="44"/>
    </row>
    <row r="240" spans="1:4" s="3" customFormat="1" ht="12.75">
      <c r="A240" s="44"/>
      <c r="B240" s="44"/>
      <c r="C240" s="44"/>
      <c r="D240" s="44"/>
    </row>
    <row r="241" spans="1:4" s="3" customFormat="1" ht="12.75">
      <c r="A241" s="44"/>
      <c r="B241" s="44"/>
      <c r="C241" s="44"/>
      <c r="D241" s="44"/>
    </row>
    <row r="242" spans="1:4" s="3" customFormat="1" ht="12.75">
      <c r="A242" s="44"/>
      <c r="B242" s="44"/>
      <c r="C242" s="44"/>
      <c r="D242" s="44"/>
    </row>
    <row r="243" spans="1:4" s="3" customFormat="1" ht="12.75">
      <c r="A243" s="44"/>
      <c r="B243" s="44"/>
      <c r="C243" s="44"/>
      <c r="D243" s="44"/>
    </row>
    <row r="244" spans="1:4" s="3" customFormat="1" ht="12.75">
      <c r="A244" s="44"/>
      <c r="B244" s="44"/>
      <c r="C244" s="44"/>
      <c r="D244" s="44"/>
    </row>
    <row r="245" spans="1:4" s="3" customFormat="1" ht="12.75">
      <c r="A245" s="44"/>
      <c r="B245" s="44"/>
      <c r="C245" s="44"/>
      <c r="D245" s="44"/>
    </row>
    <row r="246" spans="1:4" s="3" customFormat="1" ht="12.75">
      <c r="A246" s="44"/>
      <c r="B246" s="44"/>
      <c r="C246" s="44"/>
      <c r="D246" s="44"/>
    </row>
    <row r="247" spans="1:4" s="3" customFormat="1" ht="12.75">
      <c r="A247" s="44"/>
      <c r="B247" s="44"/>
      <c r="C247" s="44"/>
      <c r="D247" s="44"/>
    </row>
    <row r="248" spans="1:4" s="3" customFormat="1" ht="12.75">
      <c r="A248" s="44"/>
      <c r="B248" s="44"/>
      <c r="C248" s="44"/>
      <c r="D248" s="44"/>
    </row>
    <row r="249" spans="1:4" s="3" customFormat="1" ht="12.75">
      <c r="A249" s="44"/>
      <c r="B249" s="44"/>
      <c r="C249" s="44"/>
      <c r="D249" s="44"/>
    </row>
    <row r="250" spans="1:4" s="3" customFormat="1" ht="12.75">
      <c r="A250" s="44"/>
      <c r="B250" s="44"/>
      <c r="C250" s="44"/>
      <c r="D250" s="44"/>
    </row>
    <row r="251" spans="1:4" s="3" customFormat="1" ht="12.75">
      <c r="A251" s="44"/>
      <c r="B251" s="44"/>
      <c r="C251" s="44"/>
      <c r="D251" s="44"/>
    </row>
    <row r="252" spans="1:4" s="3" customFormat="1" ht="12.75">
      <c r="A252" s="44"/>
      <c r="B252" s="44"/>
      <c r="C252" s="44"/>
      <c r="D252" s="44"/>
    </row>
    <row r="253" spans="1:4" s="3" customFormat="1" ht="12.75">
      <c r="A253" s="44"/>
      <c r="B253" s="44"/>
      <c r="C253" s="44"/>
      <c r="D253" s="44"/>
    </row>
    <row r="254" spans="1:4" s="3" customFormat="1" ht="12.75">
      <c r="A254" s="44"/>
      <c r="B254" s="44"/>
      <c r="C254" s="44"/>
      <c r="D254" s="44"/>
    </row>
    <row r="255" spans="1:4" s="3" customFormat="1" ht="12.75">
      <c r="A255" s="44"/>
      <c r="B255" s="44"/>
      <c r="C255" s="44"/>
      <c r="D255" s="44"/>
    </row>
    <row r="256" spans="1:4" s="3" customFormat="1" ht="12.75">
      <c r="A256" s="44"/>
      <c r="B256" s="44"/>
      <c r="C256" s="44"/>
      <c r="D256" s="44"/>
    </row>
    <row r="257" spans="1:4" s="3" customFormat="1" ht="12.75">
      <c r="A257" s="44"/>
      <c r="B257" s="44"/>
      <c r="C257" s="44"/>
      <c r="D257" s="44"/>
    </row>
    <row r="258" spans="1:4" s="3" customFormat="1" ht="12.75">
      <c r="A258" s="44"/>
      <c r="B258" s="44"/>
      <c r="C258" s="44"/>
      <c r="D258" s="44"/>
    </row>
    <row r="259" spans="1:4" s="3" customFormat="1" ht="12.75">
      <c r="A259" s="44"/>
      <c r="B259" s="44"/>
      <c r="C259" s="44"/>
      <c r="D259" s="44"/>
    </row>
    <row r="260" spans="1:4" s="3" customFormat="1" ht="12.75">
      <c r="A260" s="44"/>
      <c r="B260" s="44"/>
      <c r="C260" s="44"/>
      <c r="D260" s="44"/>
    </row>
    <row r="261" spans="1:4" s="3" customFormat="1" ht="12.75">
      <c r="A261" s="44"/>
      <c r="B261" s="44"/>
      <c r="C261" s="44"/>
      <c r="D261" s="44"/>
    </row>
    <row r="262" spans="1:4" s="3" customFormat="1" ht="12.75">
      <c r="A262" s="44"/>
      <c r="B262" s="44"/>
      <c r="C262" s="44"/>
      <c r="D262" s="44"/>
    </row>
    <row r="263" spans="1:4" s="3" customFormat="1" ht="12.75">
      <c r="A263" s="44"/>
      <c r="B263" s="44"/>
      <c r="C263" s="44"/>
      <c r="D263" s="44"/>
    </row>
    <row r="264" spans="1:4" s="3" customFormat="1" ht="12.75">
      <c r="A264" s="44"/>
      <c r="B264" s="44"/>
      <c r="C264" s="44"/>
      <c r="D264" s="44"/>
    </row>
    <row r="265" spans="1:4" s="3" customFormat="1" ht="12.75">
      <c r="A265" s="44"/>
      <c r="B265" s="44"/>
      <c r="C265" s="44"/>
      <c r="D265" s="44"/>
    </row>
    <row r="266" spans="1:4" s="3" customFormat="1" ht="12.75">
      <c r="A266" s="44"/>
      <c r="B266" s="44"/>
      <c r="C266" s="44"/>
      <c r="D266" s="44"/>
    </row>
    <row r="267" spans="1:4" s="3" customFormat="1" ht="12.75">
      <c r="A267" s="44"/>
      <c r="B267" s="44"/>
      <c r="C267" s="44"/>
      <c r="D267" s="44"/>
    </row>
    <row r="268" spans="1:4" s="3" customFormat="1" ht="12.75">
      <c r="A268" s="44"/>
      <c r="B268" s="44"/>
      <c r="C268" s="44"/>
      <c r="D268" s="44"/>
    </row>
    <row r="269" spans="1:4" s="3" customFormat="1" ht="12.75">
      <c r="A269" s="44"/>
      <c r="B269" s="44"/>
      <c r="C269" s="44"/>
      <c r="D269" s="44"/>
    </row>
    <row r="270" spans="1:4" s="3" customFormat="1" ht="12.75">
      <c r="A270" s="44"/>
      <c r="B270" s="44"/>
      <c r="C270" s="44"/>
      <c r="D270" s="44"/>
    </row>
    <row r="271" spans="1:4" s="3" customFormat="1" ht="12.75">
      <c r="A271" s="44"/>
      <c r="B271" s="44"/>
      <c r="C271" s="44"/>
      <c r="D271" s="44"/>
    </row>
    <row r="272" spans="1:4" s="3" customFormat="1" ht="12.75">
      <c r="A272" s="44"/>
      <c r="B272" s="44"/>
      <c r="C272" s="44"/>
      <c r="D272" s="44"/>
    </row>
    <row r="273" spans="1:4" s="3" customFormat="1" ht="12.75">
      <c r="A273" s="44"/>
      <c r="B273" s="44"/>
      <c r="C273" s="44"/>
      <c r="D273" s="44"/>
    </row>
    <row r="274" spans="1:4" s="3" customFormat="1" ht="12.75">
      <c r="A274" s="44"/>
      <c r="B274" s="44"/>
      <c r="C274" s="44"/>
      <c r="D274" s="44"/>
    </row>
    <row r="275" spans="1:4" s="3" customFormat="1" ht="12.75">
      <c r="A275" s="44"/>
      <c r="B275" s="44"/>
      <c r="C275" s="44"/>
      <c r="D275" s="44"/>
    </row>
    <row r="276" spans="1:4" s="3" customFormat="1" ht="12.75">
      <c r="A276" s="44"/>
      <c r="B276" s="44"/>
      <c r="C276" s="44"/>
      <c r="D276" s="44"/>
    </row>
    <row r="277" spans="1:4" s="3" customFormat="1" ht="12.75">
      <c r="A277" s="44"/>
      <c r="B277" s="44"/>
      <c r="C277" s="44"/>
      <c r="D277" s="44"/>
    </row>
    <row r="278" spans="1:4" s="3" customFormat="1" ht="12.75">
      <c r="A278" s="44"/>
      <c r="B278" s="44"/>
      <c r="C278" s="44"/>
      <c r="D278" s="44"/>
    </row>
    <row r="279" spans="1:4" s="3" customFormat="1" ht="12.75">
      <c r="A279" s="44"/>
      <c r="B279" s="44"/>
      <c r="C279" s="44"/>
      <c r="D279" s="44"/>
    </row>
    <row r="280" spans="1:4" s="3" customFormat="1" ht="12.75">
      <c r="A280" s="44"/>
      <c r="B280" s="44"/>
      <c r="C280" s="44"/>
      <c r="D280" s="44"/>
    </row>
    <row r="281" spans="1:4" s="3" customFormat="1" ht="12.75">
      <c r="A281" s="44"/>
      <c r="B281" s="44"/>
      <c r="C281" s="44"/>
      <c r="D281" s="44"/>
    </row>
    <row r="282" spans="1:4" s="3" customFormat="1" ht="12.75">
      <c r="A282" s="44"/>
      <c r="B282" s="44"/>
      <c r="C282" s="44"/>
      <c r="D282" s="44"/>
    </row>
    <row r="283" spans="1:4" s="3" customFormat="1" ht="12.75">
      <c r="A283" s="44"/>
      <c r="B283" s="44"/>
      <c r="C283" s="44"/>
      <c r="D283" s="44"/>
    </row>
    <row r="284" spans="1:4" s="3" customFormat="1" ht="12.75">
      <c r="A284" s="44"/>
      <c r="B284" s="44"/>
      <c r="C284" s="44"/>
      <c r="D284" s="44"/>
    </row>
    <row r="285" spans="1:4" s="3" customFormat="1" ht="12.75">
      <c r="A285" s="44"/>
      <c r="B285" s="44"/>
      <c r="C285" s="44"/>
      <c r="D285" s="44"/>
    </row>
    <row r="286" spans="1:4" s="3" customFormat="1" ht="12.75">
      <c r="A286" s="44"/>
      <c r="B286" s="44"/>
      <c r="C286" s="44"/>
      <c r="D286" s="44"/>
    </row>
    <row r="287" spans="1:4" s="3" customFormat="1" ht="12.75">
      <c r="A287" s="44"/>
      <c r="B287" s="44"/>
      <c r="C287" s="44"/>
      <c r="D287" s="44"/>
    </row>
    <row r="288" spans="1:4" s="3" customFormat="1" ht="12.75">
      <c r="A288" s="44"/>
      <c r="B288" s="44"/>
      <c r="C288" s="44"/>
      <c r="D288" s="44"/>
    </row>
    <row r="289" spans="1:4" s="3" customFormat="1" ht="12.75">
      <c r="A289" s="44"/>
      <c r="B289" s="44"/>
      <c r="C289" s="44"/>
      <c r="D289" s="44"/>
    </row>
    <row r="290" spans="1:4" s="3" customFormat="1" ht="12.75">
      <c r="A290" s="44"/>
      <c r="B290" s="44"/>
      <c r="C290" s="44"/>
      <c r="D290" s="44"/>
    </row>
    <row r="291" spans="1:4" s="3" customFormat="1" ht="12.75">
      <c r="A291" s="44"/>
      <c r="B291" s="44"/>
      <c r="C291" s="44"/>
      <c r="D291" s="44"/>
    </row>
    <row r="292" spans="1:4" s="3" customFormat="1" ht="12.75">
      <c r="A292" s="44"/>
      <c r="B292" s="44"/>
      <c r="C292" s="44"/>
      <c r="D292" s="44"/>
    </row>
    <row r="293" spans="1:4" s="3" customFormat="1" ht="12.75">
      <c r="A293" s="44"/>
      <c r="B293" s="44"/>
      <c r="C293" s="44"/>
      <c r="D293" s="44"/>
    </row>
    <row r="294" spans="1:4" s="3" customFormat="1" ht="12.75">
      <c r="A294" s="44"/>
      <c r="B294" s="44"/>
      <c r="C294" s="44"/>
      <c r="D294" s="44"/>
    </row>
    <row r="295" spans="1:4" s="3" customFormat="1" ht="12.75">
      <c r="A295" s="44"/>
      <c r="B295" s="44"/>
      <c r="C295" s="44"/>
      <c r="D295" s="44"/>
    </row>
    <row r="296" spans="1:4" s="3" customFormat="1" ht="12.75">
      <c r="A296" s="44"/>
      <c r="B296" s="44"/>
      <c r="C296" s="44"/>
      <c r="D296" s="44"/>
    </row>
    <row r="297" spans="1:4" s="3" customFormat="1" ht="12.75">
      <c r="A297" s="44"/>
      <c r="B297" s="44"/>
      <c r="C297" s="44"/>
      <c r="D297" s="44"/>
    </row>
    <row r="298" spans="1:4" s="3" customFormat="1" ht="12.75">
      <c r="A298" s="44"/>
      <c r="B298" s="44"/>
      <c r="C298" s="44"/>
      <c r="D298" s="44"/>
    </row>
    <row r="299" spans="1:4" s="3" customFormat="1" ht="12.75">
      <c r="A299" s="44"/>
      <c r="B299" s="44"/>
      <c r="C299" s="44"/>
      <c r="D299" s="44"/>
    </row>
    <row r="300" spans="1:4" s="3" customFormat="1" ht="12.75">
      <c r="A300" s="44"/>
      <c r="B300" s="44"/>
      <c r="C300" s="44"/>
      <c r="D300" s="44"/>
    </row>
    <row r="301" spans="1:4" s="3" customFormat="1" ht="12.75">
      <c r="A301" s="44"/>
      <c r="B301" s="44"/>
      <c r="C301" s="44"/>
      <c r="D301" s="44"/>
    </row>
    <row r="302" spans="1:4" s="3" customFormat="1" ht="12.75">
      <c r="A302" s="44"/>
      <c r="B302" s="44"/>
      <c r="C302" s="44"/>
      <c r="D302" s="44"/>
    </row>
    <row r="303" spans="1:4" s="3" customFormat="1" ht="12.75">
      <c r="A303" s="44"/>
      <c r="B303" s="44"/>
      <c r="C303" s="44"/>
      <c r="D303" s="44"/>
    </row>
    <row r="304" spans="1:4" s="3" customFormat="1" ht="12.75">
      <c r="A304" s="44"/>
      <c r="B304" s="44"/>
      <c r="C304" s="44"/>
      <c r="D304" s="44"/>
    </row>
    <row r="305" spans="1:4" s="3" customFormat="1" ht="12.75">
      <c r="A305" s="44"/>
      <c r="B305" s="44"/>
      <c r="C305" s="44"/>
      <c r="D305" s="44"/>
    </row>
    <row r="306" spans="1:4" s="3" customFormat="1" ht="12.75">
      <c r="A306" s="44"/>
      <c r="B306" s="44"/>
      <c r="C306" s="44"/>
      <c r="D306" s="44"/>
    </row>
    <row r="307" spans="1:4" s="3" customFormat="1" ht="12.75">
      <c r="A307" s="44"/>
      <c r="B307" s="44"/>
      <c r="C307" s="44"/>
      <c r="D307" s="44"/>
    </row>
    <row r="308" spans="1:4" s="3" customFormat="1" ht="12.75">
      <c r="A308" s="44"/>
      <c r="B308" s="44"/>
      <c r="C308" s="44"/>
      <c r="D308" s="44"/>
    </row>
    <row r="309" spans="1:4" s="3" customFormat="1" ht="12.75">
      <c r="A309" s="44"/>
      <c r="B309" s="44"/>
      <c r="C309" s="44"/>
      <c r="D309" s="44"/>
    </row>
    <row r="310" spans="1:4" s="3" customFormat="1" ht="12.75">
      <c r="A310" s="44"/>
      <c r="B310" s="44"/>
      <c r="C310" s="44"/>
      <c r="D310" s="44"/>
    </row>
    <row r="311" spans="1:4" s="3" customFormat="1" ht="12.75">
      <c r="A311" s="44"/>
      <c r="B311" s="44"/>
      <c r="C311" s="44"/>
      <c r="D311" s="44"/>
    </row>
    <row r="312" spans="1:4" s="3" customFormat="1" ht="12.75">
      <c r="A312" s="44"/>
      <c r="B312" s="44"/>
      <c r="C312" s="44"/>
      <c r="D312" s="44"/>
    </row>
    <row r="313" spans="1:4" s="3" customFormat="1" ht="12.75">
      <c r="A313" s="44"/>
      <c r="B313" s="44"/>
      <c r="C313" s="44"/>
      <c r="D313" s="44"/>
    </row>
    <row r="314" spans="1:4" s="3" customFormat="1" ht="12.75">
      <c r="A314" s="44"/>
      <c r="B314" s="44"/>
      <c r="C314" s="44"/>
      <c r="D314" s="44"/>
    </row>
    <row r="315" spans="1:4" s="3" customFormat="1" ht="12.75">
      <c r="A315" s="44"/>
      <c r="B315" s="44"/>
      <c r="C315" s="44"/>
      <c r="D315" s="44"/>
    </row>
    <row r="316" spans="1:4" s="3" customFormat="1" ht="12.75">
      <c r="A316" s="44"/>
      <c r="B316" s="44"/>
      <c r="C316" s="44"/>
      <c r="D316" s="44"/>
    </row>
    <row r="317" spans="1:4" s="3" customFormat="1" ht="12.75">
      <c r="A317" s="44"/>
      <c r="B317" s="44"/>
      <c r="C317" s="44"/>
      <c r="D317" s="44"/>
    </row>
    <row r="318" spans="1:4" s="3" customFormat="1" ht="12.75">
      <c r="A318" s="44"/>
      <c r="B318" s="44"/>
      <c r="C318" s="44"/>
      <c r="D318" s="44"/>
    </row>
    <row r="319" spans="1:4" s="3" customFormat="1" ht="12.75">
      <c r="A319" s="44"/>
      <c r="B319" s="44"/>
      <c r="C319" s="44"/>
      <c r="D319" s="44"/>
    </row>
    <row r="320" spans="1:4" s="3" customFormat="1" ht="12.75">
      <c r="A320" s="44"/>
      <c r="B320" s="44"/>
      <c r="C320" s="44"/>
      <c r="D320" s="44"/>
    </row>
    <row r="321" spans="1:4" s="3" customFormat="1" ht="12.75">
      <c r="A321" s="44"/>
      <c r="B321" s="44"/>
      <c r="C321" s="44"/>
      <c r="D321" s="44"/>
    </row>
    <row r="322" spans="1:4" s="3" customFormat="1" ht="12.75">
      <c r="A322" s="44"/>
      <c r="B322" s="44"/>
      <c r="C322" s="44"/>
      <c r="D322" s="44"/>
    </row>
    <row r="323" spans="1:4" s="3" customFormat="1" ht="12.75">
      <c r="A323" s="44"/>
      <c r="B323" s="44"/>
      <c r="C323" s="44"/>
      <c r="D323" s="44"/>
    </row>
    <row r="324" spans="1:4" s="3" customFormat="1" ht="12.75">
      <c r="A324" s="44"/>
      <c r="B324" s="44"/>
      <c r="C324" s="44"/>
      <c r="D324" s="44"/>
    </row>
    <row r="325" spans="1:4" s="3" customFormat="1" ht="12.75">
      <c r="A325" s="44"/>
      <c r="B325" s="44"/>
      <c r="C325" s="44"/>
      <c r="D325" s="44"/>
    </row>
    <row r="326" spans="1:4" s="3" customFormat="1" ht="12.75">
      <c r="A326" s="44"/>
      <c r="B326" s="44"/>
      <c r="C326" s="44"/>
      <c r="D326" s="44"/>
    </row>
    <row r="327" spans="1:4" s="3" customFormat="1" ht="12.75">
      <c r="A327" s="44"/>
      <c r="B327" s="44"/>
      <c r="C327" s="44"/>
      <c r="D327" s="44"/>
    </row>
    <row r="328" spans="1:4" s="3" customFormat="1" ht="12.75">
      <c r="A328" s="44"/>
      <c r="B328" s="44"/>
      <c r="C328" s="44"/>
      <c r="D328" s="44"/>
    </row>
    <row r="329" spans="1:4" s="3" customFormat="1" ht="12.75">
      <c r="A329" s="44"/>
      <c r="B329" s="44"/>
      <c r="C329" s="44"/>
      <c r="D329" s="44"/>
    </row>
    <row r="330" spans="1:4" s="3" customFormat="1" ht="12.75">
      <c r="A330" s="44"/>
      <c r="B330" s="44"/>
      <c r="C330" s="44"/>
      <c r="D330" s="44"/>
    </row>
    <row r="331" spans="1:4" s="3" customFormat="1" ht="12.75">
      <c r="A331" s="44"/>
      <c r="B331" s="44"/>
      <c r="C331" s="44"/>
      <c r="D331" s="44"/>
    </row>
    <row r="332" spans="1:4" s="3" customFormat="1" ht="12.75">
      <c r="A332" s="44"/>
      <c r="B332" s="44"/>
      <c r="C332" s="44"/>
      <c r="D332" s="44"/>
    </row>
    <row r="333" spans="1:4" s="3" customFormat="1" ht="12.75">
      <c r="A333" s="44"/>
      <c r="B333" s="44"/>
      <c r="C333" s="44"/>
      <c r="D333" s="44"/>
    </row>
    <row r="334" spans="1:4" s="3" customFormat="1" ht="12.75">
      <c r="A334" s="44"/>
      <c r="B334" s="44"/>
      <c r="C334" s="44"/>
      <c r="D334" s="44"/>
    </row>
    <row r="335" spans="1:4" s="3" customFormat="1" ht="12.75">
      <c r="A335" s="44"/>
      <c r="B335" s="44"/>
      <c r="C335" s="44"/>
      <c r="D335" s="44"/>
    </row>
    <row r="336" spans="1:4" s="3" customFormat="1" ht="12.75">
      <c r="A336" s="44"/>
      <c r="B336" s="44"/>
      <c r="C336" s="44"/>
      <c r="D336" s="44"/>
    </row>
    <row r="337" spans="1:4" s="3" customFormat="1" ht="12.75">
      <c r="A337" s="44"/>
      <c r="B337" s="44"/>
      <c r="C337" s="44"/>
      <c r="D337" s="44"/>
    </row>
    <row r="338" spans="1:4" s="3" customFormat="1" ht="12.75">
      <c r="A338" s="44"/>
      <c r="B338" s="44"/>
      <c r="C338" s="44"/>
      <c r="D338" s="44"/>
    </row>
    <row r="339" spans="1:4" s="3" customFormat="1" ht="12.75">
      <c r="A339" s="44"/>
      <c r="B339" s="44"/>
      <c r="C339" s="44"/>
      <c r="D339" s="44"/>
    </row>
    <row r="340" spans="1:4" s="3" customFormat="1" ht="12.75">
      <c r="A340" s="44"/>
      <c r="B340" s="44"/>
      <c r="C340" s="44"/>
      <c r="D340" s="44"/>
    </row>
    <row r="341" spans="1:4" s="3" customFormat="1" ht="12.75">
      <c r="A341" s="44"/>
      <c r="B341" s="44"/>
      <c r="C341" s="44"/>
      <c r="D341" s="44"/>
    </row>
    <row r="342" spans="1:4" s="3" customFormat="1" ht="12.75">
      <c r="A342" s="44"/>
      <c r="B342" s="44"/>
      <c r="C342" s="44"/>
      <c r="D342" s="44"/>
    </row>
    <row r="343" spans="1:4" s="3" customFormat="1" ht="12.75">
      <c r="A343" s="44"/>
      <c r="B343" s="44"/>
      <c r="C343" s="44"/>
      <c r="D343" s="44"/>
    </row>
    <row r="344" spans="1:4" s="3" customFormat="1" ht="12.75">
      <c r="A344" s="44"/>
      <c r="B344" s="44"/>
      <c r="C344" s="44"/>
      <c r="D344" s="44"/>
    </row>
    <row r="345" spans="1:4" s="3" customFormat="1" ht="12.75">
      <c r="A345" s="44"/>
      <c r="B345" s="44"/>
      <c r="C345" s="44"/>
      <c r="D345" s="44"/>
    </row>
    <row r="346" spans="1:4" s="3" customFormat="1" ht="12.75">
      <c r="A346" s="44"/>
      <c r="B346" s="44"/>
      <c r="C346" s="44"/>
      <c r="D346" s="44"/>
    </row>
    <row r="347" spans="1:4" s="3" customFormat="1" ht="12.75">
      <c r="A347" s="44"/>
      <c r="B347" s="44"/>
      <c r="C347" s="44"/>
      <c r="D347" s="44"/>
    </row>
    <row r="348" spans="1:4" s="3" customFormat="1" ht="12.75">
      <c r="A348" s="44"/>
      <c r="B348" s="44"/>
      <c r="C348" s="44"/>
      <c r="D348" s="44"/>
    </row>
    <row r="349" spans="1:4" s="3" customFormat="1" ht="12.75">
      <c r="A349" s="44"/>
      <c r="B349" s="44"/>
      <c r="C349" s="44"/>
      <c r="D349" s="44"/>
    </row>
    <row r="350" spans="1:4" s="3" customFormat="1" ht="12.75">
      <c r="A350" s="44"/>
      <c r="B350" s="44"/>
      <c r="C350" s="44"/>
      <c r="D350" s="44"/>
    </row>
    <row r="351" spans="1:4" s="3" customFormat="1" ht="12.75">
      <c r="A351" s="44"/>
      <c r="B351" s="44"/>
      <c r="C351" s="44"/>
      <c r="D351" s="44"/>
    </row>
    <row r="352" spans="1:4" s="3" customFormat="1" ht="12.75">
      <c r="A352" s="44"/>
      <c r="B352" s="44"/>
      <c r="C352" s="44"/>
      <c r="D352" s="44"/>
    </row>
    <row r="353" spans="1:4" s="3" customFormat="1" ht="12.75">
      <c r="A353" s="44"/>
      <c r="B353" s="44"/>
      <c r="C353" s="44"/>
      <c r="D353" s="44"/>
    </row>
    <row r="354" spans="1:4" s="3" customFormat="1" ht="12.75">
      <c r="A354" s="44"/>
      <c r="B354" s="44"/>
      <c r="C354" s="44"/>
      <c r="D354" s="44"/>
    </row>
    <row r="355" spans="1:4" s="3" customFormat="1" ht="12.75">
      <c r="A355" s="44"/>
      <c r="B355" s="44"/>
      <c r="C355" s="44"/>
      <c r="D355" s="44"/>
    </row>
    <row r="356" spans="1:4" s="3" customFormat="1" ht="12.75">
      <c r="A356" s="44"/>
      <c r="B356" s="44"/>
      <c r="C356" s="44"/>
      <c r="D356" s="44"/>
    </row>
    <row r="357" spans="1:4" s="3" customFormat="1" ht="12.75">
      <c r="A357" s="44"/>
      <c r="B357" s="44"/>
      <c r="C357" s="44"/>
      <c r="D357" s="44"/>
    </row>
    <row r="358" spans="1:4" s="3" customFormat="1" ht="12.75">
      <c r="A358" s="44"/>
      <c r="B358" s="44"/>
      <c r="C358" s="44"/>
      <c r="D358" s="44"/>
    </row>
    <row r="359" spans="1:4" s="3" customFormat="1" ht="12.75">
      <c r="A359" s="44"/>
      <c r="B359" s="44"/>
      <c r="C359" s="44"/>
      <c r="D359" s="44"/>
    </row>
    <row r="360" spans="1:4" s="3" customFormat="1" ht="12.75">
      <c r="A360" s="44"/>
      <c r="B360" s="44"/>
      <c r="C360" s="44"/>
      <c r="D360" s="44"/>
    </row>
    <row r="361" spans="1:4" s="3" customFormat="1" ht="12.75">
      <c r="A361" s="44"/>
      <c r="B361" s="44"/>
      <c r="C361" s="44"/>
      <c r="D361" s="44"/>
    </row>
    <row r="362" spans="1:4" s="3" customFormat="1" ht="12.75">
      <c r="A362" s="44"/>
      <c r="B362" s="44"/>
      <c r="C362" s="44"/>
      <c r="D362" s="44"/>
    </row>
    <row r="363" spans="1:4" s="3" customFormat="1" ht="12.75">
      <c r="A363" s="44"/>
      <c r="B363" s="44"/>
      <c r="C363" s="44"/>
      <c r="D363" s="44"/>
    </row>
    <row r="364" spans="1:4" s="3" customFormat="1" ht="12.75">
      <c r="A364" s="44"/>
      <c r="B364" s="44"/>
      <c r="C364" s="44"/>
      <c r="D364" s="44"/>
    </row>
    <row r="365" spans="1:4" s="3" customFormat="1" ht="12.75">
      <c r="A365" s="44"/>
      <c r="B365" s="44"/>
      <c r="C365" s="44"/>
      <c r="D365" s="44"/>
    </row>
    <row r="366" spans="1:4" s="3" customFormat="1" ht="12.75">
      <c r="A366" s="44"/>
      <c r="B366" s="44"/>
      <c r="C366" s="44"/>
      <c r="D366" s="44"/>
    </row>
    <row r="367" spans="1:4" s="3" customFormat="1" ht="12.75">
      <c r="A367" s="44"/>
      <c r="B367" s="44"/>
      <c r="C367" s="44"/>
      <c r="D367" s="44"/>
    </row>
    <row r="368" spans="1:4" s="3" customFormat="1" ht="12.75">
      <c r="A368" s="44"/>
      <c r="B368" s="44"/>
      <c r="C368" s="44"/>
      <c r="D368" s="44"/>
    </row>
    <row r="369" spans="1:4" s="3" customFormat="1" ht="12.75">
      <c r="A369" s="44"/>
      <c r="B369" s="44"/>
      <c r="C369" s="44"/>
      <c r="D369" s="44"/>
    </row>
    <row r="370" spans="1:4" s="3" customFormat="1" ht="12.75">
      <c r="A370" s="44"/>
      <c r="B370" s="44"/>
      <c r="C370" s="44"/>
      <c r="D370" s="44"/>
    </row>
    <row r="371" spans="1:4" s="3" customFormat="1" ht="12.75">
      <c r="A371" s="44"/>
      <c r="B371" s="44"/>
      <c r="C371" s="44"/>
      <c r="D371" s="44"/>
    </row>
    <row r="372" spans="1:4" s="3" customFormat="1" ht="12.75">
      <c r="A372" s="44"/>
      <c r="B372" s="44"/>
      <c r="C372" s="44"/>
      <c r="D372" s="44"/>
    </row>
    <row r="373" spans="1:4" s="3" customFormat="1" ht="12.75">
      <c r="A373" s="44"/>
      <c r="B373" s="44"/>
      <c r="C373" s="44"/>
      <c r="D373" s="44"/>
    </row>
    <row r="374" spans="1:4" s="3" customFormat="1" ht="12.75">
      <c r="A374" s="44"/>
      <c r="B374" s="44"/>
      <c r="C374" s="44"/>
      <c r="D374" s="44"/>
    </row>
    <row r="375" spans="1:4" s="3" customFormat="1" ht="12.75">
      <c r="A375" s="44"/>
      <c r="B375" s="44"/>
      <c r="C375" s="44"/>
      <c r="D375" s="44"/>
    </row>
    <row r="376" spans="1:4" s="3" customFormat="1" ht="12.75">
      <c r="A376" s="44"/>
      <c r="B376" s="44"/>
      <c r="C376" s="44"/>
      <c r="D376" s="44"/>
    </row>
    <row r="377" spans="1:4" s="3" customFormat="1" ht="12.75">
      <c r="A377" s="44"/>
      <c r="B377" s="44"/>
      <c r="C377" s="44"/>
      <c r="D377" s="44"/>
    </row>
    <row r="378" spans="1:4" s="3" customFormat="1" ht="12.75">
      <c r="A378" s="44"/>
      <c r="B378" s="44"/>
      <c r="C378" s="44"/>
      <c r="D378" s="44"/>
    </row>
    <row r="379" spans="1:4" s="3" customFormat="1" ht="12.75">
      <c r="A379" s="44"/>
      <c r="B379" s="44"/>
      <c r="C379" s="44"/>
      <c r="D379" s="44"/>
    </row>
    <row r="380" spans="1:4" s="3" customFormat="1" ht="12.75">
      <c r="A380" s="44"/>
      <c r="B380" s="44"/>
      <c r="C380" s="44"/>
      <c r="D380" s="44"/>
    </row>
    <row r="381" spans="1:4" s="3" customFormat="1" ht="12.75">
      <c r="A381" s="44"/>
      <c r="B381" s="44"/>
      <c r="C381" s="44"/>
      <c r="D381" s="44"/>
    </row>
    <row r="382" spans="1:4" s="3" customFormat="1" ht="12.75">
      <c r="A382" s="44"/>
      <c r="B382" s="44"/>
      <c r="C382" s="44"/>
      <c r="D382" s="44"/>
    </row>
    <row r="383" spans="1:4" s="3" customFormat="1" ht="12.75">
      <c r="A383" s="44"/>
      <c r="B383" s="44"/>
      <c r="C383" s="44"/>
      <c r="D383" s="44"/>
    </row>
    <row r="384" spans="1:4" s="3" customFormat="1" ht="12.75">
      <c r="A384" s="44"/>
      <c r="B384" s="44"/>
      <c r="C384" s="44"/>
      <c r="D384" s="44"/>
    </row>
    <row r="385" spans="1:4" s="3" customFormat="1" ht="12.75">
      <c r="A385" s="44"/>
      <c r="B385" s="44"/>
      <c r="C385" s="44"/>
      <c r="D385" s="44"/>
    </row>
    <row r="386" spans="1:4" s="3" customFormat="1" ht="12.75">
      <c r="A386" s="44"/>
      <c r="B386" s="44"/>
      <c r="C386" s="44"/>
      <c r="D386" s="44"/>
    </row>
    <row r="387" spans="1:4" s="3" customFormat="1" ht="12.75">
      <c r="A387" s="44"/>
      <c r="B387" s="44"/>
      <c r="C387" s="44"/>
      <c r="D387" s="44"/>
    </row>
    <row r="388" spans="1:4" s="3" customFormat="1" ht="12.75">
      <c r="A388" s="44"/>
      <c r="B388" s="44"/>
      <c r="C388" s="44"/>
      <c r="D388" s="44"/>
    </row>
    <row r="389" spans="1:4" s="3" customFormat="1" ht="12.75">
      <c r="A389" s="44"/>
      <c r="B389" s="44"/>
      <c r="C389" s="44"/>
      <c r="D389" s="44"/>
    </row>
    <row r="390" spans="1:4" s="3" customFormat="1" ht="12.75">
      <c r="A390" s="44"/>
      <c r="B390" s="44"/>
      <c r="C390" s="44"/>
      <c r="D390" s="44"/>
    </row>
    <row r="391" spans="1:4" s="3" customFormat="1" ht="12.75">
      <c r="A391" s="44"/>
      <c r="B391" s="44"/>
      <c r="C391" s="44"/>
      <c r="D391" s="44"/>
    </row>
    <row r="392" spans="1:4" s="3" customFormat="1" ht="12.75">
      <c r="A392" s="44"/>
      <c r="B392" s="44"/>
      <c r="C392" s="44"/>
      <c r="D392" s="44"/>
    </row>
    <row r="393" spans="1:4" s="3" customFormat="1" ht="12.75">
      <c r="A393" s="44"/>
      <c r="B393" s="44"/>
      <c r="C393" s="44"/>
      <c r="D393" s="44"/>
    </row>
    <row r="394" spans="1:4" s="3" customFormat="1" ht="12.75">
      <c r="A394" s="44"/>
      <c r="B394" s="44"/>
      <c r="C394" s="44"/>
      <c r="D394" s="44"/>
    </row>
    <row r="395" spans="1:4" s="3" customFormat="1" ht="12.75">
      <c r="A395" s="44"/>
      <c r="B395" s="44"/>
      <c r="C395" s="44"/>
      <c r="D395" s="44"/>
    </row>
    <row r="396" spans="1:4" s="3" customFormat="1" ht="12.75">
      <c r="A396" s="44"/>
      <c r="B396" s="44"/>
      <c r="C396" s="44"/>
      <c r="D396" s="44"/>
    </row>
    <row r="397" spans="1:4" s="3" customFormat="1" ht="12.75">
      <c r="A397" s="44"/>
      <c r="B397" s="44"/>
      <c r="C397" s="44"/>
      <c r="D397" s="44"/>
    </row>
    <row r="398" spans="1:4" s="3" customFormat="1" ht="12.75">
      <c r="A398" s="44"/>
      <c r="B398" s="44"/>
      <c r="C398" s="44"/>
      <c r="D398" s="44"/>
    </row>
    <row r="399" spans="1:4" s="3" customFormat="1" ht="12.75">
      <c r="A399" s="44"/>
      <c r="B399" s="44"/>
      <c r="C399" s="44"/>
      <c r="D399" s="44"/>
    </row>
    <row r="400" spans="1:4" s="3" customFormat="1" ht="12.75">
      <c r="A400" s="44"/>
      <c r="B400" s="44"/>
      <c r="C400" s="44"/>
      <c r="D400" s="44"/>
    </row>
    <row r="401" spans="1:4" s="3" customFormat="1" ht="12.75">
      <c r="A401" s="44"/>
      <c r="B401" s="44"/>
      <c r="C401" s="44"/>
      <c r="D401" s="44"/>
    </row>
    <row r="402" spans="1:4" s="3" customFormat="1" ht="12.75">
      <c r="A402" s="44"/>
      <c r="B402" s="44"/>
      <c r="C402" s="44"/>
      <c r="D402" s="44"/>
    </row>
    <row r="403" spans="1:4" s="3" customFormat="1" ht="12.75">
      <c r="A403" s="44"/>
      <c r="B403" s="44"/>
      <c r="C403" s="44"/>
      <c r="D403" s="44"/>
    </row>
    <row r="404" spans="1:4" s="3" customFormat="1" ht="12.75">
      <c r="A404" s="44"/>
      <c r="B404" s="44"/>
      <c r="C404" s="44"/>
      <c r="D404" s="44"/>
    </row>
    <row r="405" spans="1:4" s="3" customFormat="1" ht="12.75">
      <c r="A405" s="44"/>
      <c r="B405" s="44"/>
      <c r="C405" s="44"/>
      <c r="D405" s="44"/>
    </row>
    <row r="406" spans="1:4" s="3" customFormat="1" ht="12.75">
      <c r="A406" s="44"/>
      <c r="B406" s="44"/>
      <c r="C406" s="44"/>
      <c r="D406" s="44"/>
    </row>
    <row r="407" spans="1:4" s="3" customFormat="1" ht="12.75">
      <c r="A407" s="44"/>
      <c r="B407" s="44"/>
      <c r="C407" s="44"/>
      <c r="D407" s="44"/>
    </row>
    <row r="408" spans="1:4" s="3" customFormat="1" ht="12.75">
      <c r="A408" s="44"/>
      <c r="B408" s="44"/>
      <c r="C408" s="44"/>
      <c r="D408" s="44"/>
    </row>
    <row r="409" spans="1:4" s="3" customFormat="1" ht="12.75">
      <c r="A409" s="44"/>
      <c r="B409" s="44"/>
      <c r="C409" s="44"/>
      <c r="D409" s="44"/>
    </row>
    <row r="410" spans="1:4" s="3" customFormat="1" ht="12.75">
      <c r="A410" s="44"/>
      <c r="B410" s="44"/>
      <c r="C410" s="44"/>
      <c r="D410" s="44"/>
    </row>
    <row r="411" spans="1:4" s="3" customFormat="1" ht="12.75">
      <c r="A411" s="44"/>
      <c r="B411" s="44"/>
      <c r="C411" s="44"/>
      <c r="D411" s="44"/>
    </row>
    <row r="412" spans="1:4" s="3" customFormat="1" ht="12.75">
      <c r="A412" s="44"/>
      <c r="B412" s="44"/>
      <c r="C412" s="44"/>
      <c r="D412" s="44"/>
    </row>
    <row r="413" spans="1:4" s="3" customFormat="1" ht="12.75">
      <c r="A413" s="44"/>
      <c r="B413" s="44"/>
      <c r="C413" s="44"/>
      <c r="D413" s="44"/>
    </row>
    <row r="414" spans="1:4" s="3" customFormat="1" ht="12.75">
      <c r="A414" s="44"/>
      <c r="B414" s="44"/>
      <c r="C414" s="44"/>
      <c r="D414" s="44"/>
    </row>
    <row r="415" spans="1:4" s="3" customFormat="1" ht="12.75">
      <c r="A415" s="44"/>
      <c r="B415" s="44"/>
      <c r="C415" s="44"/>
      <c r="D415" s="44"/>
    </row>
    <row r="416" spans="1:4" s="3" customFormat="1" ht="12.75">
      <c r="A416" s="44"/>
      <c r="B416" s="44"/>
      <c r="C416" s="44"/>
      <c r="D416" s="44"/>
    </row>
    <row r="417" spans="1:4" s="3" customFormat="1" ht="12.75">
      <c r="A417" s="44"/>
      <c r="B417" s="44"/>
      <c r="C417" s="44"/>
      <c r="D417" s="44"/>
    </row>
    <row r="418" spans="1:4" s="3" customFormat="1" ht="12.75">
      <c r="A418" s="44"/>
      <c r="B418" s="44"/>
      <c r="C418" s="44"/>
      <c r="D418" s="44"/>
    </row>
    <row r="419" spans="1:4" s="3" customFormat="1" ht="12.75">
      <c r="A419" s="44"/>
      <c r="B419" s="44"/>
      <c r="C419" s="44"/>
      <c r="D419" s="44"/>
    </row>
    <row r="420" spans="1:4" s="3" customFormat="1" ht="12.75">
      <c r="A420" s="44"/>
      <c r="B420" s="44"/>
      <c r="C420" s="44"/>
      <c r="D420" s="44"/>
    </row>
    <row r="421" spans="1:4" s="3" customFormat="1" ht="12.75">
      <c r="A421" s="44"/>
      <c r="B421" s="44"/>
      <c r="C421" s="44"/>
      <c r="D421" s="44"/>
    </row>
    <row r="422" spans="1:4" s="3" customFormat="1" ht="12.75">
      <c r="A422" s="44"/>
      <c r="B422" s="44"/>
      <c r="C422" s="44"/>
      <c r="D422" s="44"/>
    </row>
    <row r="423" spans="1:4" s="3" customFormat="1" ht="12.75">
      <c r="A423" s="44"/>
      <c r="B423" s="44"/>
      <c r="C423" s="44"/>
      <c r="D423" s="44"/>
    </row>
    <row r="424" spans="1:4" s="3" customFormat="1" ht="12.75">
      <c r="A424" s="44"/>
      <c r="B424" s="44"/>
      <c r="C424" s="44"/>
      <c r="D424" s="44"/>
    </row>
    <row r="425" spans="1:4" s="3" customFormat="1" ht="12.75">
      <c r="A425" s="44"/>
      <c r="B425" s="44"/>
      <c r="C425" s="44"/>
      <c r="D425" s="44"/>
    </row>
    <row r="426" spans="1:4" s="3" customFormat="1" ht="12.75">
      <c r="A426" s="44"/>
      <c r="B426" s="44"/>
      <c r="C426" s="44"/>
      <c r="D426" s="44"/>
    </row>
    <row r="427" spans="1:4" s="3" customFormat="1" ht="12.75">
      <c r="A427" s="44"/>
      <c r="B427" s="44"/>
      <c r="C427" s="44"/>
      <c r="D427" s="44"/>
    </row>
    <row r="428" spans="1:4" s="3" customFormat="1" ht="12.75">
      <c r="A428" s="44"/>
      <c r="B428" s="44"/>
      <c r="C428" s="44"/>
      <c r="D428" s="44"/>
    </row>
    <row r="429" spans="1:4" s="3" customFormat="1" ht="12.75">
      <c r="A429" s="44"/>
      <c r="B429" s="44"/>
      <c r="C429" s="44"/>
      <c r="D429" s="44"/>
    </row>
    <row r="430" spans="1:4" s="3" customFormat="1" ht="12.75">
      <c r="A430" s="44"/>
      <c r="B430" s="44"/>
      <c r="C430" s="44"/>
      <c r="D430" s="44"/>
    </row>
    <row r="431" spans="1:4" s="3" customFormat="1" ht="12.75">
      <c r="A431" s="44"/>
      <c r="B431" s="44"/>
      <c r="C431" s="44"/>
      <c r="D431" s="44"/>
    </row>
    <row r="432" spans="1:4" s="3" customFormat="1" ht="12.75">
      <c r="A432" s="44"/>
      <c r="B432" s="44"/>
      <c r="C432" s="44"/>
      <c r="D432" s="44"/>
    </row>
    <row r="433" spans="1:4" s="3" customFormat="1" ht="12.75">
      <c r="A433" s="44"/>
      <c r="B433" s="44"/>
      <c r="C433" s="44"/>
      <c r="D433" s="44"/>
    </row>
    <row r="434" spans="1:4" s="3" customFormat="1" ht="12.75">
      <c r="A434" s="44"/>
      <c r="B434" s="44"/>
      <c r="C434" s="44"/>
      <c r="D434" s="44"/>
    </row>
    <row r="435" spans="1:4" s="3" customFormat="1" ht="12.75">
      <c r="A435" s="44"/>
      <c r="B435" s="44"/>
      <c r="C435" s="44"/>
      <c r="D435" s="44"/>
    </row>
    <row r="436" spans="1:4" s="3" customFormat="1" ht="12.75">
      <c r="A436" s="44"/>
      <c r="B436" s="44"/>
      <c r="C436" s="44"/>
      <c r="D436" s="44"/>
    </row>
    <row r="437" spans="1:4" s="3" customFormat="1" ht="12.75">
      <c r="A437" s="44"/>
      <c r="B437" s="44"/>
      <c r="C437" s="44"/>
      <c r="D437" s="44"/>
    </row>
    <row r="438" spans="1:4" s="3" customFormat="1" ht="12.75">
      <c r="A438" s="44"/>
      <c r="B438" s="44"/>
      <c r="C438" s="44"/>
      <c r="D438" s="44"/>
    </row>
    <row r="439" spans="1:4" s="3" customFormat="1" ht="12.75">
      <c r="A439" s="44"/>
      <c r="B439" s="44"/>
      <c r="C439" s="44"/>
      <c r="D439" s="44"/>
    </row>
    <row r="440" spans="1:4" s="3" customFormat="1" ht="12.75">
      <c r="A440" s="44"/>
      <c r="B440" s="44"/>
      <c r="C440" s="44"/>
      <c r="D440" s="44"/>
    </row>
    <row r="441" spans="1:4" s="3" customFormat="1" ht="12.75">
      <c r="A441" s="44"/>
      <c r="B441" s="44"/>
      <c r="C441" s="44"/>
      <c r="D441" s="44"/>
    </row>
    <row r="442" spans="1:4" s="3" customFormat="1" ht="12.75">
      <c r="A442" s="44"/>
      <c r="B442" s="44"/>
      <c r="C442" s="44"/>
      <c r="D442" s="44"/>
    </row>
    <row r="443" spans="1:4" s="3" customFormat="1" ht="12.75">
      <c r="A443" s="44"/>
      <c r="B443" s="44"/>
      <c r="C443" s="44"/>
      <c r="D443" s="44"/>
    </row>
    <row r="444" spans="1:4" s="3" customFormat="1" ht="12.75">
      <c r="A444" s="44"/>
      <c r="B444" s="44"/>
      <c r="C444" s="44"/>
      <c r="D444" s="44"/>
    </row>
    <row r="445" spans="4:10" ht="12.75">
      <c r="D445" s="44"/>
      <c r="E445" s="3"/>
      <c r="F445" s="3"/>
      <c r="G445" s="3"/>
      <c r="H445" s="3"/>
      <c r="I445" s="3"/>
      <c r="J445" s="3"/>
    </row>
    <row r="446" spans="4:10" ht="12.75">
      <c r="D446" s="44"/>
      <c r="E446" s="3"/>
      <c r="F446" s="3"/>
      <c r="G446" s="3"/>
      <c r="H446" s="3"/>
      <c r="I446" s="3"/>
      <c r="J446" s="3"/>
    </row>
  </sheetData>
  <sheetProtection/>
  <mergeCells count="3">
    <mergeCell ref="A207:E207"/>
    <mergeCell ref="A1:J1"/>
    <mergeCell ref="A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horizontalDpi="600" verticalDpi="600" orientation="landscape" paperSize="9" scale="85" r:id="rId1"/>
  <headerFooter alignWithMargins="0">
    <oddFooter>&amp;R&amp;P</oddFooter>
  </headerFooter>
  <rowBreaks count="2" manualBreakCount="2">
    <brk id="139" max="9" man="1"/>
    <brk id="2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8"/>
  <sheetViews>
    <sheetView zoomScaleSheetLayoutView="100" zoomScalePageLayoutView="0" workbookViewId="0" topLeftCell="A6">
      <selection activeCell="N5" sqref="N5"/>
    </sheetView>
  </sheetViews>
  <sheetFormatPr defaultColWidth="11.421875" defaultRowHeight="12.75"/>
  <cols>
    <col min="1" max="1" width="4.57421875" style="38" customWidth="1"/>
    <col min="2" max="2" width="5.00390625" style="38" customWidth="1"/>
    <col min="3" max="3" width="7.421875" style="38" customWidth="1"/>
    <col min="4" max="4" width="5.28125" style="39" hidden="1" customWidth="1"/>
    <col min="5" max="5" width="42.7109375" style="0" customWidth="1"/>
    <col min="6" max="7" width="14.57421875" style="0" customWidth="1"/>
    <col min="8" max="8" width="14.421875" style="0" customWidth="1"/>
    <col min="9" max="10" width="14.57421875" style="0" customWidth="1"/>
  </cols>
  <sheetData>
    <row r="1" spans="1:10" s="3" customFormat="1" ht="32.25" customHeight="1">
      <c r="A1" s="290" t="s">
        <v>136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s="3" customFormat="1" ht="42.75">
      <c r="A2" s="155" t="s">
        <v>3</v>
      </c>
      <c r="B2" s="155" t="s">
        <v>2</v>
      </c>
      <c r="C2" s="155" t="s">
        <v>267</v>
      </c>
      <c r="D2" s="155" t="s">
        <v>4</v>
      </c>
      <c r="E2" s="70" t="s">
        <v>93</v>
      </c>
      <c r="F2" s="103" t="s">
        <v>262</v>
      </c>
      <c r="G2" s="103" t="s">
        <v>263</v>
      </c>
      <c r="H2" s="103" t="s">
        <v>266</v>
      </c>
      <c r="I2" s="103" t="s">
        <v>264</v>
      </c>
      <c r="J2" s="103" t="s">
        <v>265</v>
      </c>
    </row>
    <row r="3" spans="1:10" s="156" customFormat="1" ht="10.5" customHeight="1">
      <c r="A3" s="69">
        <v>1</v>
      </c>
      <c r="B3" s="69">
        <v>2</v>
      </c>
      <c r="C3" s="69">
        <v>3</v>
      </c>
      <c r="D3" s="69"/>
      <c r="E3" s="100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</row>
    <row r="4" spans="1:10" s="3" customFormat="1" ht="24.75" customHeight="1">
      <c r="A4" s="104">
        <v>3</v>
      </c>
      <c r="B4" s="105"/>
      <c r="C4" s="105"/>
      <c r="D4" s="106"/>
      <c r="E4" s="107" t="s">
        <v>62</v>
      </c>
      <c r="F4" s="108">
        <f>F5+F16+F46+F56+F62</f>
        <v>1538140902</v>
      </c>
      <c r="G4" s="108">
        <f>G5+G16+G46+G56+G62</f>
        <v>1770454054</v>
      </c>
      <c r="H4" s="108">
        <f>H5+H16+H46+H56+H62</f>
        <v>2315586781</v>
      </c>
      <c r="I4" s="108">
        <f>I5+I16+I46+I56+I62</f>
        <v>2151300000</v>
      </c>
      <c r="J4" s="108">
        <f>J5+J16+J46+J56+J62</f>
        <v>3159318000</v>
      </c>
    </row>
    <row r="5" spans="1:10" s="3" customFormat="1" ht="13.5" customHeight="1">
      <c r="A5" s="97"/>
      <c r="B5" s="97">
        <v>31</v>
      </c>
      <c r="C5" s="97"/>
      <c r="D5" s="106"/>
      <c r="E5" s="109" t="s">
        <v>63</v>
      </c>
      <c r="F5" s="108">
        <f>F6+F11+F13</f>
        <v>125935264</v>
      </c>
      <c r="G5" s="108">
        <f>G6+G11+G13</f>
        <v>131569750</v>
      </c>
      <c r="H5" s="108">
        <f>H6+H11+H13</f>
        <v>142150000</v>
      </c>
      <c r="I5" s="110">
        <f>I6+I11+I13</f>
        <v>142150000</v>
      </c>
      <c r="J5" s="108">
        <f>J6+J11+J13</f>
        <v>142150000</v>
      </c>
    </row>
    <row r="6" spans="1:10" s="32" customFormat="1" ht="15">
      <c r="A6" s="105"/>
      <c r="B6" s="105"/>
      <c r="C6" s="105">
        <v>311</v>
      </c>
      <c r="D6" s="111"/>
      <c r="E6" s="112" t="s">
        <v>164</v>
      </c>
      <c r="F6" s="113">
        <v>106758110</v>
      </c>
      <c r="G6" s="114">
        <f>SUM(G7:G10)</f>
        <v>110110000</v>
      </c>
      <c r="H6" s="114">
        <f>SUM(H7:H10)</f>
        <v>119350000</v>
      </c>
      <c r="I6" s="115">
        <f>SUM(I7:I10)</f>
        <v>119350000</v>
      </c>
      <c r="J6" s="115">
        <f>SUM(J7:J10)</f>
        <v>119350000</v>
      </c>
    </row>
    <row r="7" spans="1:10" s="32" customFormat="1" ht="15" hidden="1">
      <c r="A7" s="105"/>
      <c r="B7" s="105"/>
      <c r="C7" s="105"/>
      <c r="D7" s="116">
        <v>3111</v>
      </c>
      <c r="E7" s="116" t="s">
        <v>64</v>
      </c>
      <c r="F7" s="113">
        <v>108660000</v>
      </c>
      <c r="G7" s="113">
        <v>108660000</v>
      </c>
      <c r="H7" s="117">
        <v>117050000</v>
      </c>
      <c r="I7" s="118">
        <v>117050000</v>
      </c>
      <c r="J7" s="118">
        <v>117050000</v>
      </c>
    </row>
    <row r="8" spans="1:10" s="32" customFormat="1" ht="15" hidden="1">
      <c r="A8" s="105"/>
      <c r="B8" s="105"/>
      <c r="C8" s="105"/>
      <c r="D8" s="119">
        <v>3112</v>
      </c>
      <c r="E8" s="120" t="s">
        <v>237</v>
      </c>
      <c r="F8" s="121">
        <v>0</v>
      </c>
      <c r="G8" s="121">
        <v>0</v>
      </c>
      <c r="H8" s="121">
        <v>500000</v>
      </c>
      <c r="I8" s="122">
        <v>500000</v>
      </c>
      <c r="J8" s="122">
        <v>500000</v>
      </c>
    </row>
    <row r="9" spans="1:10" s="32" customFormat="1" ht="15" hidden="1">
      <c r="A9" s="105"/>
      <c r="B9" s="105"/>
      <c r="C9" s="105"/>
      <c r="D9" s="116">
        <v>3113</v>
      </c>
      <c r="E9" s="116" t="s">
        <v>65</v>
      </c>
      <c r="F9" s="113">
        <v>1000000</v>
      </c>
      <c r="G9" s="113">
        <v>1000000</v>
      </c>
      <c r="H9" s="117">
        <v>1200000</v>
      </c>
      <c r="I9" s="118">
        <v>1200000</v>
      </c>
      <c r="J9" s="118">
        <v>1200000</v>
      </c>
    </row>
    <row r="10" spans="1:10" s="32" customFormat="1" ht="15" hidden="1">
      <c r="A10" s="105"/>
      <c r="B10" s="105"/>
      <c r="C10" s="105"/>
      <c r="D10" s="116">
        <v>3114</v>
      </c>
      <c r="E10" s="116" t="s">
        <v>66</v>
      </c>
      <c r="F10" s="113">
        <v>450000</v>
      </c>
      <c r="G10" s="113">
        <v>450000</v>
      </c>
      <c r="H10" s="117">
        <v>600000</v>
      </c>
      <c r="I10" s="118">
        <v>600000</v>
      </c>
      <c r="J10" s="118">
        <v>600000</v>
      </c>
    </row>
    <row r="11" spans="1:10" s="32" customFormat="1" ht="15">
      <c r="A11" s="105"/>
      <c r="B11" s="105"/>
      <c r="C11" s="105">
        <v>312</v>
      </c>
      <c r="D11" s="116"/>
      <c r="E11" s="116" t="s">
        <v>67</v>
      </c>
      <c r="F11" s="113">
        <v>1189345</v>
      </c>
      <c r="G11" s="114">
        <f>G12</f>
        <v>2200000</v>
      </c>
      <c r="H11" s="114">
        <f>H12</f>
        <v>1800000</v>
      </c>
      <c r="I11" s="115">
        <f>I12</f>
        <v>1800000</v>
      </c>
      <c r="J11" s="115">
        <f>J12</f>
        <v>1800000</v>
      </c>
    </row>
    <row r="12" spans="1:10" s="32" customFormat="1" ht="15" hidden="1">
      <c r="A12" s="105"/>
      <c r="B12" s="105"/>
      <c r="C12" s="105"/>
      <c r="D12" s="116">
        <v>3121</v>
      </c>
      <c r="E12" s="116" t="s">
        <v>67</v>
      </c>
      <c r="F12" s="113">
        <v>2200000</v>
      </c>
      <c r="G12" s="113">
        <v>2200000</v>
      </c>
      <c r="H12" s="117">
        <v>1800000</v>
      </c>
      <c r="I12" s="118">
        <v>1800000</v>
      </c>
      <c r="J12" s="118">
        <v>1800000</v>
      </c>
    </row>
    <row r="13" spans="1:10" s="32" customFormat="1" ht="15">
      <c r="A13" s="105"/>
      <c r="B13" s="105"/>
      <c r="C13" s="105">
        <v>313</v>
      </c>
      <c r="D13" s="116"/>
      <c r="E13" s="116" t="s">
        <v>68</v>
      </c>
      <c r="F13" s="113">
        <v>17987809</v>
      </c>
      <c r="G13" s="114">
        <f>G14+G15</f>
        <v>19259750</v>
      </c>
      <c r="H13" s="114">
        <f>H14+H15</f>
        <v>21000000</v>
      </c>
      <c r="I13" s="115">
        <f>I14+I15</f>
        <v>21000000</v>
      </c>
      <c r="J13" s="115">
        <f>J14+J15</f>
        <v>21000000</v>
      </c>
    </row>
    <row r="14" spans="1:10" s="3" customFormat="1" ht="15" hidden="1">
      <c r="A14" s="97"/>
      <c r="B14" s="105"/>
      <c r="C14" s="105"/>
      <c r="D14" s="116">
        <v>3132</v>
      </c>
      <c r="E14" s="116" t="s">
        <v>162</v>
      </c>
      <c r="F14" s="113">
        <v>17275500</v>
      </c>
      <c r="G14" s="113">
        <v>17275500</v>
      </c>
      <c r="H14" s="117">
        <v>18300000</v>
      </c>
      <c r="I14" s="117">
        <v>18300000</v>
      </c>
      <c r="J14" s="117">
        <v>18300000</v>
      </c>
    </row>
    <row r="15" spans="1:10" s="3" customFormat="1" ht="15" hidden="1">
      <c r="A15" s="97"/>
      <c r="B15" s="105"/>
      <c r="C15" s="105"/>
      <c r="D15" s="116">
        <v>3133</v>
      </c>
      <c r="E15" s="116" t="s">
        <v>182</v>
      </c>
      <c r="F15" s="113">
        <v>1984250</v>
      </c>
      <c r="G15" s="113">
        <v>1984250</v>
      </c>
      <c r="H15" s="117">
        <v>2700000</v>
      </c>
      <c r="I15" s="117">
        <v>2700000</v>
      </c>
      <c r="J15" s="117">
        <v>2700000</v>
      </c>
    </row>
    <row r="16" spans="1:10" s="3" customFormat="1" ht="13.5" customHeight="1">
      <c r="A16" s="97"/>
      <c r="B16" s="97">
        <v>32</v>
      </c>
      <c r="C16" s="105"/>
      <c r="D16" s="123"/>
      <c r="E16" s="124" t="s">
        <v>5</v>
      </c>
      <c r="F16" s="108">
        <f>F17+F21+F28+F38</f>
        <v>889024017</v>
      </c>
      <c r="G16" s="108">
        <f>G17+G21+G28+G38</f>
        <v>920067000</v>
      </c>
      <c r="H16" s="108">
        <f>H17+H21+H28+H38</f>
        <v>989412000</v>
      </c>
      <c r="I16" s="110">
        <f>I17+I21+I28+I38</f>
        <v>1012012000</v>
      </c>
      <c r="J16" s="110">
        <f>J17+J21+J28+J38</f>
        <v>966012000</v>
      </c>
    </row>
    <row r="17" spans="1:10" s="32" customFormat="1" ht="15">
      <c r="A17" s="105"/>
      <c r="B17" s="105"/>
      <c r="C17" s="105">
        <v>321</v>
      </c>
      <c r="D17" s="116"/>
      <c r="E17" s="125" t="s">
        <v>9</v>
      </c>
      <c r="F17" s="114">
        <v>7396513</v>
      </c>
      <c r="G17" s="114">
        <f>G18+G19+G20</f>
        <v>9425000</v>
      </c>
      <c r="H17" s="114">
        <f>H18+H19+H20</f>
        <v>8632000</v>
      </c>
      <c r="I17" s="115">
        <f>I18+I19+I20</f>
        <v>8632000</v>
      </c>
      <c r="J17" s="115">
        <f>J18+J19+J20</f>
        <v>8632000</v>
      </c>
    </row>
    <row r="18" spans="1:10" s="32" customFormat="1" ht="15" hidden="1">
      <c r="A18" s="105"/>
      <c r="B18" s="105"/>
      <c r="C18" s="105"/>
      <c r="D18" s="116">
        <v>3211</v>
      </c>
      <c r="E18" s="125" t="s">
        <v>69</v>
      </c>
      <c r="F18" s="117">
        <v>2600000</v>
      </c>
      <c r="G18" s="117">
        <v>2600000</v>
      </c>
      <c r="H18" s="117">
        <v>2132000</v>
      </c>
      <c r="I18" s="118">
        <v>2132000</v>
      </c>
      <c r="J18" s="118">
        <v>2132000</v>
      </c>
    </row>
    <row r="19" spans="1:10" s="32" customFormat="1" ht="15" hidden="1">
      <c r="A19" s="105"/>
      <c r="B19" s="105"/>
      <c r="C19" s="105"/>
      <c r="D19" s="116">
        <v>3212</v>
      </c>
      <c r="E19" s="125" t="s">
        <v>70</v>
      </c>
      <c r="F19" s="117">
        <v>5000000</v>
      </c>
      <c r="G19" s="117">
        <v>5000000</v>
      </c>
      <c r="H19" s="117">
        <v>4800000</v>
      </c>
      <c r="I19" s="118">
        <v>4800000</v>
      </c>
      <c r="J19" s="118">
        <v>4800000</v>
      </c>
    </row>
    <row r="20" spans="1:10" s="32" customFormat="1" ht="15" hidden="1">
      <c r="A20" s="105"/>
      <c r="B20" s="105"/>
      <c r="C20" s="105"/>
      <c r="D20" s="126" t="s">
        <v>7</v>
      </c>
      <c r="E20" s="125" t="s">
        <v>8</v>
      </c>
      <c r="F20" s="117">
        <v>1825000</v>
      </c>
      <c r="G20" s="117">
        <v>1825000</v>
      </c>
      <c r="H20" s="117">
        <v>1700000</v>
      </c>
      <c r="I20" s="118">
        <v>1700000</v>
      </c>
      <c r="J20" s="118">
        <v>1700000</v>
      </c>
    </row>
    <row r="21" spans="1:10" s="32" customFormat="1" ht="15">
      <c r="A21" s="105"/>
      <c r="B21" s="105"/>
      <c r="C21" s="105">
        <v>322</v>
      </c>
      <c r="D21" s="126"/>
      <c r="E21" s="126" t="s">
        <v>71</v>
      </c>
      <c r="F21" s="114">
        <v>27348758</v>
      </c>
      <c r="G21" s="114">
        <f>SUM(G22:G27)</f>
        <v>24865000</v>
      </c>
      <c r="H21" s="114">
        <f>SUM(H22:H27)</f>
        <v>23585000</v>
      </c>
      <c r="I21" s="115">
        <f>SUM(I22:I27)</f>
        <v>23585000</v>
      </c>
      <c r="J21" s="115">
        <f>SUM(J22:J27)</f>
        <v>23585000</v>
      </c>
    </row>
    <row r="22" spans="1:10" s="32" customFormat="1" ht="15" hidden="1">
      <c r="A22" s="105"/>
      <c r="B22" s="105"/>
      <c r="C22" s="105"/>
      <c r="D22" s="126">
        <v>3221</v>
      </c>
      <c r="E22" s="116" t="s">
        <v>72</v>
      </c>
      <c r="F22" s="117">
        <v>4650000</v>
      </c>
      <c r="G22" s="117">
        <v>4650000</v>
      </c>
      <c r="H22" s="113">
        <v>4600000</v>
      </c>
      <c r="I22" s="127">
        <v>4600000</v>
      </c>
      <c r="J22" s="127">
        <v>4600000</v>
      </c>
    </row>
    <row r="23" spans="1:10" s="32" customFormat="1" ht="15" hidden="1">
      <c r="A23" s="105"/>
      <c r="B23" s="105"/>
      <c r="C23" s="105"/>
      <c r="D23" s="126">
        <v>3222</v>
      </c>
      <c r="E23" s="116" t="s">
        <v>73</v>
      </c>
      <c r="F23" s="117">
        <v>600000</v>
      </c>
      <c r="G23" s="117">
        <v>600000</v>
      </c>
      <c r="H23" s="117">
        <v>1000000</v>
      </c>
      <c r="I23" s="118">
        <v>1000000</v>
      </c>
      <c r="J23" s="118">
        <v>1000000</v>
      </c>
    </row>
    <row r="24" spans="1:10" s="32" customFormat="1" ht="15" hidden="1">
      <c r="A24" s="105"/>
      <c r="B24" s="105"/>
      <c r="C24" s="105"/>
      <c r="D24" s="126">
        <v>3223</v>
      </c>
      <c r="E24" s="116" t="s">
        <v>74</v>
      </c>
      <c r="F24" s="117">
        <v>15200000</v>
      </c>
      <c r="G24" s="117">
        <v>15200000</v>
      </c>
      <c r="H24" s="113">
        <v>14600000</v>
      </c>
      <c r="I24" s="127">
        <v>14600000</v>
      </c>
      <c r="J24" s="127">
        <v>14600000</v>
      </c>
    </row>
    <row r="25" spans="1:10" s="32" customFormat="1" ht="15" hidden="1">
      <c r="A25" s="105"/>
      <c r="B25" s="105"/>
      <c r="C25" s="105"/>
      <c r="D25" s="126">
        <v>3224</v>
      </c>
      <c r="E25" s="126" t="s">
        <v>10</v>
      </c>
      <c r="F25" s="117">
        <v>3115000</v>
      </c>
      <c r="G25" s="117">
        <v>3115000</v>
      </c>
      <c r="H25" s="113">
        <v>2400000</v>
      </c>
      <c r="I25" s="127">
        <v>2400000</v>
      </c>
      <c r="J25" s="127">
        <v>2400000</v>
      </c>
    </row>
    <row r="26" spans="1:10" s="32" customFormat="1" ht="15" hidden="1">
      <c r="A26" s="105"/>
      <c r="B26" s="105"/>
      <c r="C26" s="105"/>
      <c r="D26" s="126" t="s">
        <v>11</v>
      </c>
      <c r="E26" s="126" t="s">
        <v>12</v>
      </c>
      <c r="F26" s="128">
        <v>250000</v>
      </c>
      <c r="G26" s="128">
        <v>250000</v>
      </c>
      <c r="H26" s="129">
        <v>350000</v>
      </c>
      <c r="I26" s="130">
        <v>350000</v>
      </c>
      <c r="J26" s="130">
        <v>350000</v>
      </c>
    </row>
    <row r="27" spans="1:10" s="32" customFormat="1" ht="15" hidden="1">
      <c r="A27" s="105"/>
      <c r="B27" s="105"/>
      <c r="C27" s="105"/>
      <c r="D27" s="126">
        <v>3227</v>
      </c>
      <c r="E27" s="126" t="s">
        <v>200</v>
      </c>
      <c r="F27" s="128">
        <v>1050000</v>
      </c>
      <c r="G27" s="128">
        <v>1050000</v>
      </c>
      <c r="H27" s="117">
        <v>635000</v>
      </c>
      <c r="I27" s="118">
        <v>635000</v>
      </c>
      <c r="J27" s="118">
        <v>635000</v>
      </c>
    </row>
    <row r="28" spans="1:10" s="32" customFormat="1" ht="15">
      <c r="A28" s="105"/>
      <c r="B28" s="105"/>
      <c r="C28" s="105">
        <v>323</v>
      </c>
      <c r="D28" s="131"/>
      <c r="E28" s="126" t="s">
        <v>13</v>
      </c>
      <c r="F28" s="114">
        <v>848218832</v>
      </c>
      <c r="G28" s="114">
        <f>SUM(G29:G37)</f>
        <v>876222000</v>
      </c>
      <c r="H28" s="114">
        <f>SUM(H29:H37)</f>
        <v>931010000</v>
      </c>
      <c r="I28" s="115">
        <f>SUM(I29:I37)</f>
        <v>951610000</v>
      </c>
      <c r="J28" s="127">
        <f>SUM(J29:J37)</f>
        <v>922610000</v>
      </c>
    </row>
    <row r="29" spans="1:10" s="32" customFormat="1" ht="15" hidden="1">
      <c r="A29" s="105"/>
      <c r="B29" s="105"/>
      <c r="C29" s="105"/>
      <c r="D29" s="116">
        <v>3231</v>
      </c>
      <c r="E29" s="116" t="s">
        <v>75</v>
      </c>
      <c r="F29" s="117">
        <v>15480000</v>
      </c>
      <c r="G29" s="117">
        <v>15480000</v>
      </c>
      <c r="H29" s="113">
        <v>15260000</v>
      </c>
      <c r="I29" s="127">
        <v>15260000</v>
      </c>
      <c r="J29" s="127">
        <v>15260000</v>
      </c>
    </row>
    <row r="30" spans="1:10" s="32" customFormat="1" ht="15" hidden="1">
      <c r="A30" s="105"/>
      <c r="B30" s="105"/>
      <c r="C30" s="105"/>
      <c r="D30" s="116">
        <v>3232</v>
      </c>
      <c r="E30" s="116" t="s">
        <v>14</v>
      </c>
      <c r="F30" s="117">
        <v>714014500</v>
      </c>
      <c r="G30" s="117">
        <v>714014500</v>
      </c>
      <c r="H30" s="132">
        <v>744550000</v>
      </c>
      <c r="I30" s="127">
        <v>755650000</v>
      </c>
      <c r="J30" s="127">
        <v>730650000</v>
      </c>
    </row>
    <row r="31" spans="1:10" s="32" customFormat="1" ht="15" hidden="1">
      <c r="A31" s="105"/>
      <c r="B31" s="105"/>
      <c r="C31" s="105"/>
      <c r="D31" s="116">
        <v>3233</v>
      </c>
      <c r="E31" s="125" t="s">
        <v>76</v>
      </c>
      <c r="F31" s="117">
        <v>700000</v>
      </c>
      <c r="G31" s="117">
        <v>700000</v>
      </c>
      <c r="H31" s="113">
        <v>500000</v>
      </c>
      <c r="I31" s="127">
        <v>500000</v>
      </c>
      <c r="J31" s="127">
        <v>500000</v>
      </c>
    </row>
    <row r="32" spans="1:10" s="32" customFormat="1" ht="15" hidden="1">
      <c r="A32" s="105"/>
      <c r="B32" s="105"/>
      <c r="C32" s="105"/>
      <c r="D32" s="116">
        <v>3234</v>
      </c>
      <c r="E32" s="125" t="s">
        <v>77</v>
      </c>
      <c r="F32" s="117">
        <v>2745000</v>
      </c>
      <c r="G32" s="117">
        <v>2745000</v>
      </c>
      <c r="H32" s="113">
        <v>755000</v>
      </c>
      <c r="I32" s="127">
        <v>755000</v>
      </c>
      <c r="J32" s="127">
        <v>755000</v>
      </c>
    </row>
    <row r="33" spans="1:10" s="32" customFormat="1" ht="15" hidden="1">
      <c r="A33" s="105"/>
      <c r="B33" s="105"/>
      <c r="C33" s="105"/>
      <c r="D33" s="116">
        <v>3235</v>
      </c>
      <c r="E33" s="125" t="s">
        <v>78</v>
      </c>
      <c r="F33" s="117">
        <v>5840000</v>
      </c>
      <c r="G33" s="117">
        <v>5840000</v>
      </c>
      <c r="H33" s="113">
        <v>10000000</v>
      </c>
      <c r="I33" s="127">
        <v>10500000</v>
      </c>
      <c r="J33" s="127">
        <v>10500000</v>
      </c>
    </row>
    <row r="34" spans="1:10" s="32" customFormat="1" ht="15" hidden="1">
      <c r="A34" s="105"/>
      <c r="B34" s="105"/>
      <c r="C34" s="105"/>
      <c r="D34" s="116">
        <v>3236</v>
      </c>
      <c r="E34" s="125" t="s">
        <v>221</v>
      </c>
      <c r="F34" s="117">
        <v>650000</v>
      </c>
      <c r="G34" s="117">
        <v>650000</v>
      </c>
      <c r="H34" s="113">
        <v>350000</v>
      </c>
      <c r="I34" s="127">
        <v>350000</v>
      </c>
      <c r="J34" s="127">
        <v>350000</v>
      </c>
    </row>
    <row r="35" spans="1:10" s="32" customFormat="1" ht="15" hidden="1">
      <c r="A35" s="105"/>
      <c r="B35" s="105"/>
      <c r="C35" s="105"/>
      <c r="D35" s="116">
        <v>3237</v>
      </c>
      <c r="E35" s="126" t="s">
        <v>15</v>
      </c>
      <c r="F35" s="117">
        <v>85580000</v>
      </c>
      <c r="G35" s="117">
        <v>85580000</v>
      </c>
      <c r="H35" s="113">
        <v>14283000</v>
      </c>
      <c r="I35" s="127">
        <v>21180000</v>
      </c>
      <c r="J35" s="127">
        <v>22180000</v>
      </c>
    </row>
    <row r="36" spans="1:10" s="32" customFormat="1" ht="15" hidden="1">
      <c r="A36" s="105"/>
      <c r="B36" s="105"/>
      <c r="C36" s="105"/>
      <c r="D36" s="133">
        <v>3238</v>
      </c>
      <c r="E36" s="134" t="s">
        <v>236</v>
      </c>
      <c r="F36" s="113">
        <v>0</v>
      </c>
      <c r="G36" s="113">
        <v>0</v>
      </c>
      <c r="H36" s="113">
        <v>7000000</v>
      </c>
      <c r="I36" s="127">
        <v>7000000</v>
      </c>
      <c r="J36" s="127">
        <v>7000000</v>
      </c>
    </row>
    <row r="37" spans="1:10" s="32" customFormat="1" ht="13.5" customHeight="1" hidden="1">
      <c r="A37" s="105"/>
      <c r="B37" s="105"/>
      <c r="C37" s="105"/>
      <c r="D37" s="116">
        <v>3239</v>
      </c>
      <c r="E37" s="126" t="s">
        <v>79</v>
      </c>
      <c r="F37" s="117">
        <v>51212500</v>
      </c>
      <c r="G37" s="117">
        <v>51212500</v>
      </c>
      <c r="H37" s="113">
        <v>138312000</v>
      </c>
      <c r="I37" s="127">
        <v>140415000</v>
      </c>
      <c r="J37" s="127">
        <v>135415000</v>
      </c>
    </row>
    <row r="38" spans="1:10" s="32" customFormat="1" ht="13.5" customHeight="1">
      <c r="A38" s="105"/>
      <c r="B38" s="105"/>
      <c r="C38" s="105">
        <v>329</v>
      </c>
      <c r="D38" s="116"/>
      <c r="E38" s="116" t="s">
        <v>81</v>
      </c>
      <c r="F38" s="114">
        <v>6059914</v>
      </c>
      <c r="G38" s="114">
        <f>SUM(G39:G45)</f>
        <v>9555000</v>
      </c>
      <c r="H38" s="114">
        <f>SUM(H39:H45)</f>
        <v>26185000</v>
      </c>
      <c r="I38" s="115">
        <f>SUM(I39:I45)</f>
        <v>28185000</v>
      </c>
      <c r="J38" s="127">
        <f>SUM(J39:J45)</f>
        <v>11185000</v>
      </c>
    </row>
    <row r="39" spans="1:10" s="3" customFormat="1" ht="30" hidden="1">
      <c r="A39" s="105"/>
      <c r="B39" s="105"/>
      <c r="C39" s="105"/>
      <c r="D39" s="116">
        <v>3291</v>
      </c>
      <c r="E39" s="135" t="s">
        <v>138</v>
      </c>
      <c r="F39" s="113">
        <v>300000</v>
      </c>
      <c r="G39" s="113">
        <v>300000</v>
      </c>
      <c r="H39" s="113">
        <v>300000</v>
      </c>
      <c r="I39" s="113">
        <v>300000</v>
      </c>
      <c r="J39" s="113">
        <v>300000</v>
      </c>
    </row>
    <row r="40" spans="1:10" s="3" customFormat="1" ht="13.5" customHeight="1" hidden="1">
      <c r="A40" s="105"/>
      <c r="B40" s="105"/>
      <c r="C40" s="105"/>
      <c r="D40" s="116">
        <v>3292</v>
      </c>
      <c r="E40" s="116" t="s">
        <v>82</v>
      </c>
      <c r="F40" s="113">
        <v>1800000</v>
      </c>
      <c r="G40" s="113">
        <v>1800000</v>
      </c>
      <c r="H40" s="113">
        <v>1800000</v>
      </c>
      <c r="I40" s="113">
        <v>1800000</v>
      </c>
      <c r="J40" s="113">
        <v>1800000</v>
      </c>
    </row>
    <row r="41" spans="1:10" s="3" customFormat="1" ht="13.5" customHeight="1" hidden="1">
      <c r="A41" s="105"/>
      <c r="B41" s="105"/>
      <c r="C41" s="105"/>
      <c r="D41" s="116">
        <v>3293</v>
      </c>
      <c r="E41" s="116" t="s">
        <v>83</v>
      </c>
      <c r="F41" s="113">
        <v>700000</v>
      </c>
      <c r="G41" s="113">
        <v>700000</v>
      </c>
      <c r="H41" s="113">
        <v>280000</v>
      </c>
      <c r="I41" s="113">
        <v>280000</v>
      </c>
      <c r="J41" s="113">
        <v>280000</v>
      </c>
    </row>
    <row r="42" spans="1:10" s="3" customFormat="1" ht="13.5" customHeight="1" hidden="1">
      <c r="A42" s="105"/>
      <c r="B42" s="105"/>
      <c r="C42" s="105"/>
      <c r="D42" s="116">
        <v>3294</v>
      </c>
      <c r="E42" s="116" t="s">
        <v>222</v>
      </c>
      <c r="F42" s="113">
        <v>350000</v>
      </c>
      <c r="G42" s="113">
        <v>350000</v>
      </c>
      <c r="H42" s="121">
        <v>300000</v>
      </c>
      <c r="I42" s="121">
        <v>300000</v>
      </c>
      <c r="J42" s="121">
        <v>300000</v>
      </c>
    </row>
    <row r="43" spans="1:10" s="3" customFormat="1" ht="13.5" customHeight="1" hidden="1">
      <c r="A43" s="105"/>
      <c r="B43" s="105"/>
      <c r="C43" s="105"/>
      <c r="D43" s="116">
        <v>3295</v>
      </c>
      <c r="E43" s="116" t="s">
        <v>165</v>
      </c>
      <c r="F43" s="113">
        <v>2643000</v>
      </c>
      <c r="G43" s="113">
        <v>2643000</v>
      </c>
      <c r="H43" s="113">
        <v>2385000</v>
      </c>
      <c r="I43" s="113">
        <v>2385000</v>
      </c>
      <c r="J43" s="113">
        <v>2385000</v>
      </c>
    </row>
    <row r="44" spans="1:10" s="3" customFormat="1" ht="13.5" customHeight="1" hidden="1">
      <c r="A44" s="105"/>
      <c r="B44" s="105"/>
      <c r="C44" s="105"/>
      <c r="D44" s="116">
        <v>3296</v>
      </c>
      <c r="E44" s="93" t="s">
        <v>243</v>
      </c>
      <c r="F44" s="113">
        <v>0</v>
      </c>
      <c r="G44" s="113">
        <v>0</v>
      </c>
      <c r="H44" s="113">
        <v>17000000</v>
      </c>
      <c r="I44" s="113">
        <v>19000000</v>
      </c>
      <c r="J44" s="113">
        <v>2000000</v>
      </c>
    </row>
    <row r="45" spans="1:10" s="3" customFormat="1" ht="13.5" customHeight="1" hidden="1">
      <c r="A45" s="105"/>
      <c r="B45" s="105"/>
      <c r="C45" s="105"/>
      <c r="D45" s="116">
        <v>3299</v>
      </c>
      <c r="E45" s="116" t="s">
        <v>81</v>
      </c>
      <c r="F45" s="113">
        <v>3762000</v>
      </c>
      <c r="G45" s="113">
        <v>3762000</v>
      </c>
      <c r="H45" s="113">
        <v>4120000</v>
      </c>
      <c r="I45" s="113">
        <v>4120000</v>
      </c>
      <c r="J45" s="113">
        <v>4120000</v>
      </c>
    </row>
    <row r="46" spans="1:10" s="3" customFormat="1" ht="13.5" customHeight="1">
      <c r="A46" s="105"/>
      <c r="B46" s="97">
        <v>34</v>
      </c>
      <c r="C46" s="105"/>
      <c r="D46" s="131"/>
      <c r="E46" s="124" t="s">
        <v>18</v>
      </c>
      <c r="F46" s="108">
        <f>F47+F52</f>
        <v>88359841</v>
      </c>
      <c r="G46" s="108">
        <f>G47+G52</f>
        <v>78385250</v>
      </c>
      <c r="H46" s="108">
        <f>H47+H52</f>
        <v>73380000</v>
      </c>
      <c r="I46" s="110">
        <f>I47+I52</f>
        <v>68380000</v>
      </c>
      <c r="J46" s="108">
        <f>J47+J52</f>
        <v>68380000</v>
      </c>
    </row>
    <row r="47" spans="1:10" s="32" customFormat="1" ht="13.5" customHeight="1">
      <c r="A47" s="105"/>
      <c r="B47" s="105"/>
      <c r="C47" s="105">
        <v>342</v>
      </c>
      <c r="D47" s="131"/>
      <c r="E47" s="126" t="s">
        <v>179</v>
      </c>
      <c r="F47" s="114">
        <v>87186697</v>
      </c>
      <c r="G47" s="114">
        <f>G48+G49+G51</f>
        <v>77000000</v>
      </c>
      <c r="H47" s="114">
        <f>H48+H49+H51</f>
        <v>72000000</v>
      </c>
      <c r="I47" s="115">
        <f>I48+I49+I51</f>
        <v>67000000</v>
      </c>
      <c r="J47" s="127">
        <f>J48+J49+J51</f>
        <v>67000000</v>
      </c>
    </row>
    <row r="48" spans="1:10" s="32" customFormat="1" ht="24" customHeight="1" hidden="1">
      <c r="A48" s="105"/>
      <c r="B48" s="105"/>
      <c r="C48" s="105"/>
      <c r="D48" s="126" t="s">
        <v>17</v>
      </c>
      <c r="E48" s="136" t="s">
        <v>180</v>
      </c>
      <c r="F48" s="113">
        <v>7740000</v>
      </c>
      <c r="G48" s="113">
        <v>7740000</v>
      </c>
      <c r="H48" s="117">
        <v>8000000</v>
      </c>
      <c r="I48" s="115">
        <v>7500000</v>
      </c>
      <c r="J48" s="127">
        <v>7500000</v>
      </c>
    </row>
    <row r="49" spans="1:10" s="32" customFormat="1" ht="24" customHeight="1" hidden="1">
      <c r="A49" s="105"/>
      <c r="B49" s="105"/>
      <c r="C49" s="105"/>
      <c r="D49" s="126" t="s">
        <v>80</v>
      </c>
      <c r="E49" s="136" t="s">
        <v>169</v>
      </c>
      <c r="F49" s="114">
        <f>F50</f>
        <v>54460000</v>
      </c>
      <c r="G49" s="114">
        <f>G50</f>
        <v>54460000</v>
      </c>
      <c r="H49" s="114">
        <f>H50</f>
        <v>44000000</v>
      </c>
      <c r="I49" s="127">
        <f>I50</f>
        <v>38700000</v>
      </c>
      <c r="J49" s="127">
        <f>J50</f>
        <v>38700000</v>
      </c>
    </row>
    <row r="50" spans="1:10" s="32" customFormat="1" ht="13.5" customHeight="1" hidden="1">
      <c r="A50" s="105"/>
      <c r="B50" s="105"/>
      <c r="C50" s="105"/>
      <c r="D50" s="126"/>
      <c r="E50" s="135" t="s">
        <v>84</v>
      </c>
      <c r="F50" s="113">
        <v>54460000</v>
      </c>
      <c r="G50" s="113">
        <v>54460000</v>
      </c>
      <c r="H50" s="113">
        <v>44000000</v>
      </c>
      <c r="I50" s="115">
        <v>38700000</v>
      </c>
      <c r="J50" s="115">
        <v>38700000</v>
      </c>
    </row>
    <row r="51" spans="1:10" s="32" customFormat="1" ht="13.5" customHeight="1" hidden="1">
      <c r="A51" s="105"/>
      <c r="B51" s="105"/>
      <c r="C51" s="105"/>
      <c r="D51" s="126">
        <v>3428</v>
      </c>
      <c r="E51" s="135" t="s">
        <v>212</v>
      </c>
      <c r="F51" s="113">
        <v>14800000</v>
      </c>
      <c r="G51" s="113">
        <v>14800000</v>
      </c>
      <c r="H51" s="117">
        <v>20000000</v>
      </c>
      <c r="I51" s="115">
        <v>20800000</v>
      </c>
      <c r="J51" s="115">
        <v>20800000</v>
      </c>
    </row>
    <row r="52" spans="1:10" s="32" customFormat="1" ht="13.5" customHeight="1">
      <c r="A52" s="105"/>
      <c r="B52" s="105"/>
      <c r="C52" s="105">
        <v>343</v>
      </c>
      <c r="D52" s="116"/>
      <c r="E52" s="116" t="s">
        <v>94</v>
      </c>
      <c r="F52" s="114">
        <v>1173144</v>
      </c>
      <c r="G52" s="114">
        <f>SUM(G53:G55)</f>
        <v>1385250</v>
      </c>
      <c r="H52" s="114">
        <f>SUM(H53:H55)</f>
        <v>1380000</v>
      </c>
      <c r="I52" s="115">
        <f>SUM(I53:I55)</f>
        <v>1380000</v>
      </c>
      <c r="J52" s="127">
        <f>SUM(J53:J55)</f>
        <v>1380000</v>
      </c>
    </row>
    <row r="53" spans="1:10" s="3" customFormat="1" ht="13.5" customHeight="1" hidden="1">
      <c r="A53" s="105"/>
      <c r="B53" s="105"/>
      <c r="C53" s="105"/>
      <c r="D53" s="137">
        <v>3431</v>
      </c>
      <c r="E53" s="135" t="s">
        <v>95</v>
      </c>
      <c r="F53" s="113">
        <v>1330250</v>
      </c>
      <c r="G53" s="113">
        <v>1330250</v>
      </c>
      <c r="H53" s="113">
        <v>1225000</v>
      </c>
      <c r="I53" s="113">
        <v>1225000</v>
      </c>
      <c r="J53" s="113">
        <v>1225000</v>
      </c>
    </row>
    <row r="54" spans="1:10" s="3" customFormat="1" ht="13.5" customHeight="1" hidden="1">
      <c r="A54" s="105"/>
      <c r="B54" s="105"/>
      <c r="C54" s="105"/>
      <c r="D54" s="138">
        <v>3432</v>
      </c>
      <c r="E54" s="139" t="s">
        <v>240</v>
      </c>
      <c r="F54" s="117">
        <v>0</v>
      </c>
      <c r="G54" s="117">
        <v>0</v>
      </c>
      <c r="H54" s="117">
        <v>100000</v>
      </c>
      <c r="I54" s="117">
        <v>100000</v>
      </c>
      <c r="J54" s="117">
        <v>100000</v>
      </c>
    </row>
    <row r="55" spans="1:10" s="3" customFormat="1" ht="13.5" customHeight="1" hidden="1">
      <c r="A55" s="105"/>
      <c r="B55" s="105"/>
      <c r="C55" s="105"/>
      <c r="D55" s="137">
        <v>3433</v>
      </c>
      <c r="E55" s="135" t="s">
        <v>96</v>
      </c>
      <c r="F55" s="113">
        <v>55000</v>
      </c>
      <c r="G55" s="113">
        <v>55000</v>
      </c>
      <c r="H55" s="113">
        <v>55000</v>
      </c>
      <c r="I55" s="113">
        <v>55000</v>
      </c>
      <c r="J55" s="113">
        <v>55000</v>
      </c>
    </row>
    <row r="56" spans="1:10" s="3" customFormat="1" ht="29.25">
      <c r="A56" s="105"/>
      <c r="B56" s="97">
        <v>36</v>
      </c>
      <c r="C56" s="105"/>
      <c r="D56" s="140"/>
      <c r="E56" s="76" t="s">
        <v>230</v>
      </c>
      <c r="F56" s="108">
        <f>F59+F57</f>
        <v>41857690</v>
      </c>
      <c r="G56" s="108">
        <f>G59+G57</f>
        <v>39073000</v>
      </c>
      <c r="H56" s="108">
        <f>H59+H57</f>
        <v>39137781</v>
      </c>
      <c r="I56" s="108">
        <f>I59+I57</f>
        <v>22000000</v>
      </c>
      <c r="J56" s="108">
        <f>J59+J57</f>
        <v>22000000</v>
      </c>
    </row>
    <row r="57" spans="1:10" s="32" customFormat="1" ht="13.5" customHeight="1">
      <c r="A57" s="105"/>
      <c r="B57" s="105"/>
      <c r="C57" s="116">
        <v>361</v>
      </c>
      <c r="D57" s="140"/>
      <c r="E57" s="93" t="s">
        <v>244</v>
      </c>
      <c r="F57" s="114">
        <f>F58</f>
        <v>0</v>
      </c>
      <c r="G57" s="114">
        <f>G58</f>
        <v>0</v>
      </c>
      <c r="H57" s="114">
        <f>H58</f>
        <v>750000</v>
      </c>
      <c r="I57" s="127">
        <f>I58</f>
        <v>1000000</v>
      </c>
      <c r="J57" s="127">
        <f>J58</f>
        <v>1000000</v>
      </c>
    </row>
    <row r="58" spans="1:10" s="32" customFormat="1" ht="13.5" customHeight="1" hidden="1">
      <c r="A58" s="105"/>
      <c r="B58" s="105"/>
      <c r="C58" s="105"/>
      <c r="D58" s="141">
        <v>3612</v>
      </c>
      <c r="E58" s="142" t="s">
        <v>245</v>
      </c>
      <c r="F58" s="143">
        <v>0</v>
      </c>
      <c r="G58" s="143">
        <v>0</v>
      </c>
      <c r="H58" s="143">
        <v>750000</v>
      </c>
      <c r="I58" s="115">
        <v>1000000</v>
      </c>
      <c r="J58" s="115">
        <v>1000000</v>
      </c>
    </row>
    <row r="59" spans="1:10" s="32" customFormat="1" ht="13.5" customHeight="1">
      <c r="A59" s="105"/>
      <c r="B59" s="105"/>
      <c r="C59" s="105">
        <v>363</v>
      </c>
      <c r="D59" s="140"/>
      <c r="E59" s="126" t="s">
        <v>181</v>
      </c>
      <c r="F59" s="114">
        <v>41857690</v>
      </c>
      <c r="G59" s="114">
        <f>G61+G60</f>
        <v>39073000</v>
      </c>
      <c r="H59" s="114">
        <f>H61+H60</f>
        <v>38387781</v>
      </c>
      <c r="I59" s="115">
        <f>I61+I60</f>
        <v>21000000</v>
      </c>
      <c r="J59" s="127">
        <f>J61+J60</f>
        <v>21000000</v>
      </c>
    </row>
    <row r="60" spans="1:10" s="3" customFormat="1" ht="13.5" customHeight="1" hidden="1">
      <c r="A60" s="105"/>
      <c r="B60" s="105"/>
      <c r="C60" s="97"/>
      <c r="D60" s="126">
        <v>3631</v>
      </c>
      <c r="E60" s="116" t="s">
        <v>216</v>
      </c>
      <c r="F60" s="113">
        <v>1250000</v>
      </c>
      <c r="G60" s="113">
        <v>1250000</v>
      </c>
      <c r="H60" s="113">
        <v>2000000</v>
      </c>
      <c r="I60" s="113">
        <v>1000000</v>
      </c>
      <c r="J60" s="113">
        <v>1000000</v>
      </c>
    </row>
    <row r="61" spans="1:10" s="3" customFormat="1" ht="13.5" customHeight="1" hidden="1">
      <c r="A61" s="105"/>
      <c r="B61" s="105"/>
      <c r="C61" s="97"/>
      <c r="D61" s="126" t="s">
        <v>19</v>
      </c>
      <c r="E61" s="126" t="s">
        <v>173</v>
      </c>
      <c r="F61" s="114">
        <v>37823000</v>
      </c>
      <c r="G61" s="114">
        <v>37823000</v>
      </c>
      <c r="H61" s="114">
        <v>36387781</v>
      </c>
      <c r="I61" s="143">
        <v>20000000</v>
      </c>
      <c r="J61" s="143">
        <v>20000000</v>
      </c>
    </row>
    <row r="62" spans="1:10" s="3" customFormat="1" ht="14.25" customHeight="1">
      <c r="A62" s="105"/>
      <c r="B62" s="97">
        <v>38</v>
      </c>
      <c r="C62" s="105"/>
      <c r="D62" s="131"/>
      <c r="E62" s="124" t="s">
        <v>85</v>
      </c>
      <c r="F62" s="108">
        <f>F63+F65+F67</f>
        <v>392964090</v>
      </c>
      <c r="G62" s="108">
        <f>G63+G65+G67</f>
        <v>601359054</v>
      </c>
      <c r="H62" s="108">
        <f>H63+H65+H67</f>
        <v>1071507000</v>
      </c>
      <c r="I62" s="110">
        <f>I63+I65+I67</f>
        <v>906758000</v>
      </c>
      <c r="J62" s="108">
        <f>J63+J65+J67</f>
        <v>1960776000</v>
      </c>
    </row>
    <row r="63" spans="1:10" s="32" customFormat="1" ht="13.5" customHeight="1">
      <c r="A63" s="105"/>
      <c r="B63" s="105"/>
      <c r="C63" s="105">
        <v>381</v>
      </c>
      <c r="D63" s="131"/>
      <c r="E63" s="125" t="s">
        <v>55</v>
      </c>
      <c r="F63" s="114">
        <v>355464</v>
      </c>
      <c r="G63" s="114">
        <f>G64</f>
        <v>1700000</v>
      </c>
      <c r="H63" s="114">
        <f>H64</f>
        <v>820000</v>
      </c>
      <c r="I63" s="115">
        <f>I64</f>
        <v>820000</v>
      </c>
      <c r="J63" s="127">
        <f>J64</f>
        <v>820000</v>
      </c>
    </row>
    <row r="64" spans="1:10" s="32" customFormat="1" ht="13.5" customHeight="1" hidden="1">
      <c r="A64" s="105"/>
      <c r="B64" s="105"/>
      <c r="C64" s="105"/>
      <c r="D64" s="116">
        <v>3811</v>
      </c>
      <c r="E64" s="125" t="s">
        <v>20</v>
      </c>
      <c r="F64" s="113">
        <v>1700000</v>
      </c>
      <c r="G64" s="113">
        <v>1700000</v>
      </c>
      <c r="H64" s="113">
        <v>820000</v>
      </c>
      <c r="I64" s="127">
        <v>820000</v>
      </c>
      <c r="J64" s="127">
        <v>820000</v>
      </c>
    </row>
    <row r="65" spans="1:10" s="32" customFormat="1" ht="13.5" customHeight="1">
      <c r="A65" s="105"/>
      <c r="B65" s="105"/>
      <c r="C65" s="105">
        <v>383</v>
      </c>
      <c r="D65" s="131"/>
      <c r="E65" s="125" t="s">
        <v>86</v>
      </c>
      <c r="F65" s="114">
        <v>207756</v>
      </c>
      <c r="G65" s="114">
        <f>G66</f>
        <v>2000000</v>
      </c>
      <c r="H65" s="114">
        <f>H66</f>
        <v>1300000</v>
      </c>
      <c r="I65" s="127">
        <f>I66</f>
        <v>1200000</v>
      </c>
      <c r="J65" s="127">
        <f>J66</f>
        <v>1200000</v>
      </c>
    </row>
    <row r="66" spans="1:10" s="32" customFormat="1" ht="13.5" customHeight="1" hidden="1">
      <c r="A66" s="105"/>
      <c r="B66" s="105"/>
      <c r="C66" s="105"/>
      <c r="D66" s="116">
        <v>3831</v>
      </c>
      <c r="E66" s="125" t="s">
        <v>87</v>
      </c>
      <c r="F66" s="113">
        <v>2000000</v>
      </c>
      <c r="G66" s="113">
        <v>2000000</v>
      </c>
      <c r="H66" s="113">
        <v>1300000</v>
      </c>
      <c r="I66" s="127">
        <v>1200000</v>
      </c>
      <c r="J66" s="127">
        <v>1200000</v>
      </c>
    </row>
    <row r="67" spans="1:10" s="32" customFormat="1" ht="13.5" customHeight="1">
      <c r="A67" s="105"/>
      <c r="B67" s="105"/>
      <c r="C67" s="105">
        <v>386</v>
      </c>
      <c r="D67" s="131"/>
      <c r="E67" s="125" t="s">
        <v>88</v>
      </c>
      <c r="F67" s="114">
        <v>392400870</v>
      </c>
      <c r="G67" s="114">
        <f>G68</f>
        <v>597659054</v>
      </c>
      <c r="H67" s="114">
        <f>H68</f>
        <v>1069387000</v>
      </c>
      <c r="I67" s="127">
        <f>I68</f>
        <v>904738000</v>
      </c>
      <c r="J67" s="127">
        <f>J68</f>
        <v>1958756000</v>
      </c>
    </row>
    <row r="68" spans="1:10" s="3" customFormat="1" ht="45" hidden="1">
      <c r="A68" s="105"/>
      <c r="B68" s="105"/>
      <c r="C68" s="105"/>
      <c r="D68" s="111">
        <v>3861</v>
      </c>
      <c r="E68" s="144" t="s">
        <v>223</v>
      </c>
      <c r="F68" s="113">
        <v>597659054</v>
      </c>
      <c r="G68" s="113">
        <v>597659054</v>
      </c>
      <c r="H68" s="132">
        <v>1069387000</v>
      </c>
      <c r="I68" s="132">
        <v>904738000</v>
      </c>
      <c r="J68" s="132">
        <v>1958756000</v>
      </c>
    </row>
    <row r="69" spans="1:10" s="3" customFormat="1" ht="15">
      <c r="A69" s="104">
        <v>4</v>
      </c>
      <c r="B69" s="105"/>
      <c r="C69" s="105"/>
      <c r="D69" s="123"/>
      <c r="E69" s="107" t="s">
        <v>89</v>
      </c>
      <c r="F69" s="108">
        <f>F70+F73+F87</f>
        <v>796588178</v>
      </c>
      <c r="G69" s="108">
        <f>G70+G73+G87</f>
        <v>891362142</v>
      </c>
      <c r="H69" s="108">
        <f>H70+H73+H87</f>
        <v>758840624</v>
      </c>
      <c r="I69" s="108">
        <f>I70+I73+I87</f>
        <v>436168000</v>
      </c>
      <c r="J69" s="108">
        <f>J70+J73+J87</f>
        <v>371000000</v>
      </c>
    </row>
    <row r="70" spans="1:10" s="3" customFormat="1" ht="29.25">
      <c r="A70" s="105"/>
      <c r="B70" s="97">
        <v>41</v>
      </c>
      <c r="C70" s="97"/>
      <c r="D70" s="145"/>
      <c r="E70" s="157" t="s">
        <v>228</v>
      </c>
      <c r="F70" s="108">
        <f aca="true" t="shared" si="0" ref="F70:I71">F71</f>
        <v>19466148</v>
      </c>
      <c r="G70" s="108">
        <f t="shared" si="0"/>
        <v>14150000</v>
      </c>
      <c r="H70" s="108">
        <f t="shared" si="0"/>
        <v>15000000</v>
      </c>
      <c r="I70" s="108">
        <f t="shared" si="0"/>
        <v>15000000</v>
      </c>
      <c r="J70" s="108">
        <f>J71</f>
        <v>15000000</v>
      </c>
    </row>
    <row r="71" spans="1:10" s="32" customFormat="1" ht="15">
      <c r="A71" s="105"/>
      <c r="B71" s="105"/>
      <c r="C71" s="105">
        <v>411</v>
      </c>
      <c r="D71" s="131"/>
      <c r="E71" s="125" t="s">
        <v>90</v>
      </c>
      <c r="F71" s="114">
        <v>19466148</v>
      </c>
      <c r="G71" s="114">
        <f t="shared" si="0"/>
        <v>14150000</v>
      </c>
      <c r="H71" s="114">
        <f t="shared" si="0"/>
        <v>15000000</v>
      </c>
      <c r="I71" s="127">
        <f t="shared" si="0"/>
        <v>15000000</v>
      </c>
      <c r="J71" s="127">
        <f>J72</f>
        <v>15000000</v>
      </c>
    </row>
    <row r="72" spans="1:10" s="3" customFormat="1" ht="12.75" customHeight="1" hidden="1">
      <c r="A72" s="105"/>
      <c r="B72" s="97"/>
      <c r="C72" s="97"/>
      <c r="D72" s="116">
        <v>4111</v>
      </c>
      <c r="E72" s="116" t="s">
        <v>58</v>
      </c>
      <c r="F72" s="113">
        <v>14150000</v>
      </c>
      <c r="G72" s="113">
        <v>14150000</v>
      </c>
      <c r="H72" s="113">
        <v>15000000</v>
      </c>
      <c r="I72" s="146">
        <v>15000000</v>
      </c>
      <c r="J72" s="146">
        <v>15000000</v>
      </c>
    </row>
    <row r="73" spans="1:10" s="3" customFormat="1" ht="29.25">
      <c r="A73" s="105"/>
      <c r="B73" s="97">
        <v>42</v>
      </c>
      <c r="C73" s="105"/>
      <c r="D73" s="131"/>
      <c r="E73" s="157" t="s">
        <v>21</v>
      </c>
      <c r="F73" s="108">
        <f>F74+F77+F85+F82</f>
        <v>541265617</v>
      </c>
      <c r="G73" s="108">
        <f>G74+G77+G85+G82</f>
        <v>688925000</v>
      </c>
      <c r="H73" s="108">
        <f>H74+H77+H85+H82</f>
        <v>541900624</v>
      </c>
      <c r="I73" s="110">
        <f>I74+I77+I85+I82</f>
        <v>210168000</v>
      </c>
      <c r="J73" s="108">
        <f>J74+J77+J85+J82</f>
        <v>145000000</v>
      </c>
    </row>
    <row r="74" spans="1:10" s="32" customFormat="1" ht="13.5" customHeight="1">
      <c r="A74" s="105"/>
      <c r="B74" s="105"/>
      <c r="C74" s="105">
        <v>421</v>
      </c>
      <c r="D74" s="131"/>
      <c r="E74" s="125" t="s">
        <v>22</v>
      </c>
      <c r="F74" s="114">
        <v>513529095</v>
      </c>
      <c r="G74" s="114">
        <f>G75+G76</f>
        <v>671708000</v>
      </c>
      <c r="H74" s="114">
        <f>H75+H76</f>
        <v>511900624</v>
      </c>
      <c r="I74" s="115">
        <f>I75+I76</f>
        <v>180168000</v>
      </c>
      <c r="J74" s="127">
        <f>J75+J76</f>
        <v>118000000</v>
      </c>
    </row>
    <row r="75" spans="1:10" s="32" customFormat="1" ht="13.5" customHeight="1" hidden="1">
      <c r="A75" s="105"/>
      <c r="B75" s="105"/>
      <c r="C75" s="105"/>
      <c r="D75" s="126" t="s">
        <v>23</v>
      </c>
      <c r="E75" s="126" t="s">
        <v>24</v>
      </c>
      <c r="F75" s="113">
        <v>31663686</v>
      </c>
      <c r="G75" s="113">
        <v>31663686</v>
      </c>
      <c r="H75" s="117">
        <v>8696000</v>
      </c>
      <c r="I75" s="118">
        <v>8000000</v>
      </c>
      <c r="J75" s="118">
        <v>8000000</v>
      </c>
    </row>
    <row r="76" spans="1:10" s="32" customFormat="1" ht="13.5" customHeight="1" hidden="1">
      <c r="A76" s="105"/>
      <c r="B76" s="105"/>
      <c r="C76" s="105"/>
      <c r="D76" s="126" t="s">
        <v>25</v>
      </c>
      <c r="E76" s="126" t="s">
        <v>26</v>
      </c>
      <c r="F76" s="113">
        <v>640044314</v>
      </c>
      <c r="G76" s="113">
        <v>640044314</v>
      </c>
      <c r="H76" s="132">
        <v>503204624</v>
      </c>
      <c r="I76" s="115">
        <v>172168000</v>
      </c>
      <c r="J76" s="127">
        <v>110000000</v>
      </c>
    </row>
    <row r="77" spans="1:10" s="32" customFormat="1" ht="15">
      <c r="A77" s="105"/>
      <c r="B77" s="105"/>
      <c r="C77" s="105">
        <v>422</v>
      </c>
      <c r="D77" s="131"/>
      <c r="E77" s="125" t="s">
        <v>31</v>
      </c>
      <c r="F77" s="114">
        <v>9119856</v>
      </c>
      <c r="G77" s="114">
        <f>SUM(G78:G81)</f>
        <v>11575000</v>
      </c>
      <c r="H77" s="114">
        <f>SUM(H78:H81)</f>
        <v>19800000</v>
      </c>
      <c r="I77" s="115">
        <f>SUM(I78:I81)</f>
        <v>19300000</v>
      </c>
      <c r="J77" s="127">
        <f>SUM(J78:J81)</f>
        <v>15800000</v>
      </c>
    </row>
    <row r="78" spans="1:10" s="32" customFormat="1" ht="15" hidden="1">
      <c r="A78" s="105"/>
      <c r="B78" s="105"/>
      <c r="C78" s="105"/>
      <c r="D78" s="147" t="s">
        <v>27</v>
      </c>
      <c r="E78" s="148" t="s">
        <v>28</v>
      </c>
      <c r="F78" s="113">
        <v>5885000</v>
      </c>
      <c r="G78" s="113">
        <v>5885000</v>
      </c>
      <c r="H78" s="113">
        <v>4000000</v>
      </c>
      <c r="I78" s="127">
        <v>4500000</v>
      </c>
      <c r="J78" s="127">
        <v>5000000</v>
      </c>
    </row>
    <row r="79" spans="1:10" s="32" customFormat="1" ht="15" hidden="1">
      <c r="A79" s="105"/>
      <c r="B79" s="105"/>
      <c r="C79" s="105"/>
      <c r="D79" s="126" t="s">
        <v>29</v>
      </c>
      <c r="E79" s="126" t="s">
        <v>30</v>
      </c>
      <c r="F79" s="113">
        <v>100000</v>
      </c>
      <c r="G79" s="113">
        <v>100000</v>
      </c>
      <c r="H79" s="113">
        <v>100000</v>
      </c>
      <c r="I79" s="127">
        <v>100000</v>
      </c>
      <c r="J79" s="127">
        <v>100000</v>
      </c>
    </row>
    <row r="80" spans="1:10" s="32" customFormat="1" ht="15" hidden="1">
      <c r="A80" s="105"/>
      <c r="B80" s="105"/>
      <c r="C80" s="105"/>
      <c r="D80" s="126">
        <v>4224</v>
      </c>
      <c r="E80" s="116" t="s">
        <v>146</v>
      </c>
      <c r="F80" s="113">
        <v>1135000</v>
      </c>
      <c r="G80" s="113">
        <v>1135000</v>
      </c>
      <c r="H80" s="117">
        <v>8000000</v>
      </c>
      <c r="I80" s="122">
        <v>7000000</v>
      </c>
      <c r="J80" s="122">
        <v>3000000</v>
      </c>
    </row>
    <row r="81" spans="1:10" s="32" customFormat="1" ht="15" hidden="1">
      <c r="A81" s="105"/>
      <c r="B81" s="105"/>
      <c r="C81" s="105"/>
      <c r="D81" s="126" t="s">
        <v>32</v>
      </c>
      <c r="E81" s="126" t="s">
        <v>1</v>
      </c>
      <c r="F81" s="113">
        <v>4455000</v>
      </c>
      <c r="G81" s="113">
        <v>4455000</v>
      </c>
      <c r="H81" s="117">
        <v>7700000</v>
      </c>
      <c r="I81" s="118">
        <v>7700000</v>
      </c>
      <c r="J81" s="118">
        <v>7700000</v>
      </c>
    </row>
    <row r="82" spans="1:10" s="32" customFormat="1" ht="15">
      <c r="A82" s="105"/>
      <c r="B82" s="105"/>
      <c r="C82" s="105">
        <v>423</v>
      </c>
      <c r="D82" s="131"/>
      <c r="E82" s="125" t="s">
        <v>33</v>
      </c>
      <c r="F82" s="114">
        <v>13214497</v>
      </c>
      <c r="G82" s="114">
        <f>SUM(G83:G84)</f>
        <v>142000</v>
      </c>
      <c r="H82" s="114">
        <f>SUM(H83:H84)</f>
        <v>1200000</v>
      </c>
      <c r="I82" s="127">
        <f>SUM(I83:I84)</f>
        <v>1200000</v>
      </c>
      <c r="J82" s="127">
        <f>SUM(J83:J84)</f>
        <v>1200000</v>
      </c>
    </row>
    <row r="83" spans="1:10" s="32" customFormat="1" ht="15" hidden="1">
      <c r="A83" s="105"/>
      <c r="B83" s="105"/>
      <c r="C83" s="105"/>
      <c r="D83" s="149">
        <v>4231</v>
      </c>
      <c r="E83" s="150" t="s">
        <v>238</v>
      </c>
      <c r="F83" s="117">
        <v>0</v>
      </c>
      <c r="G83" s="117">
        <v>0</v>
      </c>
      <c r="H83" s="117">
        <v>400000</v>
      </c>
      <c r="I83" s="118">
        <v>400000</v>
      </c>
      <c r="J83" s="118">
        <v>400000</v>
      </c>
    </row>
    <row r="84" spans="1:10" s="32" customFormat="1" ht="15" hidden="1">
      <c r="A84" s="105"/>
      <c r="B84" s="105"/>
      <c r="C84" s="105"/>
      <c r="D84" s="126">
        <v>4233</v>
      </c>
      <c r="E84" s="126" t="s">
        <v>214</v>
      </c>
      <c r="F84" s="113">
        <v>142000</v>
      </c>
      <c r="G84" s="113">
        <v>142000</v>
      </c>
      <c r="H84" s="117">
        <v>800000</v>
      </c>
      <c r="I84" s="118">
        <v>800000</v>
      </c>
      <c r="J84" s="118">
        <v>800000</v>
      </c>
    </row>
    <row r="85" spans="1:10" s="32" customFormat="1" ht="15">
      <c r="A85" s="105"/>
      <c r="B85" s="105"/>
      <c r="C85" s="105">
        <v>426</v>
      </c>
      <c r="D85" s="126"/>
      <c r="E85" s="151" t="s">
        <v>142</v>
      </c>
      <c r="F85" s="114">
        <v>5402169</v>
      </c>
      <c r="G85" s="114">
        <f>G86</f>
        <v>5500000</v>
      </c>
      <c r="H85" s="114">
        <f>H86</f>
        <v>9000000</v>
      </c>
      <c r="I85" s="115">
        <f>I86</f>
        <v>9500000</v>
      </c>
      <c r="J85" s="127">
        <f>J86</f>
        <v>10000000</v>
      </c>
    </row>
    <row r="86" spans="1:10" s="3" customFormat="1" ht="15" hidden="1">
      <c r="A86" s="105"/>
      <c r="B86" s="105"/>
      <c r="C86" s="105"/>
      <c r="D86" s="147">
        <v>4262</v>
      </c>
      <c r="E86" s="151" t="s">
        <v>141</v>
      </c>
      <c r="F86" s="113">
        <v>5500000</v>
      </c>
      <c r="G86" s="113">
        <v>5500000</v>
      </c>
      <c r="H86" s="117">
        <v>9000000</v>
      </c>
      <c r="I86" s="117">
        <v>9500000</v>
      </c>
      <c r="J86" s="117">
        <v>10000000</v>
      </c>
    </row>
    <row r="87" spans="1:10" s="3" customFormat="1" ht="29.25">
      <c r="A87" s="105"/>
      <c r="B87" s="97">
        <v>45</v>
      </c>
      <c r="C87" s="105"/>
      <c r="D87" s="152"/>
      <c r="E87" s="153" t="s">
        <v>34</v>
      </c>
      <c r="F87" s="108">
        <f aca="true" t="shared" si="1" ref="F87:I88">F88</f>
        <v>235856413</v>
      </c>
      <c r="G87" s="108">
        <f t="shared" si="1"/>
        <v>188287142</v>
      </c>
      <c r="H87" s="108">
        <f t="shared" si="1"/>
        <v>201940000</v>
      </c>
      <c r="I87" s="108">
        <f t="shared" si="1"/>
        <v>211000000</v>
      </c>
      <c r="J87" s="108">
        <f>J88</f>
        <v>211000000</v>
      </c>
    </row>
    <row r="88" spans="1:10" s="32" customFormat="1" ht="15">
      <c r="A88" s="105"/>
      <c r="B88" s="105"/>
      <c r="C88" s="105">
        <v>451</v>
      </c>
      <c r="D88" s="152"/>
      <c r="E88" s="125" t="s">
        <v>0</v>
      </c>
      <c r="F88" s="114">
        <v>235856413</v>
      </c>
      <c r="G88" s="114">
        <f t="shared" si="1"/>
        <v>188287142</v>
      </c>
      <c r="H88" s="114">
        <f t="shared" si="1"/>
        <v>201940000</v>
      </c>
      <c r="I88" s="127">
        <f t="shared" si="1"/>
        <v>211000000</v>
      </c>
      <c r="J88" s="127">
        <f>J89</f>
        <v>211000000</v>
      </c>
    </row>
    <row r="89" spans="1:10" s="33" customFormat="1" ht="15" hidden="1">
      <c r="A89" s="105"/>
      <c r="B89" s="105"/>
      <c r="C89" s="97"/>
      <c r="D89" s="126" t="s">
        <v>35</v>
      </c>
      <c r="E89" s="125" t="s">
        <v>0</v>
      </c>
      <c r="F89" s="113">
        <v>188287142</v>
      </c>
      <c r="G89" s="113">
        <v>188287142</v>
      </c>
      <c r="H89" s="154">
        <v>201940000</v>
      </c>
      <c r="I89" s="117">
        <v>211000000</v>
      </c>
      <c r="J89" s="117">
        <v>211000000</v>
      </c>
    </row>
    <row r="90" spans="1:10" s="3" customFormat="1" ht="15">
      <c r="A90" s="105"/>
      <c r="B90" s="105"/>
      <c r="C90" s="105"/>
      <c r="D90" s="105"/>
      <c r="E90" s="58"/>
      <c r="F90" s="58"/>
      <c r="G90" s="58"/>
      <c r="H90" s="58"/>
      <c r="I90" s="58"/>
      <c r="J90" s="58"/>
    </row>
    <row r="91" spans="1:4" s="3" customFormat="1" ht="13.5" customHeight="1">
      <c r="A91" s="38"/>
      <c r="B91" s="38"/>
      <c r="C91" s="38"/>
      <c r="D91" s="38"/>
    </row>
    <row r="92" spans="1:4" s="3" customFormat="1" ht="12.75" customHeight="1">
      <c r="A92" s="38"/>
      <c r="B92" s="38"/>
      <c r="C92" s="38"/>
      <c r="D92" s="38"/>
    </row>
    <row r="93" spans="1:4" s="3" customFormat="1" ht="12.75" customHeight="1">
      <c r="A93" s="38"/>
      <c r="B93" s="38"/>
      <c r="C93" s="38"/>
      <c r="D93" s="38"/>
    </row>
    <row r="94" spans="1:4" s="3" customFormat="1" ht="12.75">
      <c r="A94" s="38"/>
      <c r="B94" s="38"/>
      <c r="C94" s="38"/>
      <c r="D94" s="38"/>
    </row>
    <row r="95" spans="1:4" s="3" customFormat="1" ht="12.75">
      <c r="A95" s="38"/>
      <c r="B95" s="38"/>
      <c r="C95" s="38"/>
      <c r="D95" s="38"/>
    </row>
    <row r="96" spans="1:4" s="3" customFormat="1" ht="12.75">
      <c r="A96" s="38"/>
      <c r="B96" s="38"/>
      <c r="C96" s="38"/>
      <c r="D96" s="38"/>
    </row>
    <row r="97" spans="1:4" s="3" customFormat="1" ht="12.75">
      <c r="A97" s="38"/>
      <c r="B97" s="38"/>
      <c r="C97" s="38"/>
      <c r="D97" s="38"/>
    </row>
    <row r="98" spans="1:4" s="3" customFormat="1" ht="12.75">
      <c r="A98" s="38"/>
      <c r="B98" s="38"/>
      <c r="C98" s="38"/>
      <c r="D98" s="38"/>
    </row>
    <row r="99" spans="1:4" s="3" customFormat="1" ht="12.75">
      <c r="A99" s="38"/>
      <c r="B99" s="38"/>
      <c r="C99" s="38"/>
      <c r="D99" s="38"/>
    </row>
    <row r="100" spans="1:4" s="3" customFormat="1" ht="12.75">
      <c r="A100" s="38"/>
      <c r="B100" s="38"/>
      <c r="C100" s="38"/>
      <c r="D100" s="38"/>
    </row>
    <row r="101" spans="1:4" s="3" customFormat="1" ht="12.75">
      <c r="A101" s="38"/>
      <c r="B101" s="38"/>
      <c r="C101" s="38"/>
      <c r="D101" s="38"/>
    </row>
    <row r="102" spans="1:4" s="3" customFormat="1" ht="12.75">
      <c r="A102" s="38"/>
      <c r="B102" s="38"/>
      <c r="C102" s="38"/>
      <c r="D102" s="38"/>
    </row>
    <row r="103" spans="1:4" s="3" customFormat="1" ht="12.75">
      <c r="A103" s="38"/>
      <c r="B103" s="38"/>
      <c r="C103" s="38"/>
      <c r="D103" s="38"/>
    </row>
    <row r="104" spans="1:4" s="3" customFormat="1" ht="12.75">
      <c r="A104" s="38"/>
      <c r="B104" s="38"/>
      <c r="C104" s="38"/>
      <c r="D104" s="38"/>
    </row>
    <row r="105" spans="1:4" s="3" customFormat="1" ht="12.75">
      <c r="A105" s="38"/>
      <c r="B105" s="38"/>
      <c r="C105" s="38"/>
      <c r="D105" s="38"/>
    </row>
    <row r="106" spans="1:4" s="3" customFormat="1" ht="12.75">
      <c r="A106" s="38"/>
      <c r="B106" s="38"/>
      <c r="C106" s="38"/>
      <c r="D106" s="38"/>
    </row>
    <row r="107" spans="1:4" s="3" customFormat="1" ht="12.75">
      <c r="A107" s="38"/>
      <c r="B107" s="38"/>
      <c r="C107" s="38"/>
      <c r="D107" s="38"/>
    </row>
    <row r="108" spans="1:4" s="3" customFormat="1" ht="12.75">
      <c r="A108" s="38"/>
      <c r="B108" s="38"/>
      <c r="C108" s="38"/>
      <c r="D108" s="38"/>
    </row>
    <row r="109" spans="1:4" s="3" customFormat="1" ht="12.75">
      <c r="A109" s="38"/>
      <c r="B109" s="38"/>
      <c r="C109" s="38"/>
      <c r="D109" s="38"/>
    </row>
    <row r="110" spans="1:4" s="3" customFormat="1" ht="12.75">
      <c r="A110" s="38"/>
      <c r="B110" s="38"/>
      <c r="C110" s="38"/>
      <c r="D110" s="38"/>
    </row>
    <row r="111" spans="1:4" s="3" customFormat="1" ht="12.75">
      <c r="A111" s="38"/>
      <c r="B111" s="38"/>
      <c r="C111" s="38"/>
      <c r="D111" s="38"/>
    </row>
    <row r="112" spans="1:4" s="3" customFormat="1" ht="12.75">
      <c r="A112" s="38"/>
      <c r="B112" s="38"/>
      <c r="C112" s="38"/>
      <c r="D112" s="38"/>
    </row>
    <row r="113" spans="1:4" s="3" customFormat="1" ht="12.75">
      <c r="A113" s="38"/>
      <c r="B113" s="38"/>
      <c r="C113" s="38"/>
      <c r="D113" s="38"/>
    </row>
    <row r="114" spans="1:4" s="3" customFormat="1" ht="12.75">
      <c r="A114" s="38"/>
      <c r="B114" s="38"/>
      <c r="C114" s="38"/>
      <c r="D114" s="38"/>
    </row>
    <row r="115" spans="1:4" s="3" customFormat="1" ht="12.75">
      <c r="A115" s="38"/>
      <c r="B115" s="38"/>
      <c r="C115" s="38"/>
      <c r="D115" s="38"/>
    </row>
    <row r="116" spans="1:4" s="3" customFormat="1" ht="12.75">
      <c r="A116" s="38"/>
      <c r="B116" s="38"/>
      <c r="C116" s="38"/>
      <c r="D116" s="38"/>
    </row>
    <row r="117" spans="1:4" s="3" customFormat="1" ht="12.75">
      <c r="A117" s="38"/>
      <c r="B117" s="38"/>
      <c r="C117" s="38"/>
      <c r="D117" s="38"/>
    </row>
    <row r="118" spans="1:4" s="3" customFormat="1" ht="12.75">
      <c r="A118" s="38"/>
      <c r="B118" s="38"/>
      <c r="C118" s="38"/>
      <c r="D118" s="38"/>
    </row>
    <row r="119" spans="1:4" s="3" customFormat="1" ht="12.75">
      <c r="A119" s="38"/>
      <c r="B119" s="38"/>
      <c r="C119" s="38"/>
      <c r="D119" s="38"/>
    </row>
    <row r="120" spans="1:4" s="3" customFormat="1" ht="12.75">
      <c r="A120" s="38"/>
      <c r="B120" s="38"/>
      <c r="C120" s="38"/>
      <c r="D120" s="38"/>
    </row>
    <row r="121" spans="1:4" s="3" customFormat="1" ht="12.75">
      <c r="A121" s="38"/>
      <c r="B121" s="38"/>
      <c r="C121" s="38"/>
      <c r="D121" s="38"/>
    </row>
    <row r="122" spans="1:4" s="3" customFormat="1" ht="12.75">
      <c r="A122" s="38"/>
      <c r="B122" s="38"/>
      <c r="C122" s="38"/>
      <c r="D122" s="38"/>
    </row>
    <row r="123" spans="1:4" s="3" customFormat="1" ht="12.75">
      <c r="A123" s="38"/>
      <c r="B123" s="38"/>
      <c r="C123" s="38"/>
      <c r="D123" s="38"/>
    </row>
    <row r="124" spans="1:4" s="3" customFormat="1" ht="12.75">
      <c r="A124" s="38"/>
      <c r="B124" s="38"/>
      <c r="C124" s="38"/>
      <c r="D124" s="38"/>
    </row>
    <row r="125" spans="1:4" s="3" customFormat="1" ht="12.75">
      <c r="A125" s="38"/>
      <c r="B125" s="38"/>
      <c r="C125" s="38"/>
      <c r="D125" s="38"/>
    </row>
    <row r="126" spans="1:4" s="3" customFormat="1" ht="12.75">
      <c r="A126" s="38"/>
      <c r="B126" s="38"/>
      <c r="C126" s="38"/>
      <c r="D126" s="38"/>
    </row>
    <row r="127" spans="1:4" s="3" customFormat="1" ht="12.75">
      <c r="A127" s="38"/>
      <c r="B127" s="38"/>
      <c r="C127" s="38"/>
      <c r="D127" s="38"/>
    </row>
    <row r="128" spans="1:4" s="3" customFormat="1" ht="12.75">
      <c r="A128" s="38"/>
      <c r="B128" s="38"/>
      <c r="C128" s="38"/>
      <c r="D128" s="38"/>
    </row>
    <row r="129" spans="1:4" s="3" customFormat="1" ht="12.75">
      <c r="A129" s="38"/>
      <c r="B129" s="38"/>
      <c r="C129" s="38"/>
      <c r="D129" s="38"/>
    </row>
    <row r="130" spans="1:4" s="3" customFormat="1" ht="12.75">
      <c r="A130" s="38"/>
      <c r="B130" s="38"/>
      <c r="C130" s="38"/>
      <c r="D130" s="38"/>
    </row>
    <row r="131" spans="1:4" s="3" customFormat="1" ht="12.75">
      <c r="A131" s="38"/>
      <c r="B131" s="38"/>
      <c r="C131" s="38"/>
      <c r="D131" s="38"/>
    </row>
    <row r="132" spans="1:4" s="3" customFormat="1" ht="12.75">
      <c r="A132" s="38"/>
      <c r="B132" s="38"/>
      <c r="C132" s="38"/>
      <c r="D132" s="38"/>
    </row>
    <row r="133" spans="1:4" s="3" customFormat="1" ht="12.75">
      <c r="A133" s="38"/>
      <c r="B133" s="38"/>
      <c r="C133" s="38"/>
      <c r="D133" s="38"/>
    </row>
    <row r="134" spans="1:4" s="3" customFormat="1" ht="12.75">
      <c r="A134" s="38"/>
      <c r="B134" s="38"/>
      <c r="C134" s="38"/>
      <c r="D134" s="38"/>
    </row>
    <row r="135" spans="1:4" s="3" customFormat="1" ht="12.75">
      <c r="A135" s="38"/>
      <c r="B135" s="38"/>
      <c r="C135" s="38"/>
      <c r="D135" s="38"/>
    </row>
    <row r="136" spans="1:4" s="3" customFormat="1" ht="12.75">
      <c r="A136" s="38"/>
      <c r="B136" s="38"/>
      <c r="C136" s="38"/>
      <c r="D136" s="38"/>
    </row>
    <row r="137" spans="1:4" s="3" customFormat="1" ht="12.75">
      <c r="A137" s="38"/>
      <c r="B137" s="38"/>
      <c r="C137" s="38"/>
      <c r="D137" s="38"/>
    </row>
    <row r="138" spans="1:4" s="3" customFormat="1" ht="12.75">
      <c r="A138" s="38"/>
      <c r="B138" s="38"/>
      <c r="C138" s="38"/>
      <c r="D138" s="38"/>
    </row>
    <row r="139" spans="1:4" s="3" customFormat="1" ht="12.75">
      <c r="A139" s="38"/>
      <c r="B139" s="38"/>
      <c r="C139" s="38"/>
      <c r="D139" s="38"/>
    </row>
    <row r="140" spans="1:4" s="3" customFormat="1" ht="12.75">
      <c r="A140" s="38"/>
      <c r="B140" s="38"/>
      <c r="C140" s="38"/>
      <c r="D140" s="38"/>
    </row>
    <row r="141" spans="1:4" s="3" customFormat="1" ht="12.75">
      <c r="A141" s="38"/>
      <c r="B141" s="38"/>
      <c r="C141" s="38"/>
      <c r="D141" s="38"/>
    </row>
    <row r="142" spans="1:4" s="3" customFormat="1" ht="12.75">
      <c r="A142" s="38"/>
      <c r="B142" s="38"/>
      <c r="C142" s="38"/>
      <c r="D142" s="38"/>
    </row>
    <row r="143" spans="1:4" s="3" customFormat="1" ht="12.75">
      <c r="A143" s="38"/>
      <c r="B143" s="38"/>
      <c r="C143" s="38"/>
      <c r="D143" s="38"/>
    </row>
    <row r="144" spans="1:4" s="3" customFormat="1" ht="12.75">
      <c r="A144" s="38"/>
      <c r="B144" s="38"/>
      <c r="C144" s="38"/>
      <c r="D144" s="38"/>
    </row>
    <row r="145" spans="1:4" s="3" customFormat="1" ht="12.75">
      <c r="A145" s="38"/>
      <c r="B145" s="38"/>
      <c r="C145" s="38"/>
      <c r="D145" s="38"/>
    </row>
    <row r="146" spans="1:4" s="3" customFormat="1" ht="12.75">
      <c r="A146" s="38"/>
      <c r="B146" s="38"/>
      <c r="C146" s="38"/>
      <c r="D146" s="38"/>
    </row>
    <row r="147" spans="1:4" s="3" customFormat="1" ht="12.75">
      <c r="A147" s="38"/>
      <c r="B147" s="38"/>
      <c r="C147" s="38"/>
      <c r="D147" s="38"/>
    </row>
    <row r="148" spans="1:4" s="3" customFormat="1" ht="12.75">
      <c r="A148" s="38"/>
      <c r="B148" s="38"/>
      <c r="C148" s="38"/>
      <c r="D148" s="38"/>
    </row>
    <row r="149" spans="1:4" s="3" customFormat="1" ht="12.75">
      <c r="A149" s="38"/>
      <c r="B149" s="38"/>
      <c r="C149" s="38"/>
      <c r="D149" s="38"/>
    </row>
    <row r="150" spans="1:4" s="3" customFormat="1" ht="12.75">
      <c r="A150" s="38"/>
      <c r="B150" s="38"/>
      <c r="C150" s="38"/>
      <c r="D150" s="38"/>
    </row>
    <row r="151" spans="1:4" s="3" customFormat="1" ht="12.75">
      <c r="A151" s="38"/>
      <c r="B151" s="38"/>
      <c r="C151" s="38"/>
      <c r="D151" s="38"/>
    </row>
    <row r="152" spans="1:4" s="3" customFormat="1" ht="12.75">
      <c r="A152" s="38"/>
      <c r="B152" s="38"/>
      <c r="C152" s="38"/>
      <c r="D152" s="38"/>
    </row>
    <row r="153" spans="1:4" s="3" customFormat="1" ht="12.75">
      <c r="A153" s="38"/>
      <c r="B153" s="38"/>
      <c r="C153" s="38"/>
      <c r="D153" s="38"/>
    </row>
    <row r="154" spans="1:4" s="3" customFormat="1" ht="12.75">
      <c r="A154" s="38"/>
      <c r="B154" s="38"/>
      <c r="C154" s="38"/>
      <c r="D154" s="38"/>
    </row>
    <row r="155" spans="1:4" s="3" customFormat="1" ht="12.75">
      <c r="A155" s="38"/>
      <c r="B155" s="38"/>
      <c r="C155" s="38"/>
      <c r="D155" s="38"/>
    </row>
    <row r="156" spans="1:4" s="3" customFormat="1" ht="12.75">
      <c r="A156" s="38"/>
      <c r="B156" s="38"/>
      <c r="C156" s="38"/>
      <c r="D156" s="38"/>
    </row>
    <row r="157" spans="1:4" s="3" customFormat="1" ht="12.75">
      <c r="A157" s="38"/>
      <c r="B157" s="38"/>
      <c r="C157" s="38"/>
      <c r="D157" s="38"/>
    </row>
    <row r="158" spans="1:4" s="3" customFormat="1" ht="12.75">
      <c r="A158" s="38"/>
      <c r="B158" s="38"/>
      <c r="C158" s="38"/>
      <c r="D158" s="38"/>
    </row>
    <row r="159" spans="1:4" s="3" customFormat="1" ht="12.75">
      <c r="A159" s="38"/>
      <c r="B159" s="38"/>
      <c r="C159" s="38"/>
      <c r="D159" s="38"/>
    </row>
    <row r="160" spans="1:4" s="3" customFormat="1" ht="12.75">
      <c r="A160" s="38"/>
      <c r="B160" s="38"/>
      <c r="C160" s="38"/>
      <c r="D160" s="38"/>
    </row>
    <row r="161" spans="1:4" s="3" customFormat="1" ht="12.75">
      <c r="A161" s="38"/>
      <c r="B161" s="38"/>
      <c r="C161" s="38"/>
      <c r="D161" s="38"/>
    </row>
    <row r="162" spans="1:4" s="3" customFormat="1" ht="12.75">
      <c r="A162" s="38"/>
      <c r="B162" s="38"/>
      <c r="C162" s="38"/>
      <c r="D162" s="38"/>
    </row>
    <row r="163" spans="1:4" s="3" customFormat="1" ht="12.75">
      <c r="A163" s="38"/>
      <c r="B163" s="38"/>
      <c r="C163" s="38"/>
      <c r="D163" s="38"/>
    </row>
    <row r="164" spans="1:4" s="3" customFormat="1" ht="12.75">
      <c r="A164" s="38"/>
      <c r="B164" s="38"/>
      <c r="C164" s="38"/>
      <c r="D164" s="38"/>
    </row>
    <row r="165" spans="1:4" s="3" customFormat="1" ht="12.75">
      <c r="A165" s="38"/>
      <c r="B165" s="38"/>
      <c r="C165" s="38"/>
      <c r="D165" s="38"/>
    </row>
    <row r="166" spans="1:4" s="3" customFormat="1" ht="12.75">
      <c r="A166" s="38"/>
      <c r="B166" s="38"/>
      <c r="C166" s="38"/>
      <c r="D166" s="38"/>
    </row>
    <row r="167" spans="1:4" s="3" customFormat="1" ht="12.75">
      <c r="A167" s="38"/>
      <c r="B167" s="38"/>
      <c r="C167" s="38"/>
      <c r="D167" s="38"/>
    </row>
    <row r="168" spans="1:4" s="3" customFormat="1" ht="12.75">
      <c r="A168" s="38"/>
      <c r="B168" s="38"/>
      <c r="C168" s="38"/>
      <c r="D168" s="38"/>
    </row>
    <row r="169" spans="1:4" s="3" customFormat="1" ht="12.75">
      <c r="A169" s="38"/>
      <c r="B169" s="38"/>
      <c r="C169" s="38"/>
      <c r="D169" s="38"/>
    </row>
    <row r="170" spans="1:4" s="3" customFormat="1" ht="12.75">
      <c r="A170" s="38"/>
      <c r="B170" s="38"/>
      <c r="C170" s="38"/>
      <c r="D170" s="38"/>
    </row>
    <row r="171" spans="1:4" s="3" customFormat="1" ht="12.75">
      <c r="A171" s="38"/>
      <c r="B171" s="38"/>
      <c r="C171" s="38"/>
      <c r="D171" s="38"/>
    </row>
    <row r="172" spans="1:4" s="3" customFormat="1" ht="12.75">
      <c r="A172" s="38"/>
      <c r="B172" s="38"/>
      <c r="C172" s="38"/>
      <c r="D172" s="38"/>
    </row>
    <row r="173" spans="1:4" s="3" customFormat="1" ht="12.75">
      <c r="A173" s="38"/>
      <c r="B173" s="38"/>
      <c r="C173" s="38"/>
      <c r="D173" s="38"/>
    </row>
    <row r="174" spans="1:4" s="3" customFormat="1" ht="12.75">
      <c r="A174" s="38"/>
      <c r="B174" s="38"/>
      <c r="C174" s="38"/>
      <c r="D174" s="38"/>
    </row>
    <row r="175" spans="1:4" s="3" customFormat="1" ht="12.75">
      <c r="A175" s="38"/>
      <c r="B175" s="38"/>
      <c r="C175" s="38"/>
      <c r="D175" s="38"/>
    </row>
    <row r="176" spans="1:4" s="3" customFormat="1" ht="12.75">
      <c r="A176" s="38"/>
      <c r="B176" s="38"/>
      <c r="C176" s="38"/>
      <c r="D176" s="38"/>
    </row>
    <row r="177" spans="1:4" s="3" customFormat="1" ht="12.75">
      <c r="A177" s="38"/>
      <c r="B177" s="38"/>
      <c r="C177" s="38"/>
      <c r="D177" s="38"/>
    </row>
    <row r="178" spans="1:4" s="3" customFormat="1" ht="12.75">
      <c r="A178" s="38"/>
      <c r="B178" s="38"/>
      <c r="C178" s="38"/>
      <c r="D178" s="38"/>
    </row>
    <row r="179" spans="1:4" s="3" customFormat="1" ht="12.75">
      <c r="A179" s="38"/>
      <c r="B179" s="38"/>
      <c r="C179" s="38"/>
      <c r="D179" s="38"/>
    </row>
    <row r="180" spans="1:4" s="3" customFormat="1" ht="12.75">
      <c r="A180" s="38"/>
      <c r="B180" s="38"/>
      <c r="C180" s="38"/>
      <c r="D180" s="38"/>
    </row>
    <row r="181" spans="1:4" s="3" customFormat="1" ht="12.75">
      <c r="A181" s="38"/>
      <c r="B181" s="38"/>
      <c r="C181" s="38"/>
      <c r="D181" s="38"/>
    </row>
    <row r="182" spans="1:4" s="3" customFormat="1" ht="12.75">
      <c r="A182" s="38"/>
      <c r="B182" s="38"/>
      <c r="C182" s="38"/>
      <c r="D182" s="38"/>
    </row>
    <row r="183" spans="1:4" s="3" customFormat="1" ht="12.75">
      <c r="A183" s="38"/>
      <c r="B183" s="38"/>
      <c r="C183" s="38"/>
      <c r="D183" s="38"/>
    </row>
    <row r="184" spans="1:4" s="3" customFormat="1" ht="12.75">
      <c r="A184" s="38"/>
      <c r="B184" s="38"/>
      <c r="C184" s="38"/>
      <c r="D184" s="38"/>
    </row>
    <row r="185" spans="1:4" s="3" customFormat="1" ht="12.75">
      <c r="A185" s="38"/>
      <c r="B185" s="38"/>
      <c r="C185" s="38"/>
      <c r="D185" s="38"/>
    </row>
    <row r="186" spans="1:4" s="3" customFormat="1" ht="12.75">
      <c r="A186" s="38"/>
      <c r="B186" s="38"/>
      <c r="C186" s="38"/>
      <c r="D186" s="38"/>
    </row>
    <row r="187" spans="1:4" s="3" customFormat="1" ht="12.75">
      <c r="A187" s="38"/>
      <c r="B187" s="38"/>
      <c r="C187" s="38"/>
      <c r="D187" s="38"/>
    </row>
    <row r="188" spans="1:4" s="3" customFormat="1" ht="12.75">
      <c r="A188" s="38"/>
      <c r="B188" s="38"/>
      <c r="C188" s="38"/>
      <c r="D188" s="38"/>
    </row>
    <row r="189" spans="1:4" s="3" customFormat="1" ht="12.75">
      <c r="A189" s="38"/>
      <c r="B189" s="38"/>
      <c r="C189" s="38"/>
      <c r="D189" s="38"/>
    </row>
    <row r="190" spans="1:4" s="3" customFormat="1" ht="12.75">
      <c r="A190" s="38"/>
      <c r="B190" s="38"/>
      <c r="C190" s="38"/>
      <c r="D190" s="38"/>
    </row>
    <row r="191" spans="1:4" s="3" customFormat="1" ht="12.75">
      <c r="A191" s="38"/>
      <c r="B191" s="38"/>
      <c r="C191" s="38"/>
      <c r="D191" s="38"/>
    </row>
    <row r="192" spans="1:4" s="3" customFormat="1" ht="12.75">
      <c r="A192" s="38"/>
      <c r="B192" s="38"/>
      <c r="C192" s="38"/>
      <c r="D192" s="38"/>
    </row>
    <row r="193" spans="1:4" s="3" customFormat="1" ht="12.75">
      <c r="A193" s="38"/>
      <c r="B193" s="38"/>
      <c r="C193" s="38"/>
      <c r="D193" s="38"/>
    </row>
    <row r="194" spans="1:4" s="3" customFormat="1" ht="12.75">
      <c r="A194" s="38"/>
      <c r="B194" s="38"/>
      <c r="C194" s="38"/>
      <c r="D194" s="38"/>
    </row>
    <row r="195" spans="1:4" s="3" customFormat="1" ht="12.75">
      <c r="A195" s="38"/>
      <c r="B195" s="38"/>
      <c r="C195" s="38"/>
      <c r="D195" s="38"/>
    </row>
    <row r="196" spans="1:4" s="3" customFormat="1" ht="12.75">
      <c r="A196" s="38"/>
      <c r="B196" s="38"/>
      <c r="C196" s="38"/>
      <c r="D196" s="38"/>
    </row>
    <row r="197" spans="1:4" s="3" customFormat="1" ht="12.75">
      <c r="A197" s="38"/>
      <c r="B197" s="38"/>
      <c r="C197" s="38"/>
      <c r="D197" s="38"/>
    </row>
    <row r="198" spans="1:4" s="3" customFormat="1" ht="12.75">
      <c r="A198" s="38"/>
      <c r="B198" s="38"/>
      <c r="C198" s="38"/>
      <c r="D198" s="38"/>
    </row>
    <row r="199" spans="1:4" s="3" customFormat="1" ht="12.75">
      <c r="A199" s="38"/>
      <c r="B199" s="38"/>
      <c r="C199" s="38"/>
      <c r="D199" s="38"/>
    </row>
    <row r="200" spans="1:4" s="3" customFormat="1" ht="12.75">
      <c r="A200" s="38"/>
      <c r="B200" s="38"/>
      <c r="C200" s="38"/>
      <c r="D200" s="38"/>
    </row>
    <row r="201" spans="1:4" s="3" customFormat="1" ht="12.75">
      <c r="A201" s="38"/>
      <c r="B201" s="38"/>
      <c r="C201" s="38"/>
      <c r="D201" s="38"/>
    </row>
    <row r="202" spans="1:4" s="3" customFormat="1" ht="12.75">
      <c r="A202" s="38"/>
      <c r="B202" s="38"/>
      <c r="C202" s="38"/>
      <c r="D202" s="38"/>
    </row>
    <row r="203" spans="1:4" s="3" customFormat="1" ht="12.75">
      <c r="A203" s="38"/>
      <c r="B203" s="38"/>
      <c r="C203" s="38"/>
      <c r="D203" s="38"/>
    </row>
    <row r="204" spans="1:4" s="3" customFormat="1" ht="12.75">
      <c r="A204" s="38"/>
      <c r="B204" s="38"/>
      <c r="C204" s="38"/>
      <c r="D204" s="38"/>
    </row>
    <row r="205" spans="1:4" s="3" customFormat="1" ht="12.75">
      <c r="A205" s="38"/>
      <c r="B205" s="38"/>
      <c r="C205" s="38"/>
      <c r="D205" s="38"/>
    </row>
    <row r="206" spans="1:4" s="3" customFormat="1" ht="12.75">
      <c r="A206" s="38"/>
      <c r="B206" s="38"/>
      <c r="C206" s="38"/>
      <c r="D206" s="38"/>
    </row>
    <row r="207" spans="1:4" s="3" customFormat="1" ht="12.75">
      <c r="A207" s="38"/>
      <c r="B207" s="38"/>
      <c r="C207" s="38"/>
      <c r="D207" s="38"/>
    </row>
    <row r="208" spans="1:4" s="3" customFormat="1" ht="12.75">
      <c r="A208" s="38"/>
      <c r="B208" s="38"/>
      <c r="C208" s="38"/>
      <c r="D208" s="38"/>
    </row>
    <row r="209" spans="1:4" s="3" customFormat="1" ht="12.75">
      <c r="A209" s="38"/>
      <c r="B209" s="38"/>
      <c r="C209" s="38"/>
      <c r="D209" s="38"/>
    </row>
    <row r="210" spans="1:4" s="3" customFormat="1" ht="12.75">
      <c r="A210" s="38"/>
      <c r="B210" s="38"/>
      <c r="C210" s="38"/>
      <c r="D210" s="38"/>
    </row>
    <row r="211" spans="1:4" s="3" customFormat="1" ht="12.75">
      <c r="A211" s="38"/>
      <c r="B211" s="38"/>
      <c r="C211" s="38"/>
      <c r="D211" s="38"/>
    </row>
    <row r="212" spans="1:4" s="3" customFormat="1" ht="12.75">
      <c r="A212" s="38"/>
      <c r="B212" s="38"/>
      <c r="C212" s="38"/>
      <c r="D212" s="38"/>
    </row>
    <row r="213" spans="1:4" s="3" customFormat="1" ht="12.75">
      <c r="A213" s="38"/>
      <c r="B213" s="38"/>
      <c r="C213" s="38"/>
      <c r="D213" s="38"/>
    </row>
    <row r="214" spans="1:4" s="3" customFormat="1" ht="12.75">
      <c r="A214" s="38"/>
      <c r="B214" s="38"/>
      <c r="C214" s="38"/>
      <c r="D214" s="38"/>
    </row>
    <row r="215" spans="1:4" s="3" customFormat="1" ht="12.75">
      <c r="A215" s="38"/>
      <c r="B215" s="38"/>
      <c r="C215" s="38"/>
      <c r="D215" s="38"/>
    </row>
    <row r="216" spans="1:4" s="3" customFormat="1" ht="12.75">
      <c r="A216" s="38"/>
      <c r="B216" s="38"/>
      <c r="C216" s="38"/>
      <c r="D216" s="38"/>
    </row>
    <row r="217" spans="1:4" s="3" customFormat="1" ht="12.75">
      <c r="A217" s="38"/>
      <c r="B217" s="38"/>
      <c r="C217" s="38"/>
      <c r="D217" s="38"/>
    </row>
    <row r="218" spans="1:4" s="3" customFormat="1" ht="12.75">
      <c r="A218" s="38"/>
      <c r="B218" s="38"/>
      <c r="C218" s="38"/>
      <c r="D218" s="38"/>
    </row>
    <row r="219" spans="1:4" s="3" customFormat="1" ht="12.75">
      <c r="A219" s="38"/>
      <c r="B219" s="38"/>
      <c r="C219" s="38"/>
      <c r="D219" s="38"/>
    </row>
    <row r="220" spans="1:4" s="3" customFormat="1" ht="12.75">
      <c r="A220" s="38"/>
      <c r="B220" s="38"/>
      <c r="C220" s="38"/>
      <c r="D220" s="38"/>
    </row>
    <row r="221" spans="1:4" s="3" customFormat="1" ht="12.75">
      <c r="A221" s="38"/>
      <c r="B221" s="38"/>
      <c r="C221" s="38"/>
      <c r="D221" s="38"/>
    </row>
    <row r="222" spans="1:4" s="3" customFormat="1" ht="12.75">
      <c r="A222" s="38"/>
      <c r="B222" s="38"/>
      <c r="C222" s="38"/>
      <c r="D222" s="38"/>
    </row>
    <row r="223" spans="1:4" s="3" customFormat="1" ht="12.75">
      <c r="A223" s="38"/>
      <c r="B223" s="38"/>
      <c r="C223" s="38"/>
      <c r="D223" s="38"/>
    </row>
    <row r="224" spans="1:4" s="3" customFormat="1" ht="12.75">
      <c r="A224" s="38"/>
      <c r="B224" s="38"/>
      <c r="C224" s="38"/>
      <c r="D224" s="38"/>
    </row>
    <row r="225" spans="1:4" s="3" customFormat="1" ht="12.75">
      <c r="A225" s="38"/>
      <c r="B225" s="38"/>
      <c r="C225" s="38"/>
      <c r="D225" s="38"/>
    </row>
    <row r="226" spans="1:4" s="3" customFormat="1" ht="12.75">
      <c r="A226" s="38"/>
      <c r="B226" s="38"/>
      <c r="C226" s="38"/>
      <c r="D226" s="38"/>
    </row>
    <row r="227" spans="1:4" s="3" customFormat="1" ht="12.75">
      <c r="A227" s="38"/>
      <c r="B227" s="38"/>
      <c r="C227" s="38"/>
      <c r="D227" s="38"/>
    </row>
    <row r="228" spans="1:4" s="3" customFormat="1" ht="12.75">
      <c r="A228" s="38"/>
      <c r="B228" s="38"/>
      <c r="C228" s="38"/>
      <c r="D228" s="38"/>
    </row>
    <row r="229" spans="1:4" s="3" customFormat="1" ht="12.75">
      <c r="A229" s="38"/>
      <c r="B229" s="38"/>
      <c r="C229" s="38"/>
      <c r="D229" s="38"/>
    </row>
    <row r="230" spans="1:4" s="3" customFormat="1" ht="12.75">
      <c r="A230" s="38"/>
      <c r="B230" s="38"/>
      <c r="C230" s="38"/>
      <c r="D230" s="38"/>
    </row>
    <row r="231" spans="1:4" s="3" customFormat="1" ht="12.75">
      <c r="A231" s="38"/>
      <c r="B231" s="38"/>
      <c r="C231" s="38"/>
      <c r="D231" s="38"/>
    </row>
    <row r="232" spans="1:4" s="3" customFormat="1" ht="12.75">
      <c r="A232" s="38"/>
      <c r="B232" s="38"/>
      <c r="C232" s="38"/>
      <c r="D232" s="38"/>
    </row>
    <row r="233" spans="1:4" s="3" customFormat="1" ht="12.75">
      <c r="A233" s="38"/>
      <c r="B233" s="38"/>
      <c r="C233" s="38"/>
      <c r="D233" s="38"/>
    </row>
    <row r="234" spans="1:4" s="3" customFormat="1" ht="12.75">
      <c r="A234" s="38"/>
      <c r="B234" s="38"/>
      <c r="C234" s="38"/>
      <c r="D234" s="38"/>
    </row>
    <row r="235" spans="1:4" s="3" customFormat="1" ht="12.75">
      <c r="A235" s="38"/>
      <c r="B235" s="38"/>
      <c r="C235" s="38"/>
      <c r="D235" s="38"/>
    </row>
    <row r="236" spans="1:4" s="3" customFormat="1" ht="12.75">
      <c r="A236" s="38"/>
      <c r="B236" s="38"/>
      <c r="C236" s="38"/>
      <c r="D236" s="38"/>
    </row>
    <row r="237" spans="1:4" s="3" customFormat="1" ht="12.75">
      <c r="A237" s="38"/>
      <c r="B237" s="38"/>
      <c r="C237" s="38"/>
      <c r="D237" s="38"/>
    </row>
    <row r="238" spans="1:4" s="3" customFormat="1" ht="12.75">
      <c r="A238" s="38"/>
      <c r="B238" s="38"/>
      <c r="C238" s="38"/>
      <c r="D238" s="38"/>
    </row>
    <row r="239" spans="1:4" s="3" customFormat="1" ht="12.75">
      <c r="A239" s="38"/>
      <c r="B239" s="38"/>
      <c r="C239" s="38"/>
      <c r="D239" s="38"/>
    </row>
    <row r="240" spans="1:4" s="3" customFormat="1" ht="12.75">
      <c r="A240" s="38"/>
      <c r="B240" s="38"/>
      <c r="C240" s="38"/>
      <c r="D240" s="38"/>
    </row>
    <row r="241" spans="1:4" s="3" customFormat="1" ht="12.75">
      <c r="A241" s="38"/>
      <c r="B241" s="38"/>
      <c r="C241" s="38"/>
      <c r="D241" s="38"/>
    </row>
    <row r="242" spans="1:4" s="3" customFormat="1" ht="12.75">
      <c r="A242" s="38"/>
      <c r="B242" s="38"/>
      <c r="C242" s="38"/>
      <c r="D242" s="38"/>
    </row>
    <row r="243" spans="1:4" s="3" customFormat="1" ht="12.75">
      <c r="A243" s="38"/>
      <c r="B243" s="38"/>
      <c r="C243" s="38"/>
      <c r="D243" s="38"/>
    </row>
    <row r="244" spans="1:4" s="3" customFormat="1" ht="12.75">
      <c r="A244" s="38"/>
      <c r="B244" s="38"/>
      <c r="C244" s="38"/>
      <c r="D244" s="38"/>
    </row>
    <row r="245" spans="1:4" s="3" customFormat="1" ht="12.75">
      <c r="A245" s="38"/>
      <c r="B245" s="38"/>
      <c r="C245" s="38"/>
      <c r="D245" s="38"/>
    </row>
    <row r="246" spans="1:4" s="3" customFormat="1" ht="12.75">
      <c r="A246" s="38"/>
      <c r="B246" s="38"/>
      <c r="C246" s="38"/>
      <c r="D246" s="38"/>
    </row>
    <row r="247" spans="1:4" s="3" customFormat="1" ht="12.75">
      <c r="A247" s="38"/>
      <c r="B247" s="38"/>
      <c r="C247" s="38"/>
      <c r="D247" s="38"/>
    </row>
    <row r="248" spans="1:4" s="3" customFormat="1" ht="12.75">
      <c r="A248" s="38"/>
      <c r="B248" s="38"/>
      <c r="C248" s="38"/>
      <c r="D248" s="38"/>
    </row>
    <row r="249" spans="1:4" s="3" customFormat="1" ht="12.75">
      <c r="A249" s="38"/>
      <c r="B249" s="38"/>
      <c r="C249" s="38"/>
      <c r="D249" s="38"/>
    </row>
    <row r="250" spans="1:4" s="3" customFormat="1" ht="12.75">
      <c r="A250" s="38"/>
      <c r="B250" s="38"/>
      <c r="C250" s="38"/>
      <c r="D250" s="38"/>
    </row>
    <row r="251" spans="1:4" s="3" customFormat="1" ht="12.75">
      <c r="A251" s="38"/>
      <c r="B251" s="38"/>
      <c r="C251" s="38"/>
      <c r="D251" s="38"/>
    </row>
    <row r="252" spans="1:4" s="3" customFormat="1" ht="12.75">
      <c r="A252" s="38"/>
      <c r="B252" s="38"/>
      <c r="C252" s="38"/>
      <c r="D252" s="38"/>
    </row>
    <row r="253" spans="1:4" s="3" customFormat="1" ht="12.75">
      <c r="A253" s="38"/>
      <c r="B253" s="38"/>
      <c r="C253" s="38"/>
      <c r="D253" s="38"/>
    </row>
    <row r="254" spans="1:4" s="3" customFormat="1" ht="12.75">
      <c r="A254" s="38"/>
      <c r="B254" s="38"/>
      <c r="C254" s="38"/>
      <c r="D254" s="38"/>
    </row>
    <row r="255" spans="1:4" s="3" customFormat="1" ht="12.75">
      <c r="A255" s="38"/>
      <c r="B255" s="38"/>
      <c r="C255" s="38"/>
      <c r="D255" s="38"/>
    </row>
    <row r="256" spans="1:4" s="3" customFormat="1" ht="12.75">
      <c r="A256" s="38"/>
      <c r="B256" s="38"/>
      <c r="C256" s="38"/>
      <c r="D256" s="38"/>
    </row>
    <row r="257" spans="1:4" s="3" customFormat="1" ht="12.75">
      <c r="A257" s="38"/>
      <c r="B257" s="38"/>
      <c r="C257" s="38"/>
      <c r="D257" s="38"/>
    </row>
    <row r="258" spans="1:4" s="3" customFormat="1" ht="12.75">
      <c r="A258" s="38"/>
      <c r="B258" s="38"/>
      <c r="C258" s="38"/>
      <c r="D258" s="38"/>
    </row>
    <row r="259" spans="1:4" s="3" customFormat="1" ht="12.75">
      <c r="A259" s="38"/>
      <c r="B259" s="38"/>
      <c r="C259" s="38"/>
      <c r="D259" s="38"/>
    </row>
    <row r="260" spans="1:4" s="3" customFormat="1" ht="12.75">
      <c r="A260" s="38"/>
      <c r="B260" s="38"/>
      <c r="C260" s="38"/>
      <c r="D260" s="38"/>
    </row>
    <row r="261" spans="1:4" s="3" customFormat="1" ht="12.75">
      <c r="A261" s="38"/>
      <c r="B261" s="38"/>
      <c r="C261" s="38"/>
      <c r="D261" s="38"/>
    </row>
    <row r="262" spans="1:4" s="3" customFormat="1" ht="12.75">
      <c r="A262" s="38"/>
      <c r="B262" s="38"/>
      <c r="C262" s="38"/>
      <c r="D262" s="38"/>
    </row>
    <row r="263" spans="1:4" s="3" customFormat="1" ht="12.75">
      <c r="A263" s="38"/>
      <c r="B263" s="38"/>
      <c r="C263" s="38"/>
      <c r="D263" s="38"/>
    </row>
    <row r="264" spans="1:4" s="3" customFormat="1" ht="12.75">
      <c r="A264" s="38"/>
      <c r="B264" s="38"/>
      <c r="C264" s="38"/>
      <c r="D264" s="38"/>
    </row>
    <row r="265" spans="1:4" s="3" customFormat="1" ht="12.75">
      <c r="A265" s="38"/>
      <c r="B265" s="38"/>
      <c r="C265" s="38"/>
      <c r="D265" s="38"/>
    </row>
    <row r="266" spans="1:4" s="3" customFormat="1" ht="12.75">
      <c r="A266" s="38"/>
      <c r="B266" s="38"/>
      <c r="C266" s="38"/>
      <c r="D266" s="38"/>
    </row>
    <row r="267" spans="1:4" s="3" customFormat="1" ht="12.75">
      <c r="A267" s="38"/>
      <c r="B267" s="38"/>
      <c r="C267" s="38"/>
      <c r="D267" s="38"/>
    </row>
    <row r="268" spans="1:4" s="3" customFormat="1" ht="12.75">
      <c r="A268" s="38"/>
      <c r="B268" s="38"/>
      <c r="C268" s="38"/>
      <c r="D268" s="38"/>
    </row>
    <row r="269" spans="1:4" s="3" customFormat="1" ht="12.75">
      <c r="A269" s="38"/>
      <c r="B269" s="38"/>
      <c r="C269" s="38"/>
      <c r="D269" s="38"/>
    </row>
    <row r="270" spans="1:4" s="3" customFormat="1" ht="12.75">
      <c r="A270" s="38"/>
      <c r="B270" s="38"/>
      <c r="C270" s="38"/>
      <c r="D270" s="38"/>
    </row>
    <row r="271" spans="1:4" s="3" customFormat="1" ht="12.75">
      <c r="A271" s="38"/>
      <c r="B271" s="38"/>
      <c r="C271" s="38"/>
      <c r="D271" s="38"/>
    </row>
    <row r="272" spans="1:4" s="3" customFormat="1" ht="12.75">
      <c r="A272" s="38"/>
      <c r="B272" s="38"/>
      <c r="C272" s="38"/>
      <c r="D272" s="38"/>
    </row>
    <row r="273" spans="1:4" s="3" customFormat="1" ht="12.75">
      <c r="A273" s="38"/>
      <c r="B273" s="38"/>
      <c r="C273" s="38"/>
      <c r="D273" s="38"/>
    </row>
    <row r="274" spans="1:4" s="3" customFormat="1" ht="12.75">
      <c r="A274" s="38"/>
      <c r="B274" s="38"/>
      <c r="C274" s="38"/>
      <c r="D274" s="38"/>
    </row>
    <row r="275" spans="1:4" s="3" customFormat="1" ht="12.75">
      <c r="A275" s="38"/>
      <c r="B275" s="38"/>
      <c r="C275" s="38"/>
      <c r="D275" s="38"/>
    </row>
    <row r="276" spans="1:4" s="3" customFormat="1" ht="12.75">
      <c r="A276" s="38"/>
      <c r="B276" s="38"/>
      <c r="C276" s="38"/>
      <c r="D276" s="38"/>
    </row>
    <row r="277" spans="1:4" s="3" customFormat="1" ht="12.75">
      <c r="A277" s="38"/>
      <c r="B277" s="38"/>
      <c r="C277" s="38"/>
      <c r="D277" s="38"/>
    </row>
    <row r="278" spans="1:4" s="3" customFormat="1" ht="12.75">
      <c r="A278" s="38"/>
      <c r="B278" s="38"/>
      <c r="C278" s="38"/>
      <c r="D278" s="38"/>
    </row>
    <row r="279" spans="1:4" s="3" customFormat="1" ht="12.75">
      <c r="A279" s="38"/>
      <c r="B279" s="38"/>
      <c r="C279" s="38"/>
      <c r="D279" s="38"/>
    </row>
    <row r="280" spans="1:4" s="3" customFormat="1" ht="12.75">
      <c r="A280" s="38"/>
      <c r="B280" s="38"/>
      <c r="C280" s="38"/>
      <c r="D280" s="38"/>
    </row>
    <row r="281" spans="1:4" s="3" customFormat="1" ht="12.75">
      <c r="A281" s="38"/>
      <c r="B281" s="38"/>
      <c r="C281" s="38"/>
      <c r="D281" s="38"/>
    </row>
    <row r="282" spans="1:4" s="3" customFormat="1" ht="12.75">
      <c r="A282" s="38"/>
      <c r="B282" s="38"/>
      <c r="C282" s="38"/>
      <c r="D282" s="38"/>
    </row>
    <row r="283" spans="1:4" s="3" customFormat="1" ht="12.75">
      <c r="A283" s="38"/>
      <c r="B283" s="38"/>
      <c r="C283" s="38"/>
      <c r="D283" s="38"/>
    </row>
    <row r="284" spans="1:4" s="3" customFormat="1" ht="12.75">
      <c r="A284" s="38"/>
      <c r="B284" s="38"/>
      <c r="C284" s="38"/>
      <c r="D284" s="38"/>
    </row>
    <row r="285" spans="1:4" s="3" customFormat="1" ht="12.75">
      <c r="A285" s="38"/>
      <c r="B285" s="38"/>
      <c r="C285" s="38"/>
      <c r="D285" s="38"/>
    </row>
    <row r="286" spans="1:4" s="3" customFormat="1" ht="12.75">
      <c r="A286" s="38"/>
      <c r="B286" s="38"/>
      <c r="C286" s="38"/>
      <c r="D286" s="38"/>
    </row>
    <row r="287" spans="1:4" s="3" customFormat="1" ht="12.75">
      <c r="A287" s="38"/>
      <c r="B287" s="38"/>
      <c r="C287" s="38"/>
      <c r="D287" s="38"/>
    </row>
    <row r="288" spans="1:4" s="3" customFormat="1" ht="12.75">
      <c r="A288" s="38"/>
      <c r="B288" s="38"/>
      <c r="C288" s="38"/>
      <c r="D288" s="38"/>
    </row>
    <row r="289" spans="1:4" s="3" customFormat="1" ht="12.75">
      <c r="A289" s="38"/>
      <c r="B289" s="38"/>
      <c r="C289" s="38"/>
      <c r="D289" s="38"/>
    </row>
    <row r="290" spans="1:4" s="3" customFormat="1" ht="12.75">
      <c r="A290" s="38"/>
      <c r="B290" s="38"/>
      <c r="C290" s="38"/>
      <c r="D290" s="38"/>
    </row>
    <row r="291" spans="1:4" s="3" customFormat="1" ht="12.75">
      <c r="A291" s="38"/>
      <c r="B291" s="38"/>
      <c r="C291" s="38"/>
      <c r="D291" s="38"/>
    </row>
    <row r="292" spans="1:4" s="3" customFormat="1" ht="12.75">
      <c r="A292" s="38"/>
      <c r="B292" s="38"/>
      <c r="C292" s="38"/>
      <c r="D292" s="38"/>
    </row>
    <row r="293" spans="1:4" s="3" customFormat="1" ht="12.75">
      <c r="A293" s="38"/>
      <c r="B293" s="38"/>
      <c r="C293" s="38"/>
      <c r="D293" s="38"/>
    </row>
    <row r="294" spans="1:4" s="3" customFormat="1" ht="12.75">
      <c r="A294" s="38"/>
      <c r="B294" s="38"/>
      <c r="C294" s="38"/>
      <c r="D294" s="38"/>
    </row>
    <row r="295" spans="1:4" s="3" customFormat="1" ht="12.75">
      <c r="A295" s="38"/>
      <c r="B295" s="38"/>
      <c r="C295" s="38"/>
      <c r="D295" s="38"/>
    </row>
    <row r="296" spans="1:4" s="3" customFormat="1" ht="12.75">
      <c r="A296" s="38"/>
      <c r="B296" s="38"/>
      <c r="C296" s="38"/>
      <c r="D296" s="38"/>
    </row>
    <row r="297" spans="1:4" s="3" customFormat="1" ht="12.75">
      <c r="A297" s="38"/>
      <c r="B297" s="38"/>
      <c r="C297" s="38"/>
      <c r="D297" s="38"/>
    </row>
    <row r="298" spans="1:4" s="3" customFormat="1" ht="12.75">
      <c r="A298" s="38"/>
      <c r="B298" s="38"/>
      <c r="C298" s="38"/>
      <c r="D298" s="38"/>
    </row>
    <row r="299" spans="1:4" s="3" customFormat="1" ht="12.75">
      <c r="A299" s="38"/>
      <c r="B299" s="38"/>
      <c r="C299" s="38"/>
      <c r="D299" s="38"/>
    </row>
    <row r="300" spans="1:4" s="3" customFormat="1" ht="12.75">
      <c r="A300" s="38"/>
      <c r="B300" s="38"/>
      <c r="C300" s="38"/>
      <c r="D300" s="38"/>
    </row>
    <row r="301" spans="1:4" s="3" customFormat="1" ht="12.75">
      <c r="A301" s="38"/>
      <c r="B301" s="38"/>
      <c r="C301" s="38"/>
      <c r="D301" s="38"/>
    </row>
    <row r="302" spans="1:4" s="3" customFormat="1" ht="12.75">
      <c r="A302" s="38"/>
      <c r="B302" s="38"/>
      <c r="C302" s="38"/>
      <c r="D302" s="38"/>
    </row>
    <row r="303" spans="1:4" s="3" customFormat="1" ht="12.75">
      <c r="A303" s="38"/>
      <c r="B303" s="38"/>
      <c r="C303" s="38"/>
      <c r="D303" s="38"/>
    </row>
    <row r="304" spans="1:4" s="3" customFormat="1" ht="12.75">
      <c r="A304" s="38"/>
      <c r="B304" s="38"/>
      <c r="C304" s="38"/>
      <c r="D304" s="38"/>
    </row>
    <row r="305" spans="1:4" s="3" customFormat="1" ht="12.75">
      <c r="A305" s="38"/>
      <c r="B305" s="38"/>
      <c r="C305" s="38"/>
      <c r="D305" s="38"/>
    </row>
    <row r="306" spans="1:4" s="3" customFormat="1" ht="12.75">
      <c r="A306" s="38"/>
      <c r="B306" s="38"/>
      <c r="C306" s="38"/>
      <c r="D306" s="38"/>
    </row>
    <row r="307" spans="1:4" s="3" customFormat="1" ht="12.75">
      <c r="A307" s="38"/>
      <c r="B307" s="38"/>
      <c r="C307" s="38"/>
      <c r="D307" s="38"/>
    </row>
    <row r="308" spans="1:4" s="3" customFormat="1" ht="12.75">
      <c r="A308" s="38"/>
      <c r="B308" s="38"/>
      <c r="C308" s="38"/>
      <c r="D308" s="38"/>
    </row>
    <row r="309" spans="1:4" s="3" customFormat="1" ht="12.75">
      <c r="A309" s="38"/>
      <c r="B309" s="38"/>
      <c r="C309" s="38"/>
      <c r="D309" s="38"/>
    </row>
    <row r="310" spans="1:4" s="3" customFormat="1" ht="12.75">
      <c r="A310" s="38"/>
      <c r="B310" s="38"/>
      <c r="C310" s="38"/>
      <c r="D310" s="38"/>
    </row>
    <row r="311" spans="1:4" s="3" customFormat="1" ht="12.75">
      <c r="A311" s="38"/>
      <c r="B311" s="38"/>
      <c r="C311" s="38"/>
      <c r="D311" s="38"/>
    </row>
    <row r="312" spans="1:4" s="3" customFormat="1" ht="12.75">
      <c r="A312" s="38"/>
      <c r="B312" s="38"/>
      <c r="C312" s="38"/>
      <c r="D312" s="38"/>
    </row>
    <row r="313" spans="1:4" s="3" customFormat="1" ht="12.75">
      <c r="A313" s="38"/>
      <c r="B313" s="38"/>
      <c r="C313" s="38"/>
      <c r="D313" s="38"/>
    </row>
    <row r="314" spans="1:4" s="3" customFormat="1" ht="12.75">
      <c r="A314" s="38"/>
      <c r="B314" s="38"/>
      <c r="C314" s="38"/>
      <c r="D314" s="38"/>
    </row>
    <row r="315" spans="1:10" s="3" customFormat="1" ht="12.75">
      <c r="A315" s="38"/>
      <c r="B315" s="38"/>
      <c r="C315" s="38"/>
      <c r="D315" s="39"/>
      <c r="E315"/>
      <c r="F315"/>
      <c r="G315"/>
      <c r="H315"/>
      <c r="I315"/>
      <c r="J315"/>
    </row>
    <row r="316" spans="1:10" s="3" customFormat="1" ht="12.75">
      <c r="A316" s="38"/>
      <c r="B316" s="38"/>
      <c r="C316" s="38"/>
      <c r="D316" s="39"/>
      <c r="E316"/>
      <c r="F316"/>
      <c r="G316"/>
      <c r="H316"/>
      <c r="I316"/>
      <c r="J316"/>
    </row>
    <row r="317" spans="1:10" s="3" customFormat="1" ht="12.75">
      <c r="A317" s="38"/>
      <c r="B317" s="38"/>
      <c r="C317" s="38"/>
      <c r="D317" s="39"/>
      <c r="E317"/>
      <c r="F317"/>
      <c r="G317"/>
      <c r="H317"/>
      <c r="I317"/>
      <c r="J317"/>
    </row>
    <row r="318" spans="1:10" s="3" customFormat="1" ht="12.75">
      <c r="A318" s="38"/>
      <c r="B318" s="38"/>
      <c r="C318" s="38"/>
      <c r="D318" s="39"/>
      <c r="E318"/>
      <c r="F318"/>
      <c r="G318"/>
      <c r="H318"/>
      <c r="I318"/>
      <c r="J318"/>
    </row>
  </sheetData>
  <sheetProtection/>
  <mergeCells count="1">
    <mergeCell ref="A1:J1"/>
  </mergeCells>
  <printOptions horizontalCentered="1"/>
  <pageMargins left="0.1968503937007874" right="0.1968503937007874" top="0.4330708661417323" bottom="0.4724409448818898" header="0.31496062992125984" footer="0.31496062992125984"/>
  <pageSetup firstPageNumber="3" useFirstPageNumber="1" horizontalDpi="600" verticalDpi="600" orientation="landscape" paperSize="9" scale="85" r:id="rId1"/>
  <headerFooter alignWithMargins="0">
    <oddFooter>&amp;R&amp;P</oddFooter>
  </headerFooter>
  <ignoredErrors>
    <ignoredError sqref="D20 D26 D48:D49 D61 D75:D76 D78:D79 D81 D89" numberStoredAsText="1"/>
    <ignoredError sqref="I5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4.57421875" style="34" customWidth="1"/>
    <col min="2" max="2" width="4.7109375" style="34" customWidth="1"/>
    <col min="3" max="3" width="7.57421875" style="34" customWidth="1"/>
    <col min="4" max="4" width="5.421875" style="34" hidden="1" customWidth="1"/>
    <col min="5" max="5" width="50.421875" style="34" customWidth="1"/>
    <col min="6" max="7" width="13.00390625" style="29" customWidth="1"/>
    <col min="8" max="8" width="14.421875" style="29" customWidth="1"/>
    <col min="9" max="9" width="14.28125" style="29" customWidth="1"/>
    <col min="10" max="10" width="14.57421875" style="29" customWidth="1"/>
    <col min="11" max="16384" width="11.421875" style="29" customWidth="1"/>
  </cols>
  <sheetData>
    <row r="1" spans="1:11" ht="39.75" customHeight="1">
      <c r="A1" s="291" t="s">
        <v>232</v>
      </c>
      <c r="B1" s="291"/>
      <c r="C1" s="291"/>
      <c r="D1" s="291"/>
      <c r="E1" s="291"/>
      <c r="F1" s="291"/>
      <c r="G1" s="291"/>
      <c r="H1" s="291"/>
      <c r="I1" s="291"/>
      <c r="J1" s="291"/>
      <c r="K1" s="158"/>
    </row>
    <row r="2" spans="1:11" s="3" customFormat="1" ht="42.75" customHeight="1">
      <c r="A2" s="181" t="s">
        <v>3</v>
      </c>
      <c r="B2" s="181" t="s">
        <v>2</v>
      </c>
      <c r="C2" s="181" t="s">
        <v>267</v>
      </c>
      <c r="D2" s="181" t="s">
        <v>4</v>
      </c>
      <c r="E2" s="182"/>
      <c r="F2" s="103" t="s">
        <v>262</v>
      </c>
      <c r="G2" s="103" t="s">
        <v>263</v>
      </c>
      <c r="H2" s="103" t="s">
        <v>266</v>
      </c>
      <c r="I2" s="103" t="s">
        <v>264</v>
      </c>
      <c r="J2" s="103" t="s">
        <v>265</v>
      </c>
      <c r="K2" s="58"/>
    </row>
    <row r="3" spans="1:10" s="99" customFormat="1" ht="10.5" customHeight="1">
      <c r="A3" s="179">
        <v>1</v>
      </c>
      <c r="B3" s="179">
        <v>2</v>
      </c>
      <c r="C3" s="179">
        <v>3</v>
      </c>
      <c r="D3" s="179"/>
      <c r="E3" s="180">
        <v>4</v>
      </c>
      <c r="F3" s="177">
        <v>5</v>
      </c>
      <c r="G3" s="177">
        <v>6</v>
      </c>
      <c r="H3" s="177">
        <v>7</v>
      </c>
      <c r="I3" s="178">
        <v>8</v>
      </c>
      <c r="J3" s="177">
        <v>9</v>
      </c>
    </row>
    <row r="4" spans="1:11" ht="24" customHeight="1">
      <c r="A4" s="53"/>
      <c r="B4" s="53"/>
      <c r="C4" s="159"/>
      <c r="D4" s="159"/>
      <c r="E4" s="53" t="s">
        <v>92</v>
      </c>
      <c r="F4" s="160">
        <f>F5-F10</f>
        <v>126079770</v>
      </c>
      <c r="G4" s="160">
        <f>G5-G10</f>
        <v>-11532318</v>
      </c>
      <c r="H4" s="160">
        <f>H5-H10</f>
        <v>-63318565</v>
      </c>
      <c r="I4" s="160">
        <f>I5-I10</f>
        <v>-321800000</v>
      </c>
      <c r="J4" s="160">
        <f>J5-J10</f>
        <v>-376000000</v>
      </c>
      <c r="K4" s="158"/>
    </row>
    <row r="5" spans="1:11" ht="28.5">
      <c r="A5" s="161">
        <v>8</v>
      </c>
      <c r="B5" s="161"/>
      <c r="C5" s="162"/>
      <c r="D5" s="162"/>
      <c r="E5" s="163" t="s">
        <v>36</v>
      </c>
      <c r="F5" s="164">
        <f>F6</f>
        <v>438822058</v>
      </c>
      <c r="G5" s="164">
        <f>G6</f>
        <v>458000000</v>
      </c>
      <c r="H5" s="164">
        <f>H6</f>
        <v>456333333</v>
      </c>
      <c r="I5" s="164">
        <f>I6</f>
        <v>102133333</v>
      </c>
      <c r="J5" s="164">
        <f>J6</f>
        <v>102133333</v>
      </c>
      <c r="K5" s="158"/>
    </row>
    <row r="6" spans="1:11" ht="18" customHeight="1">
      <c r="A6" s="161"/>
      <c r="B6" s="161">
        <v>84</v>
      </c>
      <c r="C6" s="162"/>
      <c r="D6" s="162"/>
      <c r="E6" s="165" t="s">
        <v>91</v>
      </c>
      <c r="F6" s="164">
        <f>F8+F7</f>
        <v>438822058</v>
      </c>
      <c r="G6" s="164">
        <f>G8</f>
        <v>458000000</v>
      </c>
      <c r="H6" s="164">
        <f>H8</f>
        <v>456333333</v>
      </c>
      <c r="I6" s="164">
        <f>I8</f>
        <v>102133333</v>
      </c>
      <c r="J6" s="164">
        <f>J8</f>
        <v>102133333</v>
      </c>
      <c r="K6" s="158"/>
    </row>
    <row r="7" spans="1:11" ht="30">
      <c r="A7" s="161"/>
      <c r="B7" s="161"/>
      <c r="C7" s="166">
        <v>844</v>
      </c>
      <c r="D7" s="166"/>
      <c r="E7" s="167" t="s">
        <v>252</v>
      </c>
      <c r="F7" s="168">
        <v>46000000</v>
      </c>
      <c r="G7" s="168">
        <v>0</v>
      </c>
      <c r="H7" s="168">
        <v>0</v>
      </c>
      <c r="I7" s="168"/>
      <c r="J7" s="168"/>
      <c r="K7" s="158"/>
    </row>
    <row r="8" spans="1:11" ht="13.5" customHeight="1">
      <c r="A8" s="169"/>
      <c r="B8" s="169"/>
      <c r="C8" s="166">
        <v>847</v>
      </c>
      <c r="D8" s="166"/>
      <c r="E8" s="167" t="s">
        <v>158</v>
      </c>
      <c r="F8" s="168">
        <v>392822058</v>
      </c>
      <c r="G8" s="168">
        <f>G9</f>
        <v>458000000</v>
      </c>
      <c r="H8" s="168">
        <f>H9</f>
        <v>456333333</v>
      </c>
      <c r="I8" s="170">
        <f>I9</f>
        <v>102133333</v>
      </c>
      <c r="J8" s="170">
        <f>J9</f>
        <v>102133333</v>
      </c>
      <c r="K8" s="158"/>
    </row>
    <row r="9" spans="1:11" ht="12.75" customHeight="1" hidden="1">
      <c r="A9" s="161"/>
      <c r="B9" s="161"/>
      <c r="C9" s="162"/>
      <c r="D9" s="166">
        <v>8471</v>
      </c>
      <c r="E9" s="167" t="s">
        <v>176</v>
      </c>
      <c r="F9" s="171">
        <v>458000000</v>
      </c>
      <c r="G9" s="171">
        <v>458000000</v>
      </c>
      <c r="H9" s="168">
        <v>456333333</v>
      </c>
      <c r="I9" s="168">
        <v>102133333</v>
      </c>
      <c r="J9" s="168">
        <v>102133333</v>
      </c>
      <c r="K9" s="158"/>
    </row>
    <row r="10" spans="1:11" ht="28.5">
      <c r="A10" s="172">
        <v>5</v>
      </c>
      <c r="B10" s="161"/>
      <c r="C10" s="162"/>
      <c r="D10" s="162"/>
      <c r="E10" s="163" t="s">
        <v>37</v>
      </c>
      <c r="F10" s="164">
        <f>F11</f>
        <v>312742288</v>
      </c>
      <c r="G10" s="164">
        <f>G11</f>
        <v>469532318</v>
      </c>
      <c r="H10" s="164">
        <f>H11</f>
        <v>519651898</v>
      </c>
      <c r="I10" s="164">
        <f>I11</f>
        <v>423933333</v>
      </c>
      <c r="J10" s="164">
        <f>J11</f>
        <v>478133333</v>
      </c>
      <c r="K10" s="158"/>
    </row>
    <row r="11" spans="1:11" ht="29.25">
      <c r="A11" s="169"/>
      <c r="B11" s="161">
        <v>54</v>
      </c>
      <c r="C11" s="166"/>
      <c r="D11" s="166"/>
      <c r="E11" s="165" t="s">
        <v>170</v>
      </c>
      <c r="F11" s="164">
        <f>F12+F14+F16</f>
        <v>312742288</v>
      </c>
      <c r="G11" s="164">
        <f>G12+G14+G17</f>
        <v>469532318</v>
      </c>
      <c r="H11" s="164">
        <f>H12+H14+H17</f>
        <v>519651898</v>
      </c>
      <c r="I11" s="164">
        <f>I12+I14+I17</f>
        <v>423933333</v>
      </c>
      <c r="J11" s="164">
        <f>J12+J14+J17</f>
        <v>478133333</v>
      </c>
      <c r="K11" s="158"/>
    </row>
    <row r="12" spans="1:11" ht="30">
      <c r="A12" s="169"/>
      <c r="B12" s="169"/>
      <c r="C12" s="166">
        <v>542</v>
      </c>
      <c r="D12" s="166"/>
      <c r="E12" s="57" t="s">
        <v>224</v>
      </c>
      <c r="F12" s="168">
        <v>4095860</v>
      </c>
      <c r="G12" s="168">
        <f>G13</f>
        <v>2600000</v>
      </c>
      <c r="H12" s="168">
        <f>H13</f>
        <v>2600000</v>
      </c>
      <c r="I12" s="170">
        <f>I13</f>
        <v>2600000</v>
      </c>
      <c r="J12" s="170">
        <f>J13</f>
        <v>14000000</v>
      </c>
      <c r="K12" s="158"/>
    </row>
    <row r="13" spans="1:11" ht="24.75" customHeight="1" hidden="1">
      <c r="A13" s="169"/>
      <c r="B13" s="169"/>
      <c r="C13" s="166"/>
      <c r="D13" s="166">
        <v>5422</v>
      </c>
      <c r="E13" s="57" t="s">
        <v>177</v>
      </c>
      <c r="F13" s="171">
        <v>2600000</v>
      </c>
      <c r="G13" s="171">
        <v>2600000</v>
      </c>
      <c r="H13" s="168">
        <v>2600000</v>
      </c>
      <c r="I13" s="170">
        <v>2600000</v>
      </c>
      <c r="J13" s="170">
        <v>14000000</v>
      </c>
      <c r="K13" s="158"/>
    </row>
    <row r="14" spans="1:11" ht="30">
      <c r="A14" s="169"/>
      <c r="B14" s="169"/>
      <c r="C14" s="166">
        <v>544</v>
      </c>
      <c r="D14" s="166"/>
      <c r="E14" s="167" t="s">
        <v>225</v>
      </c>
      <c r="F14" s="168">
        <v>242678766</v>
      </c>
      <c r="G14" s="168">
        <f>G15</f>
        <v>366032318</v>
      </c>
      <c r="H14" s="168">
        <f>H15</f>
        <v>354551898</v>
      </c>
      <c r="I14" s="170">
        <f>I15</f>
        <v>242233333</v>
      </c>
      <c r="J14" s="170">
        <f>J15</f>
        <v>236033333</v>
      </c>
      <c r="K14" s="158"/>
    </row>
    <row r="15" spans="1:11" ht="24" customHeight="1" hidden="1">
      <c r="A15" s="169"/>
      <c r="B15" s="169"/>
      <c r="C15" s="166"/>
      <c r="D15" s="166">
        <v>5443</v>
      </c>
      <c r="E15" s="167" t="s">
        <v>226</v>
      </c>
      <c r="F15" s="171">
        <v>366032318</v>
      </c>
      <c r="G15" s="171">
        <v>366032318</v>
      </c>
      <c r="H15" s="168">
        <v>354551898</v>
      </c>
      <c r="I15" s="170">
        <v>242233333</v>
      </c>
      <c r="J15" s="170">
        <v>236033333</v>
      </c>
      <c r="K15" s="158"/>
    </row>
    <row r="16" spans="1:11" ht="15" customHeight="1">
      <c r="A16" s="169"/>
      <c r="B16" s="169"/>
      <c r="C16" s="166">
        <v>547</v>
      </c>
      <c r="D16" s="169"/>
      <c r="E16" s="167" t="s">
        <v>159</v>
      </c>
      <c r="F16" s="168">
        <v>65967662</v>
      </c>
      <c r="G16" s="168">
        <f>G17</f>
        <v>100900000</v>
      </c>
      <c r="H16" s="168">
        <f>H17</f>
        <v>162500000</v>
      </c>
      <c r="I16" s="170">
        <f>I17</f>
        <v>179100000</v>
      </c>
      <c r="J16" s="170">
        <f>J17</f>
        <v>228100000</v>
      </c>
      <c r="K16" s="158"/>
    </row>
    <row r="17" spans="1:11" ht="15" customHeight="1" hidden="1">
      <c r="A17" s="169"/>
      <c r="B17" s="169"/>
      <c r="C17" s="169"/>
      <c r="D17" s="169">
        <v>5471</v>
      </c>
      <c r="E17" s="169" t="s">
        <v>191</v>
      </c>
      <c r="F17" s="171">
        <v>100900000</v>
      </c>
      <c r="G17" s="171">
        <v>100900000</v>
      </c>
      <c r="H17" s="173">
        <v>162500000</v>
      </c>
      <c r="I17" s="168">
        <v>179100000</v>
      </c>
      <c r="J17" s="174">
        <v>228100000</v>
      </c>
      <c r="K17" s="158"/>
    </row>
    <row r="18" spans="1:11" ht="14.25">
      <c r="A18" s="175"/>
      <c r="B18" s="175"/>
      <c r="C18" s="175"/>
      <c r="D18" s="175"/>
      <c r="E18" s="175"/>
      <c r="F18" s="158"/>
      <c r="G18" s="158"/>
      <c r="H18" s="158"/>
      <c r="I18" s="158"/>
      <c r="J18" s="158"/>
      <c r="K18" s="158"/>
    </row>
    <row r="19" spans="1:11" ht="13.5" customHeight="1">
      <c r="A19" s="175"/>
      <c r="B19" s="175"/>
      <c r="C19" s="175"/>
      <c r="D19" s="175"/>
      <c r="E19" s="175"/>
      <c r="F19" s="158"/>
      <c r="G19" s="158"/>
      <c r="H19" s="158"/>
      <c r="I19" s="158"/>
      <c r="J19" s="158"/>
      <c r="K19" s="158"/>
    </row>
    <row r="20" ht="19.5" customHeight="1"/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31496062992125984"/>
  <pageSetup firstPageNumber="4" useFirstPageNumber="1" horizontalDpi="600" verticalDpi="600" orientation="landscape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65"/>
  <sheetViews>
    <sheetView zoomScaleSheetLayoutView="100" zoomScalePageLayoutView="0" workbookViewId="0" topLeftCell="A271">
      <selection activeCell="B121" sqref="B121"/>
    </sheetView>
  </sheetViews>
  <sheetFormatPr defaultColWidth="11.421875" defaultRowHeight="12.75"/>
  <cols>
    <col min="1" max="1" width="7.28125" style="187" customWidth="1"/>
    <col min="2" max="2" width="52.28125" style="158" customWidth="1"/>
    <col min="3" max="3" width="13.8515625" style="158" customWidth="1"/>
    <col min="4" max="5" width="14.00390625" style="158" customWidth="1"/>
    <col min="6" max="7" width="14.57421875" style="158" customWidth="1"/>
    <col min="8" max="9" width="12.421875" style="158" bestFit="1" customWidth="1"/>
    <col min="10" max="16384" width="11.421875" style="158" customWidth="1"/>
  </cols>
  <sheetData>
    <row r="1" spans="1:7" ht="34.5" customHeight="1">
      <c r="A1" s="292" t="s">
        <v>231</v>
      </c>
      <c r="B1" s="292"/>
      <c r="C1" s="292"/>
      <c r="D1" s="292"/>
      <c r="E1" s="292"/>
      <c r="F1" s="292"/>
      <c r="G1" s="292"/>
    </row>
    <row r="2" spans="1:7" ht="42.75" customHeight="1">
      <c r="A2" s="262" t="s">
        <v>99</v>
      </c>
      <c r="B2" s="263" t="s">
        <v>100</v>
      </c>
      <c r="C2" s="264" t="s">
        <v>262</v>
      </c>
      <c r="D2" s="264" t="s">
        <v>263</v>
      </c>
      <c r="E2" s="264" t="s">
        <v>266</v>
      </c>
      <c r="F2" s="264" t="s">
        <v>264</v>
      </c>
      <c r="G2" s="264" t="s">
        <v>265</v>
      </c>
    </row>
    <row r="3" spans="1:7" s="176" customFormat="1" ht="22.5" customHeight="1">
      <c r="A3" s="172" t="s">
        <v>149</v>
      </c>
      <c r="B3" s="165" t="s">
        <v>116</v>
      </c>
      <c r="C3" s="184">
        <f>C5+C83+C121+C231+C113</f>
        <v>2647471368</v>
      </c>
      <c r="D3" s="184">
        <f>D5+D83+D121+D231</f>
        <v>3131348514</v>
      </c>
      <c r="E3" s="184">
        <f>E5+E83+E121+E231</f>
        <v>3594079303</v>
      </c>
      <c r="F3" s="164">
        <f>F5+F83+F121+F231</f>
        <v>3011401333</v>
      </c>
      <c r="G3" s="164">
        <f>G5+G83+G121+G231</f>
        <v>4008451333</v>
      </c>
    </row>
    <row r="4" spans="1:7" s="176" customFormat="1" ht="12.75" customHeight="1">
      <c r="A4" s="172"/>
      <c r="B4" s="165"/>
      <c r="C4" s="186"/>
      <c r="D4" s="186"/>
      <c r="E4" s="186"/>
      <c r="F4" s="183"/>
      <c r="G4" s="183"/>
    </row>
    <row r="5" spans="1:7" s="187" customFormat="1" ht="28.5">
      <c r="A5" s="172">
        <v>100</v>
      </c>
      <c r="B5" s="165" t="s">
        <v>134</v>
      </c>
      <c r="C5" s="164">
        <f>C7+C57+C65+C72+C78</f>
        <v>205478826</v>
      </c>
      <c r="D5" s="164">
        <f>D7+D57+D65+D72+D78</f>
        <v>246880686</v>
      </c>
      <c r="E5" s="164">
        <f>E7+E57+E65+E72+E78</f>
        <v>249758000</v>
      </c>
      <c r="F5" s="164">
        <f>F7+F57+F65+F72+F78</f>
        <v>249562000</v>
      </c>
      <c r="G5" s="164">
        <f>G7+G57+G65+G72+G78</f>
        <v>246562000</v>
      </c>
    </row>
    <row r="6" spans="1:5" ht="15">
      <c r="A6" s="293"/>
      <c r="B6" s="176"/>
      <c r="C6" s="188"/>
      <c r="D6" s="188"/>
      <c r="E6" s="188"/>
    </row>
    <row r="7" spans="1:10" ht="14.25">
      <c r="A7" s="294" t="s">
        <v>98</v>
      </c>
      <c r="B7" s="165" t="s">
        <v>101</v>
      </c>
      <c r="C7" s="190">
        <f>C8</f>
        <v>182654958</v>
      </c>
      <c r="D7" s="190">
        <f>D8</f>
        <v>198000000</v>
      </c>
      <c r="E7" s="191">
        <f>E8</f>
        <v>211062000</v>
      </c>
      <c r="F7" s="191">
        <f>F8</f>
        <v>211562000</v>
      </c>
      <c r="G7" s="191">
        <f>G8</f>
        <v>211562000</v>
      </c>
      <c r="H7" s="192"/>
      <c r="J7" s="192"/>
    </row>
    <row r="8" spans="1:7" ht="14.25" hidden="1">
      <c r="A8" s="295">
        <v>3</v>
      </c>
      <c r="B8" s="165" t="s">
        <v>62</v>
      </c>
      <c r="C8" s="190">
        <f>C9+C20+C47+C52</f>
        <v>182654958</v>
      </c>
      <c r="D8" s="190">
        <f>D9+D20+D47+D52</f>
        <v>198000000</v>
      </c>
      <c r="E8" s="190">
        <f>E9+E20+E47+E52</f>
        <v>211062000</v>
      </c>
      <c r="F8" s="191">
        <f>F9+F20+F47+F52</f>
        <v>211562000</v>
      </c>
      <c r="G8" s="191">
        <f>G9+G20+G47+G52</f>
        <v>211562000</v>
      </c>
    </row>
    <row r="9" spans="1:7" ht="14.25">
      <c r="A9" s="295">
        <v>31</v>
      </c>
      <c r="B9" s="165" t="s">
        <v>63</v>
      </c>
      <c r="C9" s="190">
        <f>C10+C15+C17</f>
        <v>125935264</v>
      </c>
      <c r="D9" s="190">
        <f>D10+D15+D17</f>
        <v>131569750</v>
      </c>
      <c r="E9" s="190">
        <f>E10+E15+E17</f>
        <v>142150000</v>
      </c>
      <c r="F9" s="191">
        <f>F10+F15+F17</f>
        <v>142150000</v>
      </c>
      <c r="G9" s="191">
        <f>G10+G15+G17</f>
        <v>142150000</v>
      </c>
    </row>
    <row r="10" spans="1:7" ht="15">
      <c r="A10" s="296">
        <v>311</v>
      </c>
      <c r="B10" s="167" t="s">
        <v>164</v>
      </c>
      <c r="C10" s="193">
        <v>106758110</v>
      </c>
      <c r="D10" s="193">
        <f>SUM(D11:D14)</f>
        <v>110110000</v>
      </c>
      <c r="E10" s="193">
        <f>SUM(E11:E14)</f>
        <v>119350000</v>
      </c>
      <c r="F10" s="170">
        <f>SUM(F11:F14)</f>
        <v>119350000</v>
      </c>
      <c r="G10" s="170">
        <f>SUM(G11:G14)</f>
        <v>119350000</v>
      </c>
    </row>
    <row r="11" spans="1:7" ht="15" hidden="1">
      <c r="A11" s="297">
        <v>3111</v>
      </c>
      <c r="B11" s="194" t="s">
        <v>64</v>
      </c>
      <c r="C11" s="193">
        <v>108660000</v>
      </c>
      <c r="D11" s="193">
        <v>108660000</v>
      </c>
      <c r="E11" s="195">
        <v>117050000</v>
      </c>
      <c r="F11" s="196">
        <v>117050000</v>
      </c>
      <c r="G11" s="196">
        <v>117050000</v>
      </c>
    </row>
    <row r="12" spans="1:7" ht="15" hidden="1">
      <c r="A12" s="298">
        <v>3112</v>
      </c>
      <c r="B12" s="197" t="s">
        <v>237</v>
      </c>
      <c r="C12" s="173">
        <v>0</v>
      </c>
      <c r="D12" s="173">
        <v>0</v>
      </c>
      <c r="E12" s="173">
        <v>500000</v>
      </c>
      <c r="F12" s="198">
        <v>500000</v>
      </c>
      <c r="G12" s="198">
        <v>500000</v>
      </c>
    </row>
    <row r="13" spans="1:7" ht="15" hidden="1">
      <c r="A13" s="297">
        <v>3113</v>
      </c>
      <c r="B13" s="194" t="s">
        <v>160</v>
      </c>
      <c r="C13" s="193">
        <v>1000000</v>
      </c>
      <c r="D13" s="193">
        <v>1000000</v>
      </c>
      <c r="E13" s="195">
        <v>1200000</v>
      </c>
      <c r="F13" s="196">
        <v>1200000</v>
      </c>
      <c r="G13" s="196">
        <v>1200000</v>
      </c>
    </row>
    <row r="14" spans="1:7" ht="15" hidden="1">
      <c r="A14" s="297">
        <v>3114</v>
      </c>
      <c r="B14" s="194" t="s">
        <v>66</v>
      </c>
      <c r="C14" s="193">
        <v>450000</v>
      </c>
      <c r="D14" s="193">
        <v>450000</v>
      </c>
      <c r="E14" s="195">
        <v>600000</v>
      </c>
      <c r="F14" s="196">
        <v>600000</v>
      </c>
      <c r="G14" s="196">
        <v>600000</v>
      </c>
    </row>
    <row r="15" spans="1:7" ht="15">
      <c r="A15" s="296">
        <v>312</v>
      </c>
      <c r="B15" s="167" t="s">
        <v>67</v>
      </c>
      <c r="C15" s="193">
        <v>1189345</v>
      </c>
      <c r="D15" s="193">
        <f>D16</f>
        <v>2200000</v>
      </c>
      <c r="E15" s="193">
        <f>E16</f>
        <v>1800000</v>
      </c>
      <c r="F15" s="170">
        <f>F16</f>
        <v>1800000</v>
      </c>
      <c r="G15" s="170">
        <f>G16</f>
        <v>1800000</v>
      </c>
    </row>
    <row r="16" spans="1:7" ht="15" hidden="1">
      <c r="A16" s="297">
        <v>3121</v>
      </c>
      <c r="B16" s="194" t="s">
        <v>67</v>
      </c>
      <c r="C16" s="113">
        <v>2200000</v>
      </c>
      <c r="D16" s="113">
        <v>2200000</v>
      </c>
      <c r="E16" s="117">
        <v>1800000</v>
      </c>
      <c r="F16" s="196">
        <v>1800000</v>
      </c>
      <c r="G16" s="196">
        <v>1800000</v>
      </c>
    </row>
    <row r="17" spans="1:7" ht="15">
      <c r="A17" s="296">
        <v>313</v>
      </c>
      <c r="B17" s="167" t="s">
        <v>68</v>
      </c>
      <c r="C17" s="193">
        <v>17987809</v>
      </c>
      <c r="D17" s="193">
        <f>SUM(D18:D19)</f>
        <v>19259750</v>
      </c>
      <c r="E17" s="193">
        <f>SUM(E18:E19)</f>
        <v>21000000</v>
      </c>
      <c r="F17" s="170">
        <f>SUM(F18:F19)</f>
        <v>21000000</v>
      </c>
      <c r="G17" s="170">
        <f>SUM(G18:G19)</f>
        <v>21000000</v>
      </c>
    </row>
    <row r="18" spans="1:7" ht="15" hidden="1">
      <c r="A18" s="297">
        <v>3132</v>
      </c>
      <c r="B18" s="194" t="s">
        <v>162</v>
      </c>
      <c r="C18" s="113">
        <v>17275500</v>
      </c>
      <c r="D18" s="113">
        <v>17275500</v>
      </c>
      <c r="E18" s="117">
        <v>18300000</v>
      </c>
      <c r="F18" s="117">
        <v>18300000</v>
      </c>
      <c r="G18" s="117">
        <v>18300000</v>
      </c>
    </row>
    <row r="19" spans="1:7" ht="15" hidden="1">
      <c r="A19" s="297">
        <v>3133</v>
      </c>
      <c r="B19" s="194" t="s">
        <v>163</v>
      </c>
      <c r="C19" s="113">
        <v>1984250</v>
      </c>
      <c r="D19" s="113">
        <v>1984250</v>
      </c>
      <c r="E19" s="117">
        <v>2700000</v>
      </c>
      <c r="F19" s="117">
        <v>2700000</v>
      </c>
      <c r="G19" s="117">
        <v>2700000</v>
      </c>
    </row>
    <row r="20" spans="1:10" s="199" customFormat="1" ht="15">
      <c r="A20" s="295">
        <v>32</v>
      </c>
      <c r="B20" s="189" t="s">
        <v>5</v>
      </c>
      <c r="C20" s="190">
        <f>C21+C25+C30+C40</f>
        <v>55443183</v>
      </c>
      <c r="D20" s="190">
        <f>D21+D25+D30+D40</f>
        <v>64875000</v>
      </c>
      <c r="E20" s="190">
        <f>E21+E25+E30+E40</f>
        <v>67362000</v>
      </c>
      <c r="F20" s="191">
        <f>F21+F25+F30+F40</f>
        <v>67862000</v>
      </c>
      <c r="G20" s="191">
        <f>G21+G25+G30+G40</f>
        <v>67862000</v>
      </c>
      <c r="H20" s="158"/>
      <c r="J20" s="158"/>
    </row>
    <row r="21" spans="1:7" ht="15">
      <c r="A21" s="296">
        <v>321</v>
      </c>
      <c r="B21" s="167" t="s">
        <v>9</v>
      </c>
      <c r="C21" s="193">
        <v>7396513</v>
      </c>
      <c r="D21" s="193">
        <f>SUM(D22:D24)</f>
        <v>9425000</v>
      </c>
      <c r="E21" s="193">
        <f>SUM(E22:E24)</f>
        <v>8632000</v>
      </c>
      <c r="F21" s="170">
        <f>SUM(F22:F24)</f>
        <v>8632000</v>
      </c>
      <c r="G21" s="170">
        <f>SUM(G22:G24)</f>
        <v>8632000</v>
      </c>
    </row>
    <row r="22" spans="1:8" ht="15" hidden="1">
      <c r="A22" s="297">
        <v>3211</v>
      </c>
      <c r="B22" s="200" t="s">
        <v>69</v>
      </c>
      <c r="C22" s="113">
        <v>2600000</v>
      </c>
      <c r="D22" s="113">
        <v>2600000</v>
      </c>
      <c r="E22" s="117">
        <v>2132000</v>
      </c>
      <c r="F22" s="196">
        <v>2132000</v>
      </c>
      <c r="G22" s="196">
        <v>2132000</v>
      </c>
      <c r="H22" s="201"/>
    </row>
    <row r="23" spans="1:7" ht="15" hidden="1">
      <c r="A23" s="297">
        <v>3212</v>
      </c>
      <c r="B23" s="200" t="s">
        <v>70</v>
      </c>
      <c r="C23" s="113">
        <v>5000000</v>
      </c>
      <c r="D23" s="113">
        <v>5000000</v>
      </c>
      <c r="E23" s="117">
        <v>4800000</v>
      </c>
      <c r="F23" s="196">
        <v>4800000</v>
      </c>
      <c r="G23" s="196">
        <v>4800000</v>
      </c>
    </row>
    <row r="24" spans="1:7" ht="15" hidden="1">
      <c r="A24" s="299">
        <v>3213</v>
      </c>
      <c r="B24" s="125" t="s">
        <v>8</v>
      </c>
      <c r="C24" s="113">
        <v>1825000</v>
      </c>
      <c r="D24" s="113">
        <v>1825000</v>
      </c>
      <c r="E24" s="117">
        <v>1700000</v>
      </c>
      <c r="F24" s="196">
        <v>1700000</v>
      </c>
      <c r="G24" s="196">
        <v>1700000</v>
      </c>
    </row>
    <row r="25" spans="1:7" ht="15">
      <c r="A25" s="296">
        <v>322</v>
      </c>
      <c r="B25" s="167" t="s">
        <v>71</v>
      </c>
      <c r="C25" s="193">
        <v>8028692</v>
      </c>
      <c r="D25" s="193">
        <f>SUM(D26:D29)</f>
        <v>8600000</v>
      </c>
      <c r="E25" s="193">
        <f>SUM(E26:E29)</f>
        <v>8600000</v>
      </c>
      <c r="F25" s="170">
        <f>SUM(F26:F29)</f>
        <v>8600000</v>
      </c>
      <c r="G25" s="170">
        <f>SUM(G26:G29)</f>
        <v>8600000</v>
      </c>
    </row>
    <row r="26" spans="1:7" ht="15" hidden="1">
      <c r="A26" s="300">
        <v>3221</v>
      </c>
      <c r="B26" s="194" t="s">
        <v>72</v>
      </c>
      <c r="C26" s="193">
        <v>2650000</v>
      </c>
      <c r="D26" s="193">
        <v>2650000</v>
      </c>
      <c r="E26" s="195">
        <v>2600000</v>
      </c>
      <c r="F26" s="196">
        <v>2600000</v>
      </c>
      <c r="G26" s="196">
        <v>2600000</v>
      </c>
    </row>
    <row r="27" spans="1:7" ht="15" hidden="1">
      <c r="A27" s="300">
        <v>3223</v>
      </c>
      <c r="B27" s="194" t="s">
        <v>74</v>
      </c>
      <c r="C27" s="193">
        <v>5600000</v>
      </c>
      <c r="D27" s="193">
        <v>5600000</v>
      </c>
      <c r="E27" s="195">
        <v>5600000</v>
      </c>
      <c r="F27" s="196">
        <v>5600000</v>
      </c>
      <c r="G27" s="196">
        <v>5600000</v>
      </c>
    </row>
    <row r="28" spans="1:7" ht="15" hidden="1">
      <c r="A28" s="300">
        <v>3224</v>
      </c>
      <c r="B28" s="202" t="s">
        <v>10</v>
      </c>
      <c r="C28" s="193">
        <v>150000</v>
      </c>
      <c r="D28" s="193">
        <v>150000</v>
      </c>
      <c r="E28" s="195">
        <v>200000</v>
      </c>
      <c r="F28" s="196">
        <v>200000</v>
      </c>
      <c r="G28" s="196">
        <v>200000</v>
      </c>
    </row>
    <row r="29" spans="1:7" ht="15" hidden="1">
      <c r="A29" s="300">
        <v>3225</v>
      </c>
      <c r="B29" s="202" t="s">
        <v>12</v>
      </c>
      <c r="C29" s="193">
        <v>200000</v>
      </c>
      <c r="D29" s="193">
        <v>200000</v>
      </c>
      <c r="E29" s="195">
        <v>200000</v>
      </c>
      <c r="F29" s="196">
        <v>200000</v>
      </c>
      <c r="G29" s="196">
        <v>200000</v>
      </c>
    </row>
    <row r="30" spans="1:7" ht="15">
      <c r="A30" s="296">
        <v>323</v>
      </c>
      <c r="B30" s="167" t="s">
        <v>13</v>
      </c>
      <c r="C30" s="193">
        <v>35478182</v>
      </c>
      <c r="D30" s="193">
        <f>SUM(D31:D39)</f>
        <v>41250000</v>
      </c>
      <c r="E30" s="193">
        <f>SUM(E31:E39)</f>
        <v>44600000</v>
      </c>
      <c r="F30" s="170">
        <f>SUM(F31:F39)</f>
        <v>45100000</v>
      </c>
      <c r="G30" s="170">
        <f>SUM(G31:G39)</f>
        <v>45100000</v>
      </c>
    </row>
    <row r="31" spans="1:7" ht="15" hidden="1">
      <c r="A31" s="297">
        <v>3231</v>
      </c>
      <c r="B31" s="203" t="s">
        <v>75</v>
      </c>
      <c r="C31" s="193">
        <v>5300000</v>
      </c>
      <c r="D31" s="193">
        <v>5300000</v>
      </c>
      <c r="E31" s="195">
        <v>5260000</v>
      </c>
      <c r="F31" s="196">
        <v>5260000</v>
      </c>
      <c r="G31" s="196">
        <v>5260000</v>
      </c>
    </row>
    <row r="32" spans="1:7" ht="15" hidden="1">
      <c r="A32" s="297">
        <v>3232</v>
      </c>
      <c r="B32" s="202" t="s">
        <v>14</v>
      </c>
      <c r="C32" s="193">
        <v>22700000</v>
      </c>
      <c r="D32" s="193">
        <v>22700000</v>
      </c>
      <c r="E32" s="173">
        <v>14200000</v>
      </c>
      <c r="F32" s="198">
        <v>14200000</v>
      </c>
      <c r="G32" s="198">
        <v>14200000</v>
      </c>
    </row>
    <row r="33" spans="1:7" ht="15" hidden="1">
      <c r="A33" s="297">
        <v>3233</v>
      </c>
      <c r="B33" s="200" t="s">
        <v>76</v>
      </c>
      <c r="C33" s="193">
        <v>700000</v>
      </c>
      <c r="D33" s="193">
        <v>700000</v>
      </c>
      <c r="E33" s="195">
        <v>500000</v>
      </c>
      <c r="F33" s="196">
        <v>500000</v>
      </c>
      <c r="G33" s="196">
        <v>500000</v>
      </c>
    </row>
    <row r="34" spans="1:7" ht="15" hidden="1">
      <c r="A34" s="297">
        <v>3234</v>
      </c>
      <c r="B34" s="200" t="s">
        <v>77</v>
      </c>
      <c r="C34" s="193">
        <v>2500000</v>
      </c>
      <c r="D34" s="193">
        <v>2500000</v>
      </c>
      <c r="E34" s="195">
        <v>550000</v>
      </c>
      <c r="F34" s="196">
        <v>550000</v>
      </c>
      <c r="G34" s="196">
        <v>550000</v>
      </c>
    </row>
    <row r="35" spans="1:7" ht="15" hidden="1">
      <c r="A35" s="297">
        <v>3235</v>
      </c>
      <c r="B35" s="200" t="s">
        <v>78</v>
      </c>
      <c r="C35" s="193">
        <v>4700000</v>
      </c>
      <c r="D35" s="193">
        <v>4700000</v>
      </c>
      <c r="E35" s="173">
        <v>8700000</v>
      </c>
      <c r="F35" s="198">
        <v>9200000</v>
      </c>
      <c r="G35" s="198">
        <v>9200000</v>
      </c>
    </row>
    <row r="36" spans="1:7" ht="15" hidden="1">
      <c r="A36" s="297">
        <v>3236</v>
      </c>
      <c r="B36" s="200" t="s">
        <v>221</v>
      </c>
      <c r="C36" s="193">
        <v>650000</v>
      </c>
      <c r="D36" s="193">
        <v>650000</v>
      </c>
      <c r="E36" s="173">
        <v>350000</v>
      </c>
      <c r="F36" s="198">
        <v>350000</v>
      </c>
      <c r="G36" s="198">
        <v>350000</v>
      </c>
    </row>
    <row r="37" spans="1:7" ht="15" hidden="1">
      <c r="A37" s="297">
        <v>3237</v>
      </c>
      <c r="B37" s="202" t="s">
        <v>15</v>
      </c>
      <c r="C37" s="193">
        <v>3700000</v>
      </c>
      <c r="D37" s="193">
        <v>3700000</v>
      </c>
      <c r="E37" s="173">
        <v>4930000</v>
      </c>
      <c r="F37" s="198">
        <v>4930000</v>
      </c>
      <c r="G37" s="198">
        <v>4930000</v>
      </c>
    </row>
    <row r="38" spans="1:7" ht="15" hidden="1">
      <c r="A38" s="204">
        <v>3238</v>
      </c>
      <c r="B38" s="204" t="s">
        <v>236</v>
      </c>
      <c r="C38" s="173">
        <v>0</v>
      </c>
      <c r="D38" s="173">
        <v>0</v>
      </c>
      <c r="E38" s="173">
        <v>7000000</v>
      </c>
      <c r="F38" s="198">
        <v>7000000</v>
      </c>
      <c r="G38" s="198">
        <v>7000000</v>
      </c>
    </row>
    <row r="39" spans="1:7" ht="15" hidden="1">
      <c r="A39" s="297">
        <v>3239</v>
      </c>
      <c r="B39" s="202" t="s">
        <v>79</v>
      </c>
      <c r="C39" s="193">
        <v>1000000</v>
      </c>
      <c r="D39" s="193">
        <v>1000000</v>
      </c>
      <c r="E39" s="173">
        <v>3110000</v>
      </c>
      <c r="F39" s="198">
        <v>3110000</v>
      </c>
      <c r="G39" s="198">
        <v>3110000</v>
      </c>
    </row>
    <row r="40" spans="1:7" ht="15">
      <c r="A40" s="296">
        <v>329</v>
      </c>
      <c r="B40" s="167" t="s">
        <v>81</v>
      </c>
      <c r="C40" s="193">
        <v>4539796</v>
      </c>
      <c r="D40" s="193">
        <f>SUM(D41:D46)</f>
        <v>5600000</v>
      </c>
      <c r="E40" s="193">
        <f>SUM(E41:E46)</f>
        <v>5530000</v>
      </c>
      <c r="F40" s="170">
        <f>SUM(F41:F46)</f>
        <v>5530000</v>
      </c>
      <c r="G40" s="170">
        <f>SUM(G41:G46)</f>
        <v>5530000</v>
      </c>
    </row>
    <row r="41" spans="1:7" ht="15" hidden="1">
      <c r="A41" s="297">
        <v>3291</v>
      </c>
      <c r="B41" s="194" t="s">
        <v>138</v>
      </c>
      <c r="C41" s="193">
        <v>300000</v>
      </c>
      <c r="D41" s="193">
        <v>300000</v>
      </c>
      <c r="E41" s="173">
        <v>300000</v>
      </c>
      <c r="F41" s="193">
        <v>300000</v>
      </c>
      <c r="G41" s="193">
        <v>300000</v>
      </c>
    </row>
    <row r="42" spans="1:7" ht="15" hidden="1">
      <c r="A42" s="297">
        <v>3292</v>
      </c>
      <c r="B42" s="194" t="s">
        <v>82</v>
      </c>
      <c r="C42" s="193">
        <v>1700000</v>
      </c>
      <c r="D42" s="193">
        <v>1700000</v>
      </c>
      <c r="E42" s="173">
        <v>1750000</v>
      </c>
      <c r="F42" s="173">
        <v>1750000</v>
      </c>
      <c r="G42" s="173">
        <v>1750000</v>
      </c>
    </row>
    <row r="43" spans="1:7" ht="15" hidden="1">
      <c r="A43" s="297">
        <v>3293</v>
      </c>
      <c r="B43" s="194" t="s">
        <v>83</v>
      </c>
      <c r="C43" s="193">
        <v>700000</v>
      </c>
      <c r="D43" s="193">
        <v>700000</v>
      </c>
      <c r="E43" s="173">
        <v>280000</v>
      </c>
      <c r="F43" s="173">
        <v>280000</v>
      </c>
      <c r="G43" s="173">
        <v>280000</v>
      </c>
    </row>
    <row r="44" spans="1:7" ht="15" hidden="1">
      <c r="A44" s="297">
        <v>3294</v>
      </c>
      <c r="B44" s="194" t="s">
        <v>222</v>
      </c>
      <c r="C44" s="193">
        <v>350000</v>
      </c>
      <c r="D44" s="193">
        <v>350000</v>
      </c>
      <c r="E44" s="173">
        <v>300000</v>
      </c>
      <c r="F44" s="173">
        <v>300000</v>
      </c>
      <c r="G44" s="173">
        <v>300000</v>
      </c>
    </row>
    <row r="45" spans="1:7" ht="15" hidden="1">
      <c r="A45" s="297">
        <v>3295</v>
      </c>
      <c r="B45" s="194" t="s">
        <v>165</v>
      </c>
      <c r="C45" s="193">
        <v>1850000</v>
      </c>
      <c r="D45" s="193">
        <v>1850000</v>
      </c>
      <c r="E45" s="173">
        <v>2000000</v>
      </c>
      <c r="F45" s="173">
        <v>2000000</v>
      </c>
      <c r="G45" s="173">
        <v>2000000</v>
      </c>
    </row>
    <row r="46" spans="1:7" ht="15" hidden="1">
      <c r="A46" s="297">
        <v>3299</v>
      </c>
      <c r="B46" s="194" t="s">
        <v>81</v>
      </c>
      <c r="C46" s="193">
        <v>700000</v>
      </c>
      <c r="D46" s="193">
        <v>700000</v>
      </c>
      <c r="E46" s="173">
        <v>900000</v>
      </c>
      <c r="F46" s="173">
        <v>900000</v>
      </c>
      <c r="G46" s="173">
        <v>900000</v>
      </c>
    </row>
    <row r="47" spans="1:7" ht="14.25">
      <c r="A47" s="295">
        <v>34</v>
      </c>
      <c r="B47" s="165" t="s">
        <v>151</v>
      </c>
      <c r="C47" s="190">
        <f>C48</f>
        <v>1157567</v>
      </c>
      <c r="D47" s="190">
        <f>D48</f>
        <v>1355250</v>
      </c>
      <c r="E47" s="190">
        <f>E48</f>
        <v>1350000</v>
      </c>
      <c r="F47" s="191">
        <f>F48</f>
        <v>1350000</v>
      </c>
      <c r="G47" s="191">
        <f>G48</f>
        <v>1350000</v>
      </c>
    </row>
    <row r="48" spans="1:7" ht="15">
      <c r="A48" s="296">
        <v>343</v>
      </c>
      <c r="B48" s="167" t="s">
        <v>94</v>
      </c>
      <c r="C48" s="193">
        <v>1157567</v>
      </c>
      <c r="D48" s="193">
        <f>SUM(D49:D51)</f>
        <v>1355250</v>
      </c>
      <c r="E48" s="193">
        <f>SUM(E49:E51)</f>
        <v>1350000</v>
      </c>
      <c r="F48" s="170">
        <f>SUM(F49:F51)</f>
        <v>1350000</v>
      </c>
      <c r="G48" s="170">
        <f>SUM(G49:G51)</f>
        <v>1350000</v>
      </c>
    </row>
    <row r="49" spans="1:7" ht="15" hidden="1">
      <c r="A49" s="293">
        <v>3431</v>
      </c>
      <c r="B49" s="205" t="s">
        <v>95</v>
      </c>
      <c r="C49" s="193">
        <v>1305250</v>
      </c>
      <c r="D49" s="193">
        <v>1305250</v>
      </c>
      <c r="E49" s="195">
        <v>1200000</v>
      </c>
      <c r="F49" s="195">
        <v>1200000</v>
      </c>
      <c r="G49" s="195">
        <v>1200000</v>
      </c>
    </row>
    <row r="50" spans="1:7" ht="15" hidden="1">
      <c r="A50" s="301">
        <v>3432</v>
      </c>
      <c r="B50" s="206" t="s">
        <v>240</v>
      </c>
      <c r="C50" s="195">
        <v>0</v>
      </c>
      <c r="D50" s="195">
        <v>0</v>
      </c>
      <c r="E50" s="195">
        <v>100000</v>
      </c>
      <c r="F50" s="195">
        <v>100000</v>
      </c>
      <c r="G50" s="173">
        <v>100000</v>
      </c>
    </row>
    <row r="51" spans="1:7" ht="15" hidden="1">
      <c r="A51" s="293">
        <v>3433</v>
      </c>
      <c r="B51" s="205" t="s">
        <v>96</v>
      </c>
      <c r="C51" s="193">
        <v>50000</v>
      </c>
      <c r="D51" s="193">
        <v>50000</v>
      </c>
      <c r="E51" s="193">
        <v>50000</v>
      </c>
      <c r="F51" s="193">
        <v>50000</v>
      </c>
      <c r="G51" s="174">
        <v>50000</v>
      </c>
    </row>
    <row r="52" spans="1:7" ht="14.25">
      <c r="A52" s="295">
        <v>38</v>
      </c>
      <c r="B52" s="165" t="s">
        <v>166</v>
      </c>
      <c r="C52" s="190">
        <f>C53+C55</f>
        <v>118944</v>
      </c>
      <c r="D52" s="190">
        <f aca="true" t="shared" si="0" ref="D52:G53">D53</f>
        <v>200000</v>
      </c>
      <c r="E52" s="190">
        <f t="shared" si="0"/>
        <v>200000</v>
      </c>
      <c r="F52" s="191">
        <f t="shared" si="0"/>
        <v>200000</v>
      </c>
      <c r="G52" s="191">
        <f t="shared" si="0"/>
        <v>200000</v>
      </c>
    </row>
    <row r="53" spans="1:7" ht="15">
      <c r="A53" s="296">
        <v>381</v>
      </c>
      <c r="B53" s="167" t="s">
        <v>55</v>
      </c>
      <c r="C53" s="193">
        <v>108944</v>
      </c>
      <c r="D53" s="193">
        <f t="shared" si="0"/>
        <v>200000</v>
      </c>
      <c r="E53" s="193">
        <f t="shared" si="0"/>
        <v>200000</v>
      </c>
      <c r="F53" s="170">
        <f t="shared" si="0"/>
        <v>200000</v>
      </c>
      <c r="G53" s="170">
        <f t="shared" si="0"/>
        <v>200000</v>
      </c>
    </row>
    <row r="54" spans="1:7" ht="15" hidden="1">
      <c r="A54" s="300">
        <v>3811</v>
      </c>
      <c r="B54" s="194" t="s">
        <v>20</v>
      </c>
      <c r="C54" s="193">
        <v>200000</v>
      </c>
      <c r="D54" s="193">
        <v>200000</v>
      </c>
      <c r="E54" s="193">
        <v>200000</v>
      </c>
      <c r="F54" s="193">
        <v>200000</v>
      </c>
      <c r="G54" s="174">
        <v>200000</v>
      </c>
    </row>
    <row r="55" spans="1:7" ht="15">
      <c r="A55" s="296">
        <v>383</v>
      </c>
      <c r="B55" s="167" t="s">
        <v>86</v>
      </c>
      <c r="C55" s="193">
        <v>10000</v>
      </c>
      <c r="D55" s="193">
        <f>D56</f>
        <v>0</v>
      </c>
      <c r="E55" s="193">
        <f>E56</f>
        <v>0</v>
      </c>
      <c r="F55" s="170">
        <f>F56</f>
        <v>0</v>
      </c>
      <c r="G55" s="170">
        <f>G56</f>
        <v>0</v>
      </c>
    </row>
    <row r="56" spans="1:7" ht="15">
      <c r="A56" s="300"/>
      <c r="B56" s="194"/>
      <c r="C56" s="193"/>
      <c r="D56" s="193"/>
      <c r="E56" s="193"/>
      <c r="F56" s="174"/>
      <c r="G56" s="174"/>
    </row>
    <row r="57" spans="1:7" ht="14.25">
      <c r="A57" s="294" t="s">
        <v>102</v>
      </c>
      <c r="B57" s="189" t="s">
        <v>103</v>
      </c>
      <c r="C57" s="190">
        <f aca="true" t="shared" si="1" ref="C57:F58">C58</f>
        <v>4365347</v>
      </c>
      <c r="D57" s="190">
        <f t="shared" si="1"/>
        <v>7075000</v>
      </c>
      <c r="E57" s="190">
        <f t="shared" si="1"/>
        <v>16800000</v>
      </c>
      <c r="F57" s="190">
        <f t="shared" si="1"/>
        <v>15800000</v>
      </c>
      <c r="G57" s="191">
        <f>G58</f>
        <v>11800000</v>
      </c>
    </row>
    <row r="58" spans="1:7" ht="14.25">
      <c r="A58" s="294">
        <v>42</v>
      </c>
      <c r="B58" s="189" t="s">
        <v>21</v>
      </c>
      <c r="C58" s="190">
        <f t="shared" si="1"/>
        <v>4365347</v>
      </c>
      <c r="D58" s="190">
        <f t="shared" si="1"/>
        <v>7075000</v>
      </c>
      <c r="E58" s="190">
        <f t="shared" si="1"/>
        <v>16800000</v>
      </c>
      <c r="F58" s="191">
        <f t="shared" si="1"/>
        <v>15800000</v>
      </c>
      <c r="G58" s="191">
        <f>G59</f>
        <v>11800000</v>
      </c>
    </row>
    <row r="59" spans="1:7" ht="15">
      <c r="A59" s="297">
        <v>422</v>
      </c>
      <c r="B59" s="194" t="s">
        <v>31</v>
      </c>
      <c r="C59" s="193">
        <v>4365347</v>
      </c>
      <c r="D59" s="193">
        <f>SUM(D60:D63)</f>
        <v>7075000</v>
      </c>
      <c r="E59" s="193">
        <f>SUM(E60:E63)</f>
        <v>16800000</v>
      </c>
      <c r="F59" s="170">
        <f>SUM(F60:F63)</f>
        <v>15800000</v>
      </c>
      <c r="G59" s="170">
        <f>SUM(G60:G63)</f>
        <v>11800000</v>
      </c>
    </row>
    <row r="60" spans="1:7" ht="15" hidden="1">
      <c r="A60" s="296" t="s">
        <v>27</v>
      </c>
      <c r="B60" s="207" t="s">
        <v>28</v>
      </c>
      <c r="C60" s="193">
        <v>1385000</v>
      </c>
      <c r="D60" s="193">
        <v>1385000</v>
      </c>
      <c r="E60" s="195">
        <v>1000000</v>
      </c>
      <c r="F60" s="195">
        <v>1000000</v>
      </c>
      <c r="G60" s="173">
        <v>1000000</v>
      </c>
    </row>
    <row r="61" spans="1:7" ht="15" hidden="1">
      <c r="A61" s="300" t="s">
        <v>29</v>
      </c>
      <c r="B61" s="202" t="s">
        <v>30</v>
      </c>
      <c r="C61" s="193">
        <v>100000</v>
      </c>
      <c r="D61" s="193">
        <v>100000</v>
      </c>
      <c r="E61" s="195">
        <v>100000</v>
      </c>
      <c r="F61" s="195">
        <v>100000</v>
      </c>
      <c r="G61" s="173">
        <v>100000</v>
      </c>
    </row>
    <row r="62" spans="1:7" ht="15" hidden="1">
      <c r="A62" s="300">
        <v>4224</v>
      </c>
      <c r="B62" s="194" t="s">
        <v>146</v>
      </c>
      <c r="C62" s="193">
        <v>1135000</v>
      </c>
      <c r="D62" s="193">
        <v>1135000</v>
      </c>
      <c r="E62" s="195">
        <v>8000000</v>
      </c>
      <c r="F62" s="173">
        <v>7000000</v>
      </c>
      <c r="G62" s="173">
        <v>3000000</v>
      </c>
    </row>
    <row r="63" spans="1:7" ht="15" hidden="1">
      <c r="A63" s="300" t="s">
        <v>32</v>
      </c>
      <c r="B63" s="202" t="s">
        <v>1</v>
      </c>
      <c r="C63" s="193">
        <v>4455000</v>
      </c>
      <c r="D63" s="193">
        <v>4455000</v>
      </c>
      <c r="E63" s="195">
        <v>7700000</v>
      </c>
      <c r="F63" s="195">
        <v>7700000</v>
      </c>
      <c r="G63" s="173">
        <v>7700000</v>
      </c>
    </row>
    <row r="64" spans="1:7" ht="15">
      <c r="A64" s="300"/>
      <c r="B64" s="202"/>
      <c r="C64" s="193"/>
      <c r="D64" s="193"/>
      <c r="E64" s="193"/>
      <c r="F64" s="174"/>
      <c r="G64" s="174"/>
    </row>
    <row r="65" spans="1:7" ht="14.25">
      <c r="A65" s="294" t="s">
        <v>104</v>
      </c>
      <c r="B65" s="189" t="s">
        <v>105</v>
      </c>
      <c r="C65" s="190">
        <f>C66</f>
        <v>10156397</v>
      </c>
      <c r="D65" s="190">
        <f>D66</f>
        <v>10000000</v>
      </c>
      <c r="E65" s="190">
        <f>E66</f>
        <v>12000000</v>
      </c>
      <c r="F65" s="190">
        <f>F66</f>
        <v>13000000</v>
      </c>
      <c r="G65" s="191">
        <f>G66</f>
        <v>14000000</v>
      </c>
    </row>
    <row r="66" spans="1:7" ht="14.25">
      <c r="A66" s="294">
        <v>42</v>
      </c>
      <c r="B66" s="189" t="s">
        <v>21</v>
      </c>
      <c r="C66" s="190">
        <f>C67+C69</f>
        <v>10156397</v>
      </c>
      <c r="D66" s="190">
        <f>D67+D69</f>
        <v>10000000</v>
      </c>
      <c r="E66" s="190">
        <f>E67+E69</f>
        <v>12000000</v>
      </c>
      <c r="F66" s="191">
        <f>F67+F69</f>
        <v>13000000</v>
      </c>
      <c r="G66" s="191">
        <f>G67+G69</f>
        <v>14000000</v>
      </c>
    </row>
    <row r="67" spans="1:9" ht="15">
      <c r="A67" s="297">
        <v>422</v>
      </c>
      <c r="B67" s="194" t="s">
        <v>31</v>
      </c>
      <c r="C67" s="193">
        <v>4754509</v>
      </c>
      <c r="D67" s="193">
        <f>D68</f>
        <v>4500000</v>
      </c>
      <c r="E67" s="193">
        <f>E68</f>
        <v>3000000</v>
      </c>
      <c r="F67" s="170">
        <f>F68</f>
        <v>3500000</v>
      </c>
      <c r="G67" s="170">
        <f>G68</f>
        <v>4000000</v>
      </c>
      <c r="I67" s="208"/>
    </row>
    <row r="68" spans="1:9" ht="15" hidden="1">
      <c r="A68" s="296" t="s">
        <v>27</v>
      </c>
      <c r="B68" s="194" t="s">
        <v>28</v>
      </c>
      <c r="C68" s="193">
        <v>4500000</v>
      </c>
      <c r="D68" s="193">
        <v>4500000</v>
      </c>
      <c r="E68" s="195">
        <v>3000000</v>
      </c>
      <c r="F68" s="196">
        <v>3500000</v>
      </c>
      <c r="G68" s="198">
        <v>4000000</v>
      </c>
      <c r="I68" s="208"/>
    </row>
    <row r="69" spans="1:9" ht="15">
      <c r="A69" s="297">
        <v>426</v>
      </c>
      <c r="B69" s="194" t="s">
        <v>142</v>
      </c>
      <c r="C69" s="193">
        <v>5401888</v>
      </c>
      <c r="D69" s="193">
        <f>D70</f>
        <v>5500000</v>
      </c>
      <c r="E69" s="193">
        <f>E70</f>
        <v>9000000</v>
      </c>
      <c r="F69" s="170">
        <f>F70</f>
        <v>9500000</v>
      </c>
      <c r="G69" s="170">
        <f>G70</f>
        <v>10000000</v>
      </c>
      <c r="I69" s="208"/>
    </row>
    <row r="70" spans="1:9" ht="15" hidden="1">
      <c r="A70" s="300">
        <v>4262</v>
      </c>
      <c r="B70" s="185" t="s">
        <v>141</v>
      </c>
      <c r="C70" s="193">
        <v>5500000</v>
      </c>
      <c r="D70" s="193">
        <v>5500000</v>
      </c>
      <c r="E70" s="195">
        <v>9000000</v>
      </c>
      <c r="F70" s="195">
        <v>9500000</v>
      </c>
      <c r="G70" s="173">
        <v>10000000</v>
      </c>
      <c r="I70" s="208"/>
    </row>
    <row r="71" spans="1:9" ht="15">
      <c r="A71" s="300"/>
      <c r="B71" s="194"/>
      <c r="C71" s="209"/>
      <c r="D71" s="209"/>
      <c r="E71" s="209"/>
      <c r="F71" s="209"/>
      <c r="G71" s="209"/>
      <c r="I71" s="208"/>
    </row>
    <row r="72" spans="1:9" ht="14.25">
      <c r="A72" s="294" t="s">
        <v>106</v>
      </c>
      <c r="B72" s="189" t="s">
        <v>148</v>
      </c>
      <c r="C72" s="190">
        <f aca="true" t="shared" si="2" ref="C72:F73">C73</f>
        <v>0</v>
      </c>
      <c r="D72" s="190">
        <f t="shared" si="2"/>
        <v>142000</v>
      </c>
      <c r="E72" s="190">
        <f t="shared" si="2"/>
        <v>1200000</v>
      </c>
      <c r="F72" s="191">
        <f t="shared" si="2"/>
        <v>1200000</v>
      </c>
      <c r="G72" s="191">
        <f>G73</f>
        <v>1200000</v>
      </c>
      <c r="I72" s="208"/>
    </row>
    <row r="73" spans="1:9" ht="14.25">
      <c r="A73" s="294">
        <v>42</v>
      </c>
      <c r="B73" s="189" t="s">
        <v>21</v>
      </c>
      <c r="C73" s="190">
        <f t="shared" si="2"/>
        <v>0</v>
      </c>
      <c r="D73" s="190">
        <f t="shared" si="2"/>
        <v>142000</v>
      </c>
      <c r="E73" s="190">
        <f t="shared" si="2"/>
        <v>1200000</v>
      </c>
      <c r="F73" s="191">
        <f t="shared" si="2"/>
        <v>1200000</v>
      </c>
      <c r="G73" s="191">
        <f>G74</f>
        <v>1200000</v>
      </c>
      <c r="I73" s="208"/>
    </row>
    <row r="74" spans="1:9" ht="15">
      <c r="A74" s="297">
        <v>423</v>
      </c>
      <c r="B74" s="194" t="s">
        <v>152</v>
      </c>
      <c r="C74" s="193">
        <v>0</v>
      </c>
      <c r="D74" s="193">
        <f>SUM(D75:D76)</f>
        <v>142000</v>
      </c>
      <c r="E74" s="193">
        <f>SUM(E75:E76)</f>
        <v>1200000</v>
      </c>
      <c r="F74" s="210">
        <f>SUM(F75:F76)</f>
        <v>1200000</v>
      </c>
      <c r="G74" s="170">
        <f>SUM(G75:G76)</f>
        <v>1200000</v>
      </c>
      <c r="I74" s="208"/>
    </row>
    <row r="75" spans="1:9" ht="15" hidden="1">
      <c r="A75" s="302">
        <v>4231</v>
      </c>
      <c r="B75" s="211" t="s">
        <v>238</v>
      </c>
      <c r="C75" s="195">
        <v>0</v>
      </c>
      <c r="D75" s="195">
        <v>0</v>
      </c>
      <c r="E75" s="195">
        <v>400000</v>
      </c>
      <c r="F75" s="195">
        <v>400000</v>
      </c>
      <c r="G75" s="173">
        <v>400000</v>
      </c>
      <c r="I75" s="208"/>
    </row>
    <row r="76" spans="1:9" ht="15" hidden="1">
      <c r="A76" s="300">
        <v>4233</v>
      </c>
      <c r="B76" s="194" t="s">
        <v>214</v>
      </c>
      <c r="C76" s="193">
        <v>142000</v>
      </c>
      <c r="D76" s="193">
        <v>142000</v>
      </c>
      <c r="E76" s="195">
        <v>800000</v>
      </c>
      <c r="F76" s="195">
        <v>800000</v>
      </c>
      <c r="G76" s="173">
        <v>800000</v>
      </c>
      <c r="I76" s="208"/>
    </row>
    <row r="77" spans="1:9" ht="15">
      <c r="A77" s="300"/>
      <c r="B77" s="202"/>
      <c r="C77" s="212"/>
      <c r="D77" s="212"/>
      <c r="E77" s="212"/>
      <c r="F77" s="212"/>
      <c r="G77" s="212"/>
      <c r="I77" s="208"/>
    </row>
    <row r="78" spans="1:9" ht="14.25">
      <c r="A78" s="294" t="s">
        <v>111</v>
      </c>
      <c r="B78" s="189" t="s">
        <v>112</v>
      </c>
      <c r="C78" s="190">
        <f>C79</f>
        <v>8302124</v>
      </c>
      <c r="D78" s="190">
        <f>D79</f>
        <v>31663686</v>
      </c>
      <c r="E78" s="190">
        <f>E79</f>
        <v>8696000</v>
      </c>
      <c r="F78" s="190">
        <f>F79</f>
        <v>8000000</v>
      </c>
      <c r="G78" s="191">
        <f>G79</f>
        <v>8000000</v>
      </c>
      <c r="I78" s="208"/>
    </row>
    <row r="79" spans="1:9" ht="14.25">
      <c r="A79" s="294">
        <v>42</v>
      </c>
      <c r="B79" s="189" t="s">
        <v>21</v>
      </c>
      <c r="C79" s="190">
        <f aca="true" t="shared" si="3" ref="C79:G80">C80</f>
        <v>8302124</v>
      </c>
      <c r="D79" s="190">
        <f t="shared" si="3"/>
        <v>31663686</v>
      </c>
      <c r="E79" s="190">
        <f t="shared" si="3"/>
        <v>8696000</v>
      </c>
      <c r="F79" s="191">
        <f t="shared" si="3"/>
        <v>8000000</v>
      </c>
      <c r="G79" s="191">
        <f t="shared" si="3"/>
        <v>8000000</v>
      </c>
      <c r="I79" s="208"/>
    </row>
    <row r="80" spans="1:9" ht="15">
      <c r="A80" s="297">
        <v>421</v>
      </c>
      <c r="B80" s="194" t="s">
        <v>22</v>
      </c>
      <c r="C80" s="193">
        <v>8302124</v>
      </c>
      <c r="D80" s="193">
        <f t="shared" si="3"/>
        <v>31663686</v>
      </c>
      <c r="E80" s="193">
        <f t="shared" si="3"/>
        <v>8696000</v>
      </c>
      <c r="F80" s="170">
        <f t="shared" si="3"/>
        <v>8000000</v>
      </c>
      <c r="G80" s="170">
        <f t="shared" si="3"/>
        <v>8000000</v>
      </c>
      <c r="I80" s="208"/>
    </row>
    <row r="81" spans="1:9" ht="15" hidden="1">
      <c r="A81" s="300" t="s">
        <v>23</v>
      </c>
      <c r="B81" s="202" t="s">
        <v>24</v>
      </c>
      <c r="C81" s="193">
        <v>31663686</v>
      </c>
      <c r="D81" s="193">
        <v>31663686</v>
      </c>
      <c r="E81" s="195">
        <v>8696000</v>
      </c>
      <c r="F81" s="195">
        <v>8000000</v>
      </c>
      <c r="G81" s="173">
        <v>8000000</v>
      </c>
      <c r="I81" s="208"/>
    </row>
    <row r="82" spans="1:7" ht="15">
      <c r="A82" s="300"/>
      <c r="B82" s="202"/>
      <c r="C82" s="193"/>
      <c r="D82" s="193"/>
      <c r="E82" s="193"/>
      <c r="F82" s="174"/>
      <c r="G82" s="174"/>
    </row>
    <row r="83" spans="1:7" s="187" customFormat="1" ht="28.5">
      <c r="A83" s="172">
        <v>101</v>
      </c>
      <c r="B83" s="165" t="s">
        <v>133</v>
      </c>
      <c r="C83" s="164">
        <f>C85+C95+C105</f>
        <v>390895845</v>
      </c>
      <c r="D83" s="164">
        <f>D85+D95+D105</f>
        <v>546532318</v>
      </c>
      <c r="E83" s="164">
        <f>E85+E95+E105</f>
        <v>591651898</v>
      </c>
      <c r="F83" s="164">
        <f>F85+F95+F105</f>
        <v>490933333</v>
      </c>
      <c r="G83" s="164">
        <f>G85+G95+G105</f>
        <v>545133333</v>
      </c>
    </row>
    <row r="84" spans="1:7" ht="14.25">
      <c r="A84" s="303"/>
      <c r="B84" s="189"/>
      <c r="C84" s="212"/>
      <c r="D84" s="212"/>
      <c r="E84" s="212"/>
      <c r="F84" s="212"/>
      <c r="G84" s="212"/>
    </row>
    <row r="85" spans="1:7" s="213" customFormat="1" ht="42.75">
      <c r="A85" s="304" t="s">
        <v>107</v>
      </c>
      <c r="B85" s="214" t="s">
        <v>108</v>
      </c>
      <c r="C85" s="191">
        <f>C86+C90</f>
        <v>12038992</v>
      </c>
      <c r="D85" s="191">
        <f>D86+D90</f>
        <v>10340000</v>
      </c>
      <c r="E85" s="191">
        <f>E86+E90</f>
        <v>10600000</v>
      </c>
      <c r="F85" s="191">
        <f>F86+F90</f>
        <v>10100000</v>
      </c>
      <c r="G85" s="191">
        <f>G86+G90</f>
        <v>21500000</v>
      </c>
    </row>
    <row r="86" spans="1:7" ht="14.25">
      <c r="A86" s="294">
        <v>3</v>
      </c>
      <c r="B86" s="165" t="s">
        <v>62</v>
      </c>
      <c r="C86" s="190">
        <f aca="true" t="shared" si="4" ref="C86:G88">C87</f>
        <v>7943132</v>
      </c>
      <c r="D86" s="190">
        <f t="shared" si="4"/>
        <v>7740000</v>
      </c>
      <c r="E86" s="190">
        <f t="shared" si="4"/>
        <v>8000000</v>
      </c>
      <c r="F86" s="191">
        <f t="shared" si="4"/>
        <v>7500000</v>
      </c>
      <c r="G86" s="191">
        <f t="shared" si="4"/>
        <v>7500000</v>
      </c>
    </row>
    <row r="87" spans="1:7" ht="14.25">
      <c r="A87" s="294">
        <v>34</v>
      </c>
      <c r="B87" s="165" t="s">
        <v>18</v>
      </c>
      <c r="C87" s="190">
        <f t="shared" si="4"/>
        <v>7943132</v>
      </c>
      <c r="D87" s="190">
        <f t="shared" si="4"/>
        <v>7740000</v>
      </c>
      <c r="E87" s="190">
        <f t="shared" si="4"/>
        <v>8000000</v>
      </c>
      <c r="F87" s="191">
        <f t="shared" si="4"/>
        <v>7500000</v>
      </c>
      <c r="G87" s="191">
        <f t="shared" si="4"/>
        <v>7500000</v>
      </c>
    </row>
    <row r="88" spans="1:7" ht="15">
      <c r="A88" s="297">
        <v>342</v>
      </c>
      <c r="B88" s="167" t="s">
        <v>167</v>
      </c>
      <c r="C88" s="193">
        <v>7943132</v>
      </c>
      <c r="D88" s="193">
        <f t="shared" si="4"/>
        <v>7740000</v>
      </c>
      <c r="E88" s="193">
        <f t="shared" si="4"/>
        <v>8000000</v>
      </c>
      <c r="F88" s="170">
        <f t="shared" si="4"/>
        <v>7500000</v>
      </c>
      <c r="G88" s="170">
        <f t="shared" si="4"/>
        <v>7500000</v>
      </c>
    </row>
    <row r="89" spans="1:7" ht="30" hidden="1">
      <c r="A89" s="300" t="s">
        <v>17</v>
      </c>
      <c r="B89" s="215" t="s">
        <v>168</v>
      </c>
      <c r="C89" s="193">
        <v>7740000</v>
      </c>
      <c r="D89" s="193">
        <v>7740000</v>
      </c>
      <c r="E89" s="195">
        <v>8000000</v>
      </c>
      <c r="F89" s="146">
        <v>7500000</v>
      </c>
      <c r="G89" s="174">
        <v>7500000</v>
      </c>
    </row>
    <row r="90" spans="1:7" ht="28.5">
      <c r="A90" s="294">
        <v>5</v>
      </c>
      <c r="B90" s="165" t="s">
        <v>153</v>
      </c>
      <c r="C90" s="190">
        <f aca="true" t="shared" si="5" ref="C90:G92">C91</f>
        <v>4095860</v>
      </c>
      <c r="D90" s="190">
        <f t="shared" si="5"/>
        <v>2600000</v>
      </c>
      <c r="E90" s="190">
        <f t="shared" si="5"/>
        <v>2600000</v>
      </c>
      <c r="F90" s="191">
        <f t="shared" si="5"/>
        <v>2600000</v>
      </c>
      <c r="G90" s="191">
        <f t="shared" si="5"/>
        <v>14000000</v>
      </c>
    </row>
    <row r="91" spans="1:7" ht="14.25">
      <c r="A91" s="294">
        <v>54</v>
      </c>
      <c r="B91" s="165" t="s">
        <v>170</v>
      </c>
      <c r="C91" s="190">
        <f t="shared" si="5"/>
        <v>4095860</v>
      </c>
      <c r="D91" s="190">
        <f t="shared" si="5"/>
        <v>2600000</v>
      </c>
      <c r="E91" s="190">
        <f t="shared" si="5"/>
        <v>2600000</v>
      </c>
      <c r="F91" s="191">
        <f t="shared" si="5"/>
        <v>2600000</v>
      </c>
      <c r="G91" s="191">
        <f t="shared" si="5"/>
        <v>14000000</v>
      </c>
    </row>
    <row r="92" spans="1:7" ht="30">
      <c r="A92" s="297">
        <v>542</v>
      </c>
      <c r="B92" s="167" t="s">
        <v>227</v>
      </c>
      <c r="C92" s="193">
        <v>4095860</v>
      </c>
      <c r="D92" s="193">
        <f t="shared" si="5"/>
        <v>2600000</v>
      </c>
      <c r="E92" s="193">
        <f t="shared" si="5"/>
        <v>2600000</v>
      </c>
      <c r="F92" s="170">
        <f t="shared" si="5"/>
        <v>2600000</v>
      </c>
      <c r="G92" s="170">
        <f t="shared" si="5"/>
        <v>14000000</v>
      </c>
    </row>
    <row r="93" spans="1:7" ht="30" hidden="1">
      <c r="A93" s="293">
        <v>5422</v>
      </c>
      <c r="B93" s="57" t="s">
        <v>177</v>
      </c>
      <c r="C93" s="193">
        <v>2600000</v>
      </c>
      <c r="D93" s="193">
        <v>2600000</v>
      </c>
      <c r="E93" s="193">
        <v>2600000</v>
      </c>
      <c r="F93" s="168">
        <v>2600000</v>
      </c>
      <c r="G93" s="174">
        <v>14000000</v>
      </c>
    </row>
    <row r="94" spans="1:7" ht="15">
      <c r="A94" s="293"/>
      <c r="B94" s="57"/>
      <c r="C94" s="193"/>
      <c r="D94" s="193"/>
      <c r="E94" s="193"/>
      <c r="F94" s="168"/>
      <c r="G94" s="174"/>
    </row>
    <row r="95" spans="1:7" s="213" customFormat="1" ht="42.75">
      <c r="A95" s="304" t="s">
        <v>110</v>
      </c>
      <c r="B95" s="214" t="s">
        <v>109</v>
      </c>
      <c r="C95" s="191">
        <f>C96+C101</f>
        <v>301679841</v>
      </c>
      <c r="D95" s="191">
        <f>D96+D101</f>
        <v>420492318</v>
      </c>
      <c r="E95" s="191">
        <f>E96+E101</f>
        <v>398551898</v>
      </c>
      <c r="F95" s="191">
        <f>F96+F101</f>
        <v>280933333</v>
      </c>
      <c r="G95" s="191">
        <f>G96+G101</f>
        <v>274733333</v>
      </c>
    </row>
    <row r="96" spans="1:7" ht="14.25">
      <c r="A96" s="294">
        <v>3</v>
      </c>
      <c r="B96" s="165" t="s">
        <v>62</v>
      </c>
      <c r="C96" s="190">
        <f aca="true" t="shared" si="6" ref="C96:G98">C97</f>
        <v>67886534</v>
      </c>
      <c r="D96" s="190">
        <f t="shared" si="6"/>
        <v>54460000</v>
      </c>
      <c r="E96" s="190">
        <f t="shared" si="6"/>
        <v>44000000</v>
      </c>
      <c r="F96" s="191">
        <f t="shared" si="6"/>
        <v>38700000</v>
      </c>
      <c r="G96" s="191">
        <f t="shared" si="6"/>
        <v>38700000</v>
      </c>
    </row>
    <row r="97" spans="1:7" ht="14.25">
      <c r="A97" s="294">
        <v>34</v>
      </c>
      <c r="B97" s="165" t="s">
        <v>18</v>
      </c>
      <c r="C97" s="190">
        <f t="shared" si="6"/>
        <v>67886534</v>
      </c>
      <c r="D97" s="190">
        <f t="shared" si="6"/>
        <v>54460000</v>
      </c>
      <c r="E97" s="190">
        <f t="shared" si="6"/>
        <v>44000000</v>
      </c>
      <c r="F97" s="191">
        <f t="shared" si="6"/>
        <v>38700000</v>
      </c>
      <c r="G97" s="191">
        <f t="shared" si="6"/>
        <v>38700000</v>
      </c>
    </row>
    <row r="98" spans="1:7" ht="15">
      <c r="A98" s="297">
        <v>342</v>
      </c>
      <c r="B98" s="167" t="s">
        <v>16</v>
      </c>
      <c r="C98" s="193">
        <v>67886534</v>
      </c>
      <c r="D98" s="193">
        <f t="shared" si="6"/>
        <v>54460000</v>
      </c>
      <c r="E98" s="193">
        <f t="shared" si="6"/>
        <v>44000000</v>
      </c>
      <c r="F98" s="170">
        <f t="shared" si="6"/>
        <v>38700000</v>
      </c>
      <c r="G98" s="170">
        <f t="shared" si="6"/>
        <v>38700000</v>
      </c>
    </row>
    <row r="99" spans="1:7" ht="30" hidden="1">
      <c r="A99" s="300" t="s">
        <v>80</v>
      </c>
      <c r="B99" s="215" t="s">
        <v>169</v>
      </c>
      <c r="C99" s="193">
        <v>54460000</v>
      </c>
      <c r="D99" s="193">
        <v>54460000</v>
      </c>
      <c r="E99" s="195">
        <v>44000000</v>
      </c>
      <c r="F99" s="146">
        <v>38700000</v>
      </c>
      <c r="G99" s="174">
        <v>38700000</v>
      </c>
    </row>
    <row r="100" spans="1:7" ht="28.5">
      <c r="A100" s="305">
        <v>5</v>
      </c>
      <c r="B100" s="165" t="s">
        <v>153</v>
      </c>
      <c r="C100" s="190">
        <f aca="true" t="shared" si="7" ref="C100:G102">C101</f>
        <v>233793307</v>
      </c>
      <c r="D100" s="190">
        <f t="shared" si="7"/>
        <v>366032318</v>
      </c>
      <c r="E100" s="190">
        <f t="shared" si="7"/>
        <v>354551898</v>
      </c>
      <c r="F100" s="191">
        <f t="shared" si="7"/>
        <v>242233333</v>
      </c>
      <c r="G100" s="191">
        <f t="shared" si="7"/>
        <v>236033333</v>
      </c>
    </row>
    <row r="101" spans="1:7" ht="14.25">
      <c r="A101" s="294">
        <v>54</v>
      </c>
      <c r="B101" s="165" t="s">
        <v>170</v>
      </c>
      <c r="C101" s="190">
        <f t="shared" si="7"/>
        <v>233793307</v>
      </c>
      <c r="D101" s="190">
        <f t="shared" si="7"/>
        <v>366032318</v>
      </c>
      <c r="E101" s="190">
        <f t="shared" si="7"/>
        <v>354551898</v>
      </c>
      <c r="F101" s="191">
        <f t="shared" si="7"/>
        <v>242233333</v>
      </c>
      <c r="G101" s="191">
        <f t="shared" si="7"/>
        <v>236033333</v>
      </c>
    </row>
    <row r="102" spans="1:7" ht="30">
      <c r="A102" s="297">
        <v>544</v>
      </c>
      <c r="B102" s="167" t="s">
        <v>171</v>
      </c>
      <c r="C102" s="193">
        <v>233793307</v>
      </c>
      <c r="D102" s="193">
        <f t="shared" si="7"/>
        <v>366032318</v>
      </c>
      <c r="E102" s="193">
        <f t="shared" si="7"/>
        <v>354551898</v>
      </c>
      <c r="F102" s="170">
        <f t="shared" si="7"/>
        <v>242233333</v>
      </c>
      <c r="G102" s="170">
        <f t="shared" si="7"/>
        <v>236033333</v>
      </c>
    </row>
    <row r="103" spans="1:7" ht="30" hidden="1">
      <c r="A103" s="293">
        <v>5443</v>
      </c>
      <c r="B103" s="57" t="s">
        <v>172</v>
      </c>
      <c r="C103" s="193">
        <v>366032318</v>
      </c>
      <c r="D103" s="193">
        <v>366032318</v>
      </c>
      <c r="E103" s="168">
        <v>354551898</v>
      </c>
      <c r="F103" s="168">
        <v>242233333</v>
      </c>
      <c r="G103" s="174">
        <v>236033333</v>
      </c>
    </row>
    <row r="104" spans="1:7" ht="15">
      <c r="A104" s="293"/>
      <c r="B104" s="57"/>
      <c r="C104" s="209"/>
      <c r="D104" s="209"/>
      <c r="E104" s="209"/>
      <c r="F104" s="209"/>
      <c r="G104" s="209"/>
    </row>
    <row r="105" spans="1:7" ht="14.25">
      <c r="A105" s="304" t="s">
        <v>192</v>
      </c>
      <c r="B105" s="214" t="s">
        <v>193</v>
      </c>
      <c r="C105" s="191">
        <f>C106+C109</f>
        <v>77177012</v>
      </c>
      <c r="D105" s="191">
        <f>D106+D109</f>
        <v>115700000</v>
      </c>
      <c r="E105" s="191">
        <f>E106+E109</f>
        <v>182500000</v>
      </c>
      <c r="F105" s="191">
        <f>F106+F109</f>
        <v>199900000</v>
      </c>
      <c r="G105" s="191">
        <f>G106+G109</f>
        <v>248900000</v>
      </c>
    </row>
    <row r="106" spans="1:7" ht="14.25">
      <c r="A106" s="294">
        <v>34</v>
      </c>
      <c r="B106" s="165" t="s">
        <v>18</v>
      </c>
      <c r="C106" s="190">
        <f aca="true" t="shared" si="8" ref="C106:F107">C107</f>
        <v>11209350</v>
      </c>
      <c r="D106" s="190">
        <f t="shared" si="8"/>
        <v>14800000</v>
      </c>
      <c r="E106" s="190">
        <f t="shared" si="8"/>
        <v>20000000</v>
      </c>
      <c r="F106" s="191">
        <f t="shared" si="8"/>
        <v>20800000</v>
      </c>
      <c r="G106" s="191">
        <f>G107</f>
        <v>20800000</v>
      </c>
    </row>
    <row r="107" spans="1:7" ht="15">
      <c r="A107" s="297">
        <v>342</v>
      </c>
      <c r="B107" s="167" t="s">
        <v>194</v>
      </c>
      <c r="C107" s="193">
        <v>11209350</v>
      </c>
      <c r="D107" s="193">
        <f t="shared" si="8"/>
        <v>14800000</v>
      </c>
      <c r="E107" s="193">
        <f t="shared" si="8"/>
        <v>20000000</v>
      </c>
      <c r="F107" s="170">
        <f t="shared" si="8"/>
        <v>20800000</v>
      </c>
      <c r="G107" s="170">
        <f>G108</f>
        <v>20800000</v>
      </c>
    </row>
    <row r="108" spans="1:7" ht="15" hidden="1">
      <c r="A108" s="293">
        <v>3428</v>
      </c>
      <c r="B108" s="57" t="s">
        <v>195</v>
      </c>
      <c r="C108" s="193">
        <v>14800000</v>
      </c>
      <c r="D108" s="193">
        <v>14800000</v>
      </c>
      <c r="E108" s="195">
        <v>20000000</v>
      </c>
      <c r="F108" s="146">
        <v>20800000</v>
      </c>
      <c r="G108" s="174">
        <v>20800000</v>
      </c>
    </row>
    <row r="109" spans="1:7" ht="14.25">
      <c r="A109" s="294">
        <v>54</v>
      </c>
      <c r="B109" s="165" t="s">
        <v>170</v>
      </c>
      <c r="C109" s="190">
        <f aca="true" t="shared" si="9" ref="C109:F110">C110</f>
        <v>65967662</v>
      </c>
      <c r="D109" s="190">
        <f t="shared" si="9"/>
        <v>100900000</v>
      </c>
      <c r="E109" s="190">
        <f t="shared" si="9"/>
        <v>162500000</v>
      </c>
      <c r="F109" s="191">
        <f t="shared" si="9"/>
        <v>179100000</v>
      </c>
      <c r="G109" s="191">
        <f>G110</f>
        <v>228100000</v>
      </c>
    </row>
    <row r="110" spans="1:7" ht="15">
      <c r="A110" s="297">
        <v>547</v>
      </c>
      <c r="B110" s="167" t="s">
        <v>159</v>
      </c>
      <c r="C110" s="193">
        <v>65967662</v>
      </c>
      <c r="D110" s="193">
        <f t="shared" si="9"/>
        <v>100900000</v>
      </c>
      <c r="E110" s="193">
        <f t="shared" si="9"/>
        <v>162500000</v>
      </c>
      <c r="F110" s="170">
        <f t="shared" si="9"/>
        <v>179100000</v>
      </c>
      <c r="G110" s="170">
        <f>G111</f>
        <v>228100000</v>
      </c>
    </row>
    <row r="111" spans="1:7" ht="15" hidden="1">
      <c r="A111" s="293">
        <v>5471</v>
      </c>
      <c r="B111" s="57" t="s">
        <v>178</v>
      </c>
      <c r="C111" s="193">
        <v>100900000</v>
      </c>
      <c r="D111" s="193">
        <v>100900000</v>
      </c>
      <c r="E111" s="195">
        <v>162500000</v>
      </c>
      <c r="F111" s="168">
        <v>179100000</v>
      </c>
      <c r="G111" s="174">
        <v>228100000</v>
      </c>
    </row>
    <row r="112" spans="1:7" ht="15">
      <c r="A112" s="293"/>
      <c r="B112" s="57"/>
      <c r="C112" s="209"/>
      <c r="D112" s="209"/>
      <c r="E112" s="209"/>
      <c r="F112" s="209"/>
      <c r="G112" s="209"/>
    </row>
    <row r="113" spans="1:7" ht="14.25">
      <c r="A113" s="172">
        <v>102</v>
      </c>
      <c r="B113" s="165" t="s">
        <v>248</v>
      </c>
      <c r="C113" s="184">
        <f>C115</f>
        <v>9033140</v>
      </c>
      <c r="D113" s="184">
        <f>D115</f>
        <v>0</v>
      </c>
      <c r="E113" s="184">
        <f>E115</f>
        <v>0</v>
      </c>
      <c r="F113" s="184">
        <f>F115</f>
        <v>0</v>
      </c>
      <c r="G113" s="184">
        <f>G115</f>
        <v>0</v>
      </c>
    </row>
    <row r="114" spans="1:7" ht="15">
      <c r="A114" s="293"/>
      <c r="B114" s="57"/>
      <c r="C114" s="212"/>
      <c r="D114" s="212"/>
      <c r="E114" s="195"/>
      <c r="F114" s="209"/>
      <c r="G114" s="209"/>
    </row>
    <row r="115" spans="1:7" ht="43.5">
      <c r="A115" s="294" t="s">
        <v>249</v>
      </c>
      <c r="B115" s="214" t="s">
        <v>250</v>
      </c>
      <c r="C115" s="190">
        <f>C116+C118</f>
        <v>9033140</v>
      </c>
      <c r="D115" s="190">
        <f>D116+D118</f>
        <v>0</v>
      </c>
      <c r="E115" s="195">
        <v>0</v>
      </c>
      <c r="F115" s="190">
        <f>F116+F118</f>
        <v>0</v>
      </c>
      <c r="G115" s="190">
        <f>G116+G118</f>
        <v>0</v>
      </c>
    </row>
    <row r="116" spans="1:7" ht="15">
      <c r="A116" s="294">
        <v>34</v>
      </c>
      <c r="B116" s="165" t="s">
        <v>18</v>
      </c>
      <c r="C116" s="190">
        <f>C117</f>
        <v>147681</v>
      </c>
      <c r="D116" s="190">
        <f>D117</f>
        <v>0</v>
      </c>
      <c r="E116" s="195">
        <v>0</v>
      </c>
      <c r="F116" s="190">
        <f>F117</f>
        <v>0</v>
      </c>
      <c r="G116" s="190">
        <f>G117</f>
        <v>0</v>
      </c>
    </row>
    <row r="117" spans="1:7" ht="15">
      <c r="A117" s="297">
        <v>342</v>
      </c>
      <c r="B117" s="167" t="s">
        <v>16</v>
      </c>
      <c r="C117" s="193">
        <v>147681</v>
      </c>
      <c r="D117" s="195">
        <v>0</v>
      </c>
      <c r="E117" s="195">
        <v>0</v>
      </c>
      <c r="F117" s="209"/>
      <c r="G117" s="209"/>
    </row>
    <row r="118" spans="1:7" ht="14.25">
      <c r="A118" s="294">
        <v>54</v>
      </c>
      <c r="B118" s="165" t="s">
        <v>251</v>
      </c>
      <c r="C118" s="190">
        <f>C119</f>
        <v>8885459</v>
      </c>
      <c r="D118" s="190">
        <f>D119</f>
        <v>0</v>
      </c>
      <c r="E118" s="190">
        <f>E119</f>
        <v>0</v>
      </c>
      <c r="F118" s="190">
        <f>F119</f>
        <v>0</v>
      </c>
      <c r="G118" s="190">
        <f>G119</f>
        <v>0</v>
      </c>
    </row>
    <row r="119" spans="1:7" ht="30">
      <c r="A119" s="297">
        <v>544</v>
      </c>
      <c r="B119" s="167" t="s">
        <v>171</v>
      </c>
      <c r="C119" s="193">
        <v>8885459</v>
      </c>
      <c r="D119" s="195">
        <v>0</v>
      </c>
      <c r="E119" s="195">
        <v>0</v>
      </c>
      <c r="F119" s="209"/>
      <c r="G119" s="209"/>
    </row>
    <row r="120" spans="1:7" ht="15">
      <c r="A120" s="293"/>
      <c r="B120" s="57"/>
      <c r="C120" s="209"/>
      <c r="D120" s="209"/>
      <c r="E120" s="209"/>
      <c r="F120" s="209"/>
      <c r="G120" s="209"/>
    </row>
    <row r="121" spans="1:7" s="187" customFormat="1" ht="28.5">
      <c r="A121" s="172">
        <v>103</v>
      </c>
      <c r="B121" s="165" t="s">
        <v>117</v>
      </c>
      <c r="C121" s="164">
        <f>C123+C145+C151+C165+C171+C190+C208+C218</f>
        <v>835462115</v>
      </c>
      <c r="D121" s="164">
        <f>D123+D145+D151+D165+D171+D190+D208+D218</f>
        <v>859972000</v>
      </c>
      <c r="E121" s="164">
        <f>E123+E145+E151+E165+E171+E190+E208+E218</f>
        <v>926000000</v>
      </c>
      <c r="F121" s="164">
        <f>F123+F145+F151+F165+F171+F190+F208+F218</f>
        <v>947000000</v>
      </c>
      <c r="G121" s="164">
        <f>G123+G145+G151+G165+G171+G190+G208+G218</f>
        <v>901000000</v>
      </c>
    </row>
    <row r="122" spans="1:5" ht="15">
      <c r="A122" s="306"/>
      <c r="B122" s="216"/>
      <c r="C122" s="188"/>
      <c r="D122" s="188"/>
      <c r="E122" s="188"/>
    </row>
    <row r="123" spans="1:7" s="213" customFormat="1" ht="42.75">
      <c r="A123" s="294" t="s">
        <v>113</v>
      </c>
      <c r="B123" s="217" t="s">
        <v>201</v>
      </c>
      <c r="C123" s="190">
        <f>C124+C141</f>
        <v>662221888</v>
      </c>
      <c r="D123" s="190">
        <f>D124+D141</f>
        <v>658849500</v>
      </c>
      <c r="E123" s="190">
        <f>E124+E141</f>
        <v>654000000</v>
      </c>
      <c r="F123" s="191">
        <f>F124+F141</f>
        <v>665000000</v>
      </c>
      <c r="G123" s="191">
        <f>G124+G141</f>
        <v>655000000</v>
      </c>
    </row>
    <row r="124" spans="1:7" ht="14.25">
      <c r="A124" s="294">
        <v>32</v>
      </c>
      <c r="B124" s="214" t="s">
        <v>5</v>
      </c>
      <c r="C124" s="190">
        <f>C125+C130+C137</f>
        <v>662025725</v>
      </c>
      <c r="D124" s="190">
        <f>D125+D130+D137</f>
        <v>657849500</v>
      </c>
      <c r="E124" s="190">
        <f>E125+E130+E137</f>
        <v>653700000</v>
      </c>
      <c r="F124" s="191">
        <f>F125+F130+F137</f>
        <v>664800000</v>
      </c>
      <c r="G124" s="191">
        <f>G125+G130+G137</f>
        <v>654800000</v>
      </c>
    </row>
    <row r="125" spans="1:7" ht="15">
      <c r="A125" s="307">
        <v>322</v>
      </c>
      <c r="B125" s="219" t="s">
        <v>71</v>
      </c>
      <c r="C125" s="193">
        <v>16768088</v>
      </c>
      <c r="D125" s="193">
        <f>SUM(D126:D129)</f>
        <v>13015000</v>
      </c>
      <c r="E125" s="193">
        <f>SUM(E126:E129)</f>
        <v>10900000</v>
      </c>
      <c r="F125" s="170">
        <f>SUM(F126:F129)</f>
        <v>10900000</v>
      </c>
      <c r="G125" s="170">
        <f>SUM(G126:G129)</f>
        <v>10900000</v>
      </c>
    </row>
    <row r="126" spans="1:7" ht="15" hidden="1">
      <c r="A126" s="308">
        <v>3223</v>
      </c>
      <c r="B126" s="218" t="s">
        <v>74</v>
      </c>
      <c r="C126" s="174">
        <v>9000000</v>
      </c>
      <c r="D126" s="174">
        <v>9000000</v>
      </c>
      <c r="E126" s="195">
        <v>8000000</v>
      </c>
      <c r="F126" s="196">
        <v>8000000</v>
      </c>
      <c r="G126" s="198">
        <v>8000000</v>
      </c>
    </row>
    <row r="127" spans="1:7" ht="15" hidden="1">
      <c r="A127" s="308">
        <v>3224</v>
      </c>
      <c r="B127" s="218" t="s">
        <v>10</v>
      </c>
      <c r="C127" s="174">
        <v>2965000</v>
      </c>
      <c r="D127" s="174">
        <v>2965000</v>
      </c>
      <c r="E127" s="195">
        <v>2200000</v>
      </c>
      <c r="F127" s="196">
        <v>2200000</v>
      </c>
      <c r="G127" s="196">
        <v>2200000</v>
      </c>
    </row>
    <row r="128" spans="1:7" ht="15" hidden="1">
      <c r="A128" s="308">
        <v>3225</v>
      </c>
      <c r="B128" s="218" t="s">
        <v>129</v>
      </c>
      <c r="C128" s="195">
        <v>0</v>
      </c>
      <c r="D128" s="195">
        <v>0</v>
      </c>
      <c r="E128" s="173">
        <v>100000</v>
      </c>
      <c r="F128" s="198">
        <v>100000</v>
      </c>
      <c r="G128" s="198">
        <v>100000</v>
      </c>
    </row>
    <row r="129" spans="1:7" ht="15" hidden="1">
      <c r="A129" s="308">
        <v>3227</v>
      </c>
      <c r="B129" s="218" t="s">
        <v>200</v>
      </c>
      <c r="C129" s="220">
        <v>1050000</v>
      </c>
      <c r="D129" s="220">
        <v>1050000</v>
      </c>
      <c r="E129" s="195">
        <v>600000</v>
      </c>
      <c r="F129" s="196">
        <v>600000</v>
      </c>
      <c r="G129" s="196">
        <v>600000</v>
      </c>
    </row>
    <row r="130" spans="1:7" ht="15">
      <c r="A130" s="297">
        <v>323</v>
      </c>
      <c r="B130" s="57" t="s">
        <v>13</v>
      </c>
      <c r="C130" s="193">
        <v>644969757</v>
      </c>
      <c r="D130" s="193">
        <f>SUM(D131:D136)</f>
        <v>644064500</v>
      </c>
      <c r="E130" s="193">
        <f>SUM(E131:E136)</f>
        <v>642400000</v>
      </c>
      <c r="F130" s="170">
        <f>SUM(F131:F136)</f>
        <v>653500000</v>
      </c>
      <c r="G130" s="170">
        <f>SUM(G131:G136)</f>
        <v>643500000</v>
      </c>
    </row>
    <row r="131" spans="1:7" ht="15" hidden="1">
      <c r="A131" s="308">
        <v>3231</v>
      </c>
      <c r="B131" s="218" t="s">
        <v>75</v>
      </c>
      <c r="C131" s="220">
        <v>80000</v>
      </c>
      <c r="D131" s="220">
        <v>80000</v>
      </c>
      <c r="E131" s="195">
        <v>100000</v>
      </c>
      <c r="F131" s="196">
        <v>100000</v>
      </c>
      <c r="G131" s="198">
        <v>100000</v>
      </c>
    </row>
    <row r="132" spans="1:7" ht="15" hidden="1">
      <c r="A132" s="300">
        <v>3232</v>
      </c>
      <c r="B132" s="194" t="s">
        <v>130</v>
      </c>
      <c r="C132" s="174">
        <v>643284500</v>
      </c>
      <c r="D132" s="174">
        <v>643284500</v>
      </c>
      <c r="E132" s="221">
        <v>641450000</v>
      </c>
      <c r="F132" s="196">
        <v>652550000</v>
      </c>
      <c r="G132" s="198">
        <v>642550000</v>
      </c>
    </row>
    <row r="133" spans="1:7" ht="15" hidden="1">
      <c r="A133" s="300">
        <v>3234</v>
      </c>
      <c r="B133" s="194" t="s">
        <v>77</v>
      </c>
      <c r="C133" s="174">
        <v>100000</v>
      </c>
      <c r="D133" s="174">
        <v>100000</v>
      </c>
      <c r="E133" s="195">
        <v>100000</v>
      </c>
      <c r="F133" s="196">
        <v>100000</v>
      </c>
      <c r="G133" s="198">
        <v>100000</v>
      </c>
    </row>
    <row r="134" spans="1:7" ht="15" hidden="1">
      <c r="A134" s="300">
        <v>3235</v>
      </c>
      <c r="B134" s="194" t="s">
        <v>78</v>
      </c>
      <c r="C134" s="174">
        <v>300000</v>
      </c>
      <c r="D134" s="174">
        <v>300000</v>
      </c>
      <c r="E134" s="195">
        <v>400000</v>
      </c>
      <c r="F134" s="196">
        <v>400000</v>
      </c>
      <c r="G134" s="198">
        <v>400000</v>
      </c>
    </row>
    <row r="135" spans="1:7" ht="15" hidden="1">
      <c r="A135" s="300">
        <v>3237</v>
      </c>
      <c r="B135" s="185" t="s">
        <v>15</v>
      </c>
      <c r="C135" s="174">
        <v>150000</v>
      </c>
      <c r="D135" s="174">
        <v>150000</v>
      </c>
      <c r="E135" s="195">
        <v>200000</v>
      </c>
      <c r="F135" s="196">
        <v>200000</v>
      </c>
      <c r="G135" s="196">
        <v>200000</v>
      </c>
    </row>
    <row r="136" spans="1:7" ht="15" hidden="1">
      <c r="A136" s="300">
        <v>3239</v>
      </c>
      <c r="B136" s="185" t="s">
        <v>79</v>
      </c>
      <c r="C136" s="174">
        <v>150000</v>
      </c>
      <c r="D136" s="174">
        <v>150000</v>
      </c>
      <c r="E136" s="195">
        <v>150000</v>
      </c>
      <c r="F136" s="196">
        <v>150000</v>
      </c>
      <c r="G136" s="196">
        <v>150000</v>
      </c>
    </row>
    <row r="137" spans="1:7" ht="15">
      <c r="A137" s="297">
        <v>329</v>
      </c>
      <c r="B137" s="185" t="s">
        <v>81</v>
      </c>
      <c r="C137" s="193">
        <v>287880</v>
      </c>
      <c r="D137" s="193">
        <f>D140+D139+D138</f>
        <v>770000</v>
      </c>
      <c r="E137" s="193">
        <f>E140+E139+E138</f>
        <v>400000</v>
      </c>
      <c r="F137" s="170">
        <f>F140+F139+F138</f>
        <v>400000</v>
      </c>
      <c r="G137" s="170">
        <f>G140+G139+G138</f>
        <v>400000</v>
      </c>
    </row>
    <row r="138" spans="1:7" ht="15" hidden="1">
      <c r="A138" s="308">
        <v>3292</v>
      </c>
      <c r="B138" s="222" t="s">
        <v>198</v>
      </c>
      <c r="C138" s="220">
        <v>100000</v>
      </c>
      <c r="D138" s="220">
        <v>100000</v>
      </c>
      <c r="E138" s="195">
        <v>50000</v>
      </c>
      <c r="F138" s="195">
        <v>50000</v>
      </c>
      <c r="G138" s="173">
        <v>50000</v>
      </c>
    </row>
    <row r="139" spans="1:7" ht="15" hidden="1">
      <c r="A139" s="300">
        <v>3295</v>
      </c>
      <c r="B139" s="185" t="s">
        <v>165</v>
      </c>
      <c r="C139" s="220">
        <v>600000</v>
      </c>
      <c r="D139" s="220">
        <v>600000</v>
      </c>
      <c r="E139" s="195">
        <v>300000</v>
      </c>
      <c r="F139" s="195">
        <v>300000</v>
      </c>
      <c r="G139" s="173">
        <v>300000</v>
      </c>
    </row>
    <row r="140" spans="1:7" ht="15" hidden="1">
      <c r="A140" s="300">
        <v>3299</v>
      </c>
      <c r="B140" s="194" t="s">
        <v>81</v>
      </c>
      <c r="C140" s="220">
        <v>70000</v>
      </c>
      <c r="D140" s="220">
        <v>70000</v>
      </c>
      <c r="E140" s="173">
        <v>50000</v>
      </c>
      <c r="F140" s="173">
        <v>50000</v>
      </c>
      <c r="G140" s="173">
        <v>50000</v>
      </c>
    </row>
    <row r="141" spans="1:7" ht="14.25">
      <c r="A141" s="294">
        <v>38</v>
      </c>
      <c r="B141" s="214" t="s">
        <v>85</v>
      </c>
      <c r="C141" s="190">
        <f aca="true" t="shared" si="10" ref="C141:F142">C142</f>
        <v>196163</v>
      </c>
      <c r="D141" s="190">
        <f t="shared" si="10"/>
        <v>1000000</v>
      </c>
      <c r="E141" s="190">
        <f t="shared" si="10"/>
        <v>300000</v>
      </c>
      <c r="F141" s="191">
        <f t="shared" si="10"/>
        <v>200000</v>
      </c>
      <c r="G141" s="191">
        <f>G142</f>
        <v>200000</v>
      </c>
    </row>
    <row r="142" spans="1:7" ht="15">
      <c r="A142" s="297">
        <v>383</v>
      </c>
      <c r="B142" s="57" t="s">
        <v>86</v>
      </c>
      <c r="C142" s="193">
        <v>196163</v>
      </c>
      <c r="D142" s="193">
        <f t="shared" si="10"/>
        <v>1000000</v>
      </c>
      <c r="E142" s="193">
        <f t="shared" si="10"/>
        <v>300000</v>
      </c>
      <c r="F142" s="170">
        <f t="shared" si="10"/>
        <v>200000</v>
      </c>
      <c r="G142" s="170">
        <f>G143</f>
        <v>200000</v>
      </c>
    </row>
    <row r="143" spans="1:7" ht="15" hidden="1">
      <c r="A143" s="300">
        <v>3831</v>
      </c>
      <c r="B143" s="194" t="s">
        <v>87</v>
      </c>
      <c r="C143" s="220">
        <v>1000000</v>
      </c>
      <c r="D143" s="220">
        <v>1000000</v>
      </c>
      <c r="E143" s="195">
        <v>300000</v>
      </c>
      <c r="F143" s="195">
        <v>200000</v>
      </c>
      <c r="G143" s="195">
        <v>200000</v>
      </c>
    </row>
    <row r="144" spans="1:7" ht="15">
      <c r="A144" s="300"/>
      <c r="B144" s="194"/>
      <c r="C144" s="209"/>
      <c r="D144" s="209"/>
      <c r="E144" s="209"/>
      <c r="F144" s="209"/>
      <c r="G144" s="209"/>
    </row>
    <row r="145" spans="1:7" s="213" customFormat="1" ht="42.75">
      <c r="A145" s="294" t="s">
        <v>118</v>
      </c>
      <c r="B145" s="217" t="s">
        <v>203</v>
      </c>
      <c r="C145" s="190">
        <f aca="true" t="shared" si="11" ref="C145:F146">C146</f>
        <v>43055267</v>
      </c>
      <c r="D145" s="190">
        <f t="shared" si="11"/>
        <v>45220000</v>
      </c>
      <c r="E145" s="190">
        <f t="shared" si="11"/>
        <v>85000000</v>
      </c>
      <c r="F145" s="191">
        <f t="shared" si="11"/>
        <v>85000000</v>
      </c>
      <c r="G145" s="191">
        <f>G146</f>
        <v>70000000</v>
      </c>
    </row>
    <row r="146" spans="1:7" ht="14.25">
      <c r="A146" s="294">
        <v>32</v>
      </c>
      <c r="B146" s="214" t="s">
        <v>5</v>
      </c>
      <c r="C146" s="190">
        <f t="shared" si="11"/>
        <v>43055267</v>
      </c>
      <c r="D146" s="190">
        <f t="shared" si="11"/>
        <v>45220000</v>
      </c>
      <c r="E146" s="190">
        <f t="shared" si="11"/>
        <v>85000000</v>
      </c>
      <c r="F146" s="191">
        <f t="shared" si="11"/>
        <v>85000000</v>
      </c>
      <c r="G146" s="191">
        <f>G147</f>
        <v>70000000</v>
      </c>
    </row>
    <row r="147" spans="1:7" ht="15">
      <c r="A147" s="297">
        <v>323</v>
      </c>
      <c r="B147" s="57" t="s">
        <v>13</v>
      </c>
      <c r="C147" s="193">
        <v>43055267</v>
      </c>
      <c r="D147" s="193">
        <f>D148+D149</f>
        <v>45220000</v>
      </c>
      <c r="E147" s="193">
        <f>E148+E149</f>
        <v>85000000</v>
      </c>
      <c r="F147" s="170">
        <f>F148+F149</f>
        <v>85000000</v>
      </c>
      <c r="G147" s="170">
        <f>G148+G149</f>
        <v>70000000</v>
      </c>
    </row>
    <row r="148" spans="1:7" ht="15" hidden="1">
      <c r="A148" s="297">
        <v>3232</v>
      </c>
      <c r="B148" s="194" t="s">
        <v>14</v>
      </c>
      <c r="C148" s="220">
        <v>45030000</v>
      </c>
      <c r="D148" s="220">
        <v>45030000</v>
      </c>
      <c r="E148" s="195">
        <v>84900000</v>
      </c>
      <c r="F148" s="195">
        <v>84900000</v>
      </c>
      <c r="G148" s="195">
        <v>69900000</v>
      </c>
    </row>
    <row r="149" spans="1:7" ht="15" hidden="1">
      <c r="A149" s="297">
        <v>3239</v>
      </c>
      <c r="B149" s="194" t="s">
        <v>79</v>
      </c>
      <c r="C149" s="220">
        <v>190000</v>
      </c>
      <c r="D149" s="220">
        <v>190000</v>
      </c>
      <c r="E149" s="195">
        <v>100000</v>
      </c>
      <c r="F149" s="195">
        <v>100000</v>
      </c>
      <c r="G149" s="195">
        <v>100000</v>
      </c>
    </row>
    <row r="150" spans="1:7" ht="15">
      <c r="A150" s="297"/>
      <c r="B150" s="194"/>
      <c r="C150" s="209"/>
      <c r="D150" s="209"/>
      <c r="E150" s="209"/>
      <c r="F150" s="209"/>
      <c r="G150" s="209"/>
    </row>
    <row r="151" spans="1:7" s="213" customFormat="1" ht="28.5">
      <c r="A151" s="294" t="s">
        <v>119</v>
      </c>
      <c r="B151" s="217" t="s">
        <v>204</v>
      </c>
      <c r="C151" s="191">
        <f>C152+C161+C158</f>
        <v>42778975</v>
      </c>
      <c r="D151" s="191">
        <f>D152+D161+D158</f>
        <v>45000000</v>
      </c>
      <c r="E151" s="191">
        <f>E152+E161</f>
        <v>53000000</v>
      </c>
      <c r="F151" s="191">
        <f>F152+F161</f>
        <v>61000000</v>
      </c>
      <c r="G151" s="191">
        <f>G152+G161</f>
        <v>57000000</v>
      </c>
    </row>
    <row r="152" spans="1:7" ht="14.25">
      <c r="A152" s="294">
        <v>32</v>
      </c>
      <c r="B152" s="214" t="s">
        <v>5</v>
      </c>
      <c r="C152" s="190">
        <f>C153+C156</f>
        <v>42632455</v>
      </c>
      <c r="D152" s="190">
        <f>D153+D156</f>
        <v>43250000</v>
      </c>
      <c r="E152" s="190">
        <f>E153+E156</f>
        <v>52380000</v>
      </c>
      <c r="F152" s="191">
        <f>F153+F156</f>
        <v>60380000</v>
      </c>
      <c r="G152" s="191">
        <f>G153+G156</f>
        <v>56380000</v>
      </c>
    </row>
    <row r="153" spans="1:7" ht="15">
      <c r="A153" s="297">
        <v>323</v>
      </c>
      <c r="B153" s="57" t="s">
        <v>13</v>
      </c>
      <c r="C153" s="193">
        <v>42632175</v>
      </c>
      <c r="D153" s="193">
        <f>SUM(D154:D155)</f>
        <v>43245000</v>
      </c>
      <c r="E153" s="193">
        <f>SUM(E154:E155)</f>
        <v>52375000</v>
      </c>
      <c r="F153" s="170">
        <f>SUM(F154:F155)</f>
        <v>60375000</v>
      </c>
      <c r="G153" s="170">
        <f>SUM(G154:G155)</f>
        <v>56375000</v>
      </c>
    </row>
    <row r="154" spans="1:7" ht="15" hidden="1">
      <c r="A154" s="297">
        <v>3237</v>
      </c>
      <c r="B154" s="194" t="s">
        <v>15</v>
      </c>
      <c r="C154" s="220">
        <v>2400000</v>
      </c>
      <c r="D154" s="220">
        <v>2400000</v>
      </c>
      <c r="E154" s="195">
        <v>6303000</v>
      </c>
      <c r="F154" s="196">
        <v>13000000</v>
      </c>
      <c r="G154" s="196">
        <v>14000000</v>
      </c>
    </row>
    <row r="155" spans="1:7" ht="15" hidden="1">
      <c r="A155" s="297">
        <v>3239</v>
      </c>
      <c r="B155" s="194" t="s">
        <v>79</v>
      </c>
      <c r="C155" s="220">
        <v>40845000</v>
      </c>
      <c r="D155" s="220">
        <v>40845000</v>
      </c>
      <c r="E155" s="195">
        <v>46072000</v>
      </c>
      <c r="F155" s="196">
        <v>47375000</v>
      </c>
      <c r="G155" s="198">
        <v>42375000</v>
      </c>
    </row>
    <row r="156" spans="1:7" ht="15">
      <c r="A156" s="297">
        <v>329</v>
      </c>
      <c r="B156" s="57" t="s">
        <v>81</v>
      </c>
      <c r="C156" s="193">
        <v>280</v>
      </c>
      <c r="D156" s="193">
        <f>D157</f>
        <v>5000</v>
      </c>
      <c r="E156" s="193">
        <f>E157</f>
        <v>5000</v>
      </c>
      <c r="F156" s="170">
        <f>F157</f>
        <v>5000</v>
      </c>
      <c r="G156" s="170">
        <f>G157</f>
        <v>5000</v>
      </c>
    </row>
    <row r="157" spans="1:7" ht="15" hidden="1">
      <c r="A157" s="297">
        <v>3295</v>
      </c>
      <c r="B157" s="194" t="s">
        <v>165</v>
      </c>
      <c r="C157" s="220">
        <v>5000</v>
      </c>
      <c r="D157" s="220">
        <v>5000</v>
      </c>
      <c r="E157" s="174">
        <v>5000</v>
      </c>
      <c r="F157" s="174">
        <v>5000</v>
      </c>
      <c r="G157" s="174">
        <v>5000</v>
      </c>
    </row>
    <row r="158" spans="1:7" ht="14.25">
      <c r="A158" s="309">
        <v>36</v>
      </c>
      <c r="B158" s="223" t="s">
        <v>197</v>
      </c>
      <c r="C158" s="224">
        <f aca="true" t="shared" si="12" ref="C158:G159">C159</f>
        <v>0</v>
      </c>
      <c r="D158" s="224">
        <f t="shared" si="12"/>
        <v>250000</v>
      </c>
      <c r="E158" s="224">
        <f t="shared" si="12"/>
        <v>0</v>
      </c>
      <c r="F158" s="224">
        <f t="shared" si="12"/>
        <v>0</v>
      </c>
      <c r="G158" s="224">
        <f t="shared" si="12"/>
        <v>0</v>
      </c>
    </row>
    <row r="159" spans="1:7" ht="15">
      <c r="A159" s="310">
        <v>363</v>
      </c>
      <c r="B159" s="225" t="s">
        <v>174</v>
      </c>
      <c r="C159" s="195">
        <v>0</v>
      </c>
      <c r="D159" s="195">
        <f t="shared" si="12"/>
        <v>250000</v>
      </c>
      <c r="E159" s="195">
        <f t="shared" si="12"/>
        <v>0</v>
      </c>
      <c r="F159" s="226">
        <f t="shared" si="12"/>
        <v>0</v>
      </c>
      <c r="G159" s="226">
        <f>G160</f>
        <v>0</v>
      </c>
    </row>
    <row r="160" spans="1:7" ht="15" hidden="1">
      <c r="A160" s="310">
        <v>3631</v>
      </c>
      <c r="B160" s="211" t="s">
        <v>199</v>
      </c>
      <c r="C160" s="220">
        <v>250000</v>
      </c>
      <c r="D160" s="220">
        <v>250000</v>
      </c>
      <c r="E160" s="174">
        <v>0</v>
      </c>
      <c r="F160" s="174">
        <v>0</v>
      </c>
      <c r="G160" s="174">
        <v>0</v>
      </c>
    </row>
    <row r="161" spans="1:7" ht="14.25">
      <c r="A161" s="294">
        <v>38</v>
      </c>
      <c r="B161" s="214" t="s">
        <v>85</v>
      </c>
      <c r="C161" s="190">
        <f aca="true" t="shared" si="13" ref="C161:F162">C162</f>
        <v>146520</v>
      </c>
      <c r="D161" s="190">
        <f t="shared" si="13"/>
        <v>1500000</v>
      </c>
      <c r="E161" s="190">
        <f t="shared" si="13"/>
        <v>620000</v>
      </c>
      <c r="F161" s="191">
        <f t="shared" si="13"/>
        <v>620000</v>
      </c>
      <c r="G161" s="191">
        <f>G162</f>
        <v>620000</v>
      </c>
    </row>
    <row r="162" spans="1:7" ht="15">
      <c r="A162" s="297">
        <v>381</v>
      </c>
      <c r="B162" s="57" t="s">
        <v>55</v>
      </c>
      <c r="C162" s="193">
        <v>146520</v>
      </c>
      <c r="D162" s="193">
        <f t="shared" si="13"/>
        <v>1500000</v>
      </c>
      <c r="E162" s="193">
        <f t="shared" si="13"/>
        <v>620000</v>
      </c>
      <c r="F162" s="170">
        <f t="shared" si="13"/>
        <v>620000</v>
      </c>
      <c r="G162" s="170">
        <f>G163</f>
        <v>620000</v>
      </c>
    </row>
    <row r="163" spans="1:7" ht="15" hidden="1">
      <c r="A163" s="297">
        <v>3811</v>
      </c>
      <c r="B163" s="194" t="s">
        <v>20</v>
      </c>
      <c r="C163" s="220">
        <v>1500000</v>
      </c>
      <c r="D163" s="220">
        <v>1500000</v>
      </c>
      <c r="E163" s="193">
        <v>620000</v>
      </c>
      <c r="F163" s="193">
        <v>620000</v>
      </c>
      <c r="G163" s="193">
        <v>620000</v>
      </c>
    </row>
    <row r="164" spans="1:7" ht="15">
      <c r="A164" s="297"/>
      <c r="B164" s="194"/>
      <c r="C164" s="209"/>
      <c r="D164" s="209"/>
      <c r="E164" s="209"/>
      <c r="F164" s="209"/>
      <c r="G164" s="209"/>
    </row>
    <row r="165" spans="1:7" s="227" customFormat="1" ht="28.5">
      <c r="A165" s="294" t="s">
        <v>120</v>
      </c>
      <c r="B165" s="228" t="s">
        <v>205</v>
      </c>
      <c r="C165" s="229">
        <f aca="true" t="shared" si="14" ref="C165:F166">C166</f>
        <v>701082</v>
      </c>
      <c r="D165" s="229">
        <f t="shared" si="14"/>
        <v>3000000</v>
      </c>
      <c r="E165" s="229">
        <f t="shared" si="14"/>
        <v>3000000</v>
      </c>
      <c r="F165" s="229">
        <f t="shared" si="14"/>
        <v>3000000</v>
      </c>
      <c r="G165" s="230">
        <f>G166</f>
        <v>3000000</v>
      </c>
    </row>
    <row r="166" spans="1:7" ht="14.25">
      <c r="A166" s="294">
        <v>32</v>
      </c>
      <c r="B166" s="214" t="s">
        <v>5</v>
      </c>
      <c r="C166" s="190">
        <f t="shared" si="14"/>
        <v>701082</v>
      </c>
      <c r="D166" s="190">
        <f t="shared" si="14"/>
        <v>3000000</v>
      </c>
      <c r="E166" s="190">
        <f t="shared" si="14"/>
        <v>3000000</v>
      </c>
      <c r="F166" s="191">
        <f t="shared" si="14"/>
        <v>3000000</v>
      </c>
      <c r="G166" s="191">
        <f>G167</f>
        <v>3000000</v>
      </c>
    </row>
    <row r="167" spans="1:7" ht="15">
      <c r="A167" s="297">
        <v>323</v>
      </c>
      <c r="B167" s="57" t="s">
        <v>13</v>
      </c>
      <c r="C167" s="193">
        <v>701082</v>
      </c>
      <c r="D167" s="193">
        <f>D169+D168</f>
        <v>3000000</v>
      </c>
      <c r="E167" s="193">
        <f>E169+E168</f>
        <v>3000000</v>
      </c>
      <c r="F167" s="170">
        <f>F169+F168</f>
        <v>3000000</v>
      </c>
      <c r="G167" s="170">
        <f>G169+G168</f>
        <v>3000000</v>
      </c>
    </row>
    <row r="168" spans="1:7" ht="15" hidden="1">
      <c r="A168" s="311">
        <v>3232</v>
      </c>
      <c r="B168" s="231" t="s">
        <v>130</v>
      </c>
      <c r="C168" s="195">
        <v>0</v>
      </c>
      <c r="D168" s="195">
        <v>0</v>
      </c>
      <c r="E168" s="195">
        <v>0</v>
      </c>
      <c r="F168" s="195">
        <v>0</v>
      </c>
      <c r="G168" s="173">
        <v>0</v>
      </c>
    </row>
    <row r="169" spans="1:7" ht="15" hidden="1">
      <c r="A169" s="297">
        <v>3239</v>
      </c>
      <c r="B169" s="194" t="s">
        <v>79</v>
      </c>
      <c r="C169" s="220">
        <v>3000000</v>
      </c>
      <c r="D169" s="220">
        <v>3000000</v>
      </c>
      <c r="E169" s="220">
        <v>3000000</v>
      </c>
      <c r="F169" s="220">
        <v>3000000</v>
      </c>
      <c r="G169" s="195">
        <v>3000000</v>
      </c>
    </row>
    <row r="170" spans="1:7" ht="15">
      <c r="A170" s="297"/>
      <c r="B170" s="194"/>
      <c r="C170" s="212"/>
      <c r="D170" s="212"/>
      <c r="E170" s="212"/>
      <c r="F170" s="212"/>
      <c r="G170" s="212"/>
    </row>
    <row r="171" spans="1:7" s="227" customFormat="1" ht="14.25">
      <c r="A171" s="294" t="s">
        <v>121</v>
      </c>
      <c r="B171" s="228" t="s">
        <v>247</v>
      </c>
      <c r="C171" s="229">
        <f>C172+C182+C186</f>
        <v>76538682</v>
      </c>
      <c r="D171" s="229">
        <f>D172+D182+D186</f>
        <v>92000000</v>
      </c>
      <c r="E171" s="229">
        <f>E172+E182+E186</f>
        <v>95500000</v>
      </c>
      <c r="F171" s="229">
        <f>F172+F182+F186</f>
        <v>94500000</v>
      </c>
      <c r="G171" s="230">
        <f>G172+G182+G186</f>
        <v>94500000</v>
      </c>
    </row>
    <row r="172" spans="1:7" ht="14.25">
      <c r="A172" s="294">
        <v>32</v>
      </c>
      <c r="B172" s="214" t="s">
        <v>5</v>
      </c>
      <c r="C172" s="190">
        <f>C173+C175+C179</f>
        <v>76101677</v>
      </c>
      <c r="D172" s="190">
        <f>D173+D175+D179</f>
        <v>90970000</v>
      </c>
      <c r="E172" s="190">
        <f>E173+E175+E179</f>
        <v>93470000</v>
      </c>
      <c r="F172" s="191">
        <f>F173+F175+F179</f>
        <v>93470000</v>
      </c>
      <c r="G172" s="191">
        <f>G173+G175+G179</f>
        <v>93470000</v>
      </c>
    </row>
    <row r="173" spans="1:7" ht="15">
      <c r="A173" s="297">
        <v>322</v>
      </c>
      <c r="B173" s="57" t="s">
        <v>71</v>
      </c>
      <c r="C173" s="193">
        <v>1620661</v>
      </c>
      <c r="D173" s="193">
        <f>D174</f>
        <v>2000000</v>
      </c>
      <c r="E173" s="193">
        <f>E174</f>
        <v>2000000</v>
      </c>
      <c r="F173" s="170">
        <f>F174</f>
        <v>2000000</v>
      </c>
      <c r="G173" s="170">
        <f>G174</f>
        <v>2000000</v>
      </c>
    </row>
    <row r="174" spans="1:7" ht="15" hidden="1">
      <c r="A174" s="297">
        <v>3221</v>
      </c>
      <c r="B174" s="194" t="s">
        <v>72</v>
      </c>
      <c r="C174" s="220">
        <v>2000000</v>
      </c>
      <c r="D174" s="220">
        <v>2000000</v>
      </c>
      <c r="E174" s="193">
        <v>2000000</v>
      </c>
      <c r="F174" s="196">
        <v>2000000</v>
      </c>
      <c r="G174" s="198">
        <v>2000000</v>
      </c>
    </row>
    <row r="175" spans="1:7" ht="15">
      <c r="A175" s="297">
        <v>323</v>
      </c>
      <c r="B175" s="57" t="s">
        <v>13</v>
      </c>
      <c r="C175" s="193">
        <v>74360658</v>
      </c>
      <c r="D175" s="193">
        <f>SUM(D176:D178)</f>
        <v>88730000</v>
      </c>
      <c r="E175" s="193">
        <f>SUM(E176:E178)</f>
        <v>91330000</v>
      </c>
      <c r="F175" s="170">
        <f>SUM(F176:F178)</f>
        <v>91330000</v>
      </c>
      <c r="G175" s="170">
        <f>SUM(G176:G178)</f>
        <v>91330000</v>
      </c>
    </row>
    <row r="176" spans="1:7" ht="15" hidden="1">
      <c r="A176" s="297">
        <v>3231</v>
      </c>
      <c r="B176" s="194" t="s">
        <v>75</v>
      </c>
      <c r="C176" s="220">
        <v>10000000</v>
      </c>
      <c r="D176" s="220">
        <v>10000000</v>
      </c>
      <c r="E176" s="195">
        <v>9800000</v>
      </c>
      <c r="F176" s="196">
        <v>9800000</v>
      </c>
      <c r="G176" s="198">
        <v>9800000</v>
      </c>
    </row>
    <row r="177" spans="1:7" ht="15" hidden="1">
      <c r="A177" s="297">
        <v>3237</v>
      </c>
      <c r="B177" s="194" t="s">
        <v>15</v>
      </c>
      <c r="C177" s="220">
        <v>78710000</v>
      </c>
      <c r="D177" s="220">
        <v>78710000</v>
      </c>
      <c r="E177" s="195">
        <v>2000000</v>
      </c>
      <c r="F177" s="196">
        <v>2000000</v>
      </c>
      <c r="G177" s="196">
        <v>2000000</v>
      </c>
    </row>
    <row r="178" spans="1:7" ht="15" hidden="1">
      <c r="A178" s="297">
        <v>3239</v>
      </c>
      <c r="B178" s="194" t="s">
        <v>79</v>
      </c>
      <c r="C178" s="220">
        <v>20000</v>
      </c>
      <c r="D178" s="220">
        <v>20000</v>
      </c>
      <c r="E178" s="195">
        <v>79530000</v>
      </c>
      <c r="F178" s="196">
        <v>79530000</v>
      </c>
      <c r="G178" s="196">
        <v>79530000</v>
      </c>
    </row>
    <row r="179" spans="1:7" ht="15">
      <c r="A179" s="297">
        <v>329</v>
      </c>
      <c r="B179" s="57" t="s">
        <v>81</v>
      </c>
      <c r="C179" s="193">
        <v>120358</v>
      </c>
      <c r="D179" s="193">
        <f>D181+D180</f>
        <v>240000</v>
      </c>
      <c r="E179" s="193">
        <f>E181+E180</f>
        <v>140000</v>
      </c>
      <c r="F179" s="170">
        <f>F181+F180</f>
        <v>140000</v>
      </c>
      <c r="G179" s="170">
        <f>G181+G180</f>
        <v>140000</v>
      </c>
    </row>
    <row r="180" spans="1:7" ht="15" hidden="1">
      <c r="A180" s="297">
        <v>3295</v>
      </c>
      <c r="B180" s="194" t="s">
        <v>165</v>
      </c>
      <c r="C180" s="220">
        <v>140000</v>
      </c>
      <c r="D180" s="220">
        <v>140000</v>
      </c>
      <c r="E180" s="195">
        <v>30000</v>
      </c>
      <c r="F180" s="195">
        <v>30000</v>
      </c>
      <c r="G180" s="173">
        <v>30000</v>
      </c>
    </row>
    <row r="181" spans="1:7" ht="15" hidden="1">
      <c r="A181" s="297">
        <v>3299</v>
      </c>
      <c r="B181" s="194" t="s">
        <v>81</v>
      </c>
      <c r="C181" s="220">
        <v>100000</v>
      </c>
      <c r="D181" s="220">
        <v>100000</v>
      </c>
      <c r="E181" s="195">
        <v>110000</v>
      </c>
      <c r="F181" s="195">
        <v>110000</v>
      </c>
      <c r="G181" s="173">
        <v>110000</v>
      </c>
    </row>
    <row r="182" spans="1:7" ht="14.25">
      <c r="A182" s="294">
        <v>34</v>
      </c>
      <c r="B182" s="214" t="s">
        <v>18</v>
      </c>
      <c r="C182" s="190">
        <f>C183</f>
        <v>15577</v>
      </c>
      <c r="D182" s="190">
        <f>D183</f>
        <v>30000</v>
      </c>
      <c r="E182" s="190">
        <f>E183</f>
        <v>30000</v>
      </c>
      <c r="F182" s="191">
        <f>F183</f>
        <v>30000</v>
      </c>
      <c r="G182" s="191">
        <f>G183</f>
        <v>30000</v>
      </c>
    </row>
    <row r="183" spans="1:7" ht="15">
      <c r="A183" s="297">
        <v>343</v>
      </c>
      <c r="B183" s="57" t="s">
        <v>94</v>
      </c>
      <c r="C183" s="193">
        <v>15577</v>
      </c>
      <c r="D183" s="193">
        <f>SUM(D184:D185)</f>
        <v>30000</v>
      </c>
      <c r="E183" s="193">
        <f>SUM(E184:E185)</f>
        <v>30000</v>
      </c>
      <c r="F183" s="170">
        <f>SUM(F184:F185)</f>
        <v>30000</v>
      </c>
      <c r="G183" s="170">
        <f>SUM(G184:G185)</f>
        <v>30000</v>
      </c>
    </row>
    <row r="184" spans="1:7" ht="15" hidden="1">
      <c r="A184" s="297">
        <v>3431</v>
      </c>
      <c r="B184" s="194" t="s">
        <v>95</v>
      </c>
      <c r="C184" s="220">
        <v>25000</v>
      </c>
      <c r="D184" s="220">
        <v>25000</v>
      </c>
      <c r="E184" s="193">
        <v>25000</v>
      </c>
      <c r="F184" s="195">
        <v>25000</v>
      </c>
      <c r="G184" s="173">
        <v>25000</v>
      </c>
    </row>
    <row r="185" spans="1:7" ht="15" hidden="1">
      <c r="A185" s="297">
        <v>3433</v>
      </c>
      <c r="B185" s="57" t="s">
        <v>96</v>
      </c>
      <c r="C185" s="220">
        <v>5000</v>
      </c>
      <c r="D185" s="220">
        <v>5000</v>
      </c>
      <c r="E185" s="193">
        <v>5000</v>
      </c>
      <c r="F185" s="195">
        <v>5000</v>
      </c>
      <c r="G185" s="173">
        <v>5000</v>
      </c>
    </row>
    <row r="186" spans="1:7" ht="14.25">
      <c r="A186" s="312">
        <v>36</v>
      </c>
      <c r="B186" s="232" t="s">
        <v>197</v>
      </c>
      <c r="C186" s="190">
        <f aca="true" t="shared" si="15" ref="C186:F187">C187</f>
        <v>421428</v>
      </c>
      <c r="D186" s="190">
        <f t="shared" si="15"/>
        <v>1000000</v>
      </c>
      <c r="E186" s="190">
        <f t="shared" si="15"/>
        <v>2000000</v>
      </c>
      <c r="F186" s="191">
        <f t="shared" si="15"/>
        <v>1000000</v>
      </c>
      <c r="G186" s="191">
        <f>G187</f>
        <v>1000000</v>
      </c>
    </row>
    <row r="187" spans="1:7" ht="15">
      <c r="A187" s="307">
        <v>363</v>
      </c>
      <c r="B187" s="218" t="s">
        <v>174</v>
      </c>
      <c r="C187" s="193">
        <v>421428</v>
      </c>
      <c r="D187" s="193">
        <f t="shared" si="15"/>
        <v>1000000</v>
      </c>
      <c r="E187" s="193">
        <f t="shared" si="15"/>
        <v>2000000</v>
      </c>
      <c r="F187" s="170">
        <f t="shared" si="15"/>
        <v>1000000</v>
      </c>
      <c r="G187" s="170">
        <f>G188</f>
        <v>1000000</v>
      </c>
    </row>
    <row r="188" spans="1:7" ht="15" hidden="1">
      <c r="A188" s="307">
        <v>3631</v>
      </c>
      <c r="B188" s="219" t="s">
        <v>199</v>
      </c>
      <c r="C188" s="220">
        <v>1000000</v>
      </c>
      <c r="D188" s="220">
        <v>1000000</v>
      </c>
      <c r="E188" s="193">
        <v>2000000</v>
      </c>
      <c r="F188" s="195">
        <v>1000000</v>
      </c>
      <c r="G188" s="174">
        <v>1000000</v>
      </c>
    </row>
    <row r="189" spans="1:7" ht="15">
      <c r="A189" s="297"/>
      <c r="B189" s="194"/>
      <c r="C189" s="212"/>
      <c r="D189" s="212"/>
      <c r="E189" s="212"/>
      <c r="F189" s="212"/>
      <c r="G189" s="212"/>
    </row>
    <row r="190" spans="1:7" ht="14.25">
      <c r="A190" s="294" t="s">
        <v>122</v>
      </c>
      <c r="B190" s="233" t="s">
        <v>206</v>
      </c>
      <c r="C190" s="190">
        <f>C191</f>
        <v>3908910</v>
      </c>
      <c r="D190" s="190">
        <f>D191</f>
        <v>5400000</v>
      </c>
      <c r="E190" s="190">
        <f>E191</f>
        <v>7500000</v>
      </c>
      <c r="F190" s="191">
        <f>F191</f>
        <v>7500000</v>
      </c>
      <c r="G190" s="191">
        <f>G191</f>
        <v>7500000</v>
      </c>
    </row>
    <row r="191" spans="1:7" ht="14.25">
      <c r="A191" s="294">
        <v>32</v>
      </c>
      <c r="B191" s="189" t="s">
        <v>5</v>
      </c>
      <c r="C191" s="190">
        <f>C192+C197+C204</f>
        <v>3908910</v>
      </c>
      <c r="D191" s="190">
        <f>D192+D197+D204</f>
        <v>5400000</v>
      </c>
      <c r="E191" s="190">
        <f>E192+E197+E204</f>
        <v>7500000</v>
      </c>
      <c r="F191" s="191">
        <f>F192+F197+F204</f>
        <v>7500000</v>
      </c>
      <c r="G191" s="191">
        <f>G192+G197+G204</f>
        <v>7500000</v>
      </c>
    </row>
    <row r="192" spans="1:7" ht="15">
      <c r="A192" s="297">
        <v>322</v>
      </c>
      <c r="B192" s="194" t="s">
        <v>71</v>
      </c>
      <c r="C192" s="193">
        <v>931317</v>
      </c>
      <c r="D192" s="193">
        <f>SUM(D193:D196)</f>
        <v>1250000</v>
      </c>
      <c r="E192" s="193">
        <f>SUM(E193:E196)</f>
        <v>2085000</v>
      </c>
      <c r="F192" s="170">
        <f>SUM(F193:F196)</f>
        <v>2085000</v>
      </c>
      <c r="G192" s="170">
        <f>SUM(G193:G196)</f>
        <v>2085000</v>
      </c>
    </row>
    <row r="193" spans="1:7" ht="15" hidden="1">
      <c r="A193" s="300">
        <v>3222</v>
      </c>
      <c r="B193" s="194" t="s">
        <v>73</v>
      </c>
      <c r="C193" s="220">
        <v>600000</v>
      </c>
      <c r="D193" s="220">
        <v>600000</v>
      </c>
      <c r="E193" s="195">
        <v>1000000</v>
      </c>
      <c r="F193" s="196">
        <v>1000000</v>
      </c>
      <c r="G193" s="196">
        <v>1000000</v>
      </c>
    </row>
    <row r="194" spans="1:7" ht="15" hidden="1">
      <c r="A194" s="300">
        <v>3223</v>
      </c>
      <c r="B194" s="194" t="s">
        <v>74</v>
      </c>
      <c r="C194" s="220">
        <v>600000</v>
      </c>
      <c r="D194" s="220">
        <v>600000</v>
      </c>
      <c r="E194" s="195">
        <v>1000000</v>
      </c>
      <c r="F194" s="196">
        <v>1000000</v>
      </c>
      <c r="G194" s="196">
        <v>1000000</v>
      </c>
    </row>
    <row r="195" spans="1:7" ht="15" hidden="1">
      <c r="A195" s="300">
        <v>3225</v>
      </c>
      <c r="B195" s="194" t="s">
        <v>129</v>
      </c>
      <c r="C195" s="174">
        <v>50000</v>
      </c>
      <c r="D195" s="174">
        <v>50000</v>
      </c>
      <c r="E195" s="195">
        <v>50000</v>
      </c>
      <c r="F195" s="196">
        <v>50000</v>
      </c>
      <c r="G195" s="196">
        <v>50000</v>
      </c>
    </row>
    <row r="196" spans="1:7" ht="15" hidden="1">
      <c r="A196" s="302">
        <v>3227</v>
      </c>
      <c r="B196" s="211" t="s">
        <v>239</v>
      </c>
      <c r="C196" s="195">
        <v>0</v>
      </c>
      <c r="D196" s="195">
        <v>0</v>
      </c>
      <c r="E196" s="195">
        <v>35000</v>
      </c>
      <c r="F196" s="196">
        <v>35000</v>
      </c>
      <c r="G196" s="198">
        <v>35000</v>
      </c>
    </row>
    <row r="197" spans="1:7" ht="15">
      <c r="A197" s="297">
        <v>323</v>
      </c>
      <c r="B197" s="194" t="s">
        <v>13</v>
      </c>
      <c r="C197" s="193">
        <v>2944805</v>
      </c>
      <c r="D197" s="193">
        <f>SUM(D198:D203)</f>
        <v>4110000</v>
      </c>
      <c r="E197" s="193">
        <f>SUM(E198:E203)</f>
        <v>5355000</v>
      </c>
      <c r="F197" s="170">
        <f>SUM(F198:F203)</f>
        <v>5355000</v>
      </c>
      <c r="G197" s="170">
        <f>SUM(G198:G203)</f>
        <v>5355000</v>
      </c>
    </row>
    <row r="198" spans="1:7" ht="15" hidden="1">
      <c r="A198" s="300">
        <v>3231</v>
      </c>
      <c r="B198" s="194" t="s">
        <v>75</v>
      </c>
      <c r="C198" s="220">
        <v>100000</v>
      </c>
      <c r="D198" s="220">
        <v>100000</v>
      </c>
      <c r="E198" s="195">
        <v>100000</v>
      </c>
      <c r="F198" s="196">
        <v>100000</v>
      </c>
      <c r="G198" s="198">
        <v>100000</v>
      </c>
    </row>
    <row r="199" spans="1:7" ht="15" hidden="1">
      <c r="A199" s="300">
        <v>3232</v>
      </c>
      <c r="B199" s="194" t="s">
        <v>130</v>
      </c>
      <c r="C199" s="174">
        <v>3000000</v>
      </c>
      <c r="D199" s="174">
        <v>3000000</v>
      </c>
      <c r="E199" s="195">
        <v>4000000</v>
      </c>
      <c r="F199" s="196">
        <v>4000000</v>
      </c>
      <c r="G199" s="196">
        <v>4000000</v>
      </c>
    </row>
    <row r="200" spans="1:7" ht="15" hidden="1">
      <c r="A200" s="300">
        <v>3234</v>
      </c>
      <c r="B200" s="194" t="s">
        <v>77</v>
      </c>
      <c r="C200" s="174">
        <v>145000</v>
      </c>
      <c r="D200" s="174">
        <v>145000</v>
      </c>
      <c r="E200" s="195">
        <v>105000</v>
      </c>
      <c r="F200" s="196">
        <v>105000</v>
      </c>
      <c r="G200" s="196">
        <v>105000</v>
      </c>
    </row>
    <row r="201" spans="1:7" ht="15" hidden="1">
      <c r="A201" s="300">
        <v>3235</v>
      </c>
      <c r="B201" s="194" t="s">
        <v>78</v>
      </c>
      <c r="C201" s="174">
        <v>840000</v>
      </c>
      <c r="D201" s="174">
        <v>840000</v>
      </c>
      <c r="E201" s="195">
        <v>900000</v>
      </c>
      <c r="F201" s="196">
        <v>900000</v>
      </c>
      <c r="G201" s="196">
        <v>900000</v>
      </c>
    </row>
    <row r="202" spans="1:7" ht="15" hidden="1">
      <c r="A202" s="297">
        <v>3237</v>
      </c>
      <c r="B202" s="194" t="s">
        <v>15</v>
      </c>
      <c r="C202" s="174">
        <v>20000</v>
      </c>
      <c r="D202" s="174">
        <v>20000</v>
      </c>
      <c r="E202" s="195">
        <v>50000</v>
      </c>
      <c r="F202" s="196">
        <v>50000</v>
      </c>
      <c r="G202" s="196">
        <v>50000</v>
      </c>
    </row>
    <row r="203" spans="1:7" ht="15" hidden="1">
      <c r="A203" s="297">
        <v>3239</v>
      </c>
      <c r="B203" s="194" t="s">
        <v>79</v>
      </c>
      <c r="C203" s="220">
        <v>5000</v>
      </c>
      <c r="D203" s="220">
        <v>5000</v>
      </c>
      <c r="E203" s="195">
        <v>200000</v>
      </c>
      <c r="F203" s="196">
        <v>200000</v>
      </c>
      <c r="G203" s="196">
        <v>200000</v>
      </c>
    </row>
    <row r="204" spans="1:7" ht="15">
      <c r="A204" s="297">
        <v>329</v>
      </c>
      <c r="B204" s="194" t="s">
        <v>81</v>
      </c>
      <c r="C204" s="193">
        <v>32788</v>
      </c>
      <c r="D204" s="193">
        <f>D206+D205</f>
        <v>40000</v>
      </c>
      <c r="E204" s="193">
        <f>E206+E205</f>
        <v>60000</v>
      </c>
      <c r="F204" s="170">
        <f>F206+F205</f>
        <v>60000</v>
      </c>
      <c r="G204" s="170">
        <f>G206+G205</f>
        <v>60000</v>
      </c>
    </row>
    <row r="205" spans="1:7" ht="15" hidden="1">
      <c r="A205" s="297">
        <v>3295</v>
      </c>
      <c r="B205" s="194" t="s">
        <v>165</v>
      </c>
      <c r="C205" s="220">
        <v>8000</v>
      </c>
      <c r="D205" s="220">
        <v>8000</v>
      </c>
      <c r="E205" s="195">
        <v>10000</v>
      </c>
      <c r="F205" s="195">
        <v>10000</v>
      </c>
      <c r="G205" s="195">
        <v>10000</v>
      </c>
    </row>
    <row r="206" spans="1:7" ht="15" hidden="1">
      <c r="A206" s="297">
        <v>3299</v>
      </c>
      <c r="B206" s="194" t="s">
        <v>81</v>
      </c>
      <c r="C206" s="220">
        <v>32000</v>
      </c>
      <c r="D206" s="220">
        <v>32000</v>
      </c>
      <c r="E206" s="195">
        <v>50000</v>
      </c>
      <c r="F206" s="195">
        <v>50000</v>
      </c>
      <c r="G206" s="195">
        <v>50000</v>
      </c>
    </row>
    <row r="207" spans="1:7" ht="15">
      <c r="A207" s="300"/>
      <c r="B207" s="194"/>
      <c r="C207" s="212"/>
      <c r="D207" s="212"/>
      <c r="E207" s="212"/>
      <c r="F207" s="212"/>
      <c r="G207" s="212"/>
    </row>
    <row r="208" spans="1:7" ht="28.5">
      <c r="A208" s="294" t="s">
        <v>123</v>
      </c>
      <c r="B208" s="217" t="s">
        <v>207</v>
      </c>
      <c r="C208" s="190">
        <f aca="true" t="shared" si="16" ref="C208:F209">C209</f>
        <v>4093628</v>
      </c>
      <c r="D208" s="190">
        <f t="shared" si="16"/>
        <v>6652500</v>
      </c>
      <c r="E208" s="190">
        <f t="shared" si="16"/>
        <v>7000000</v>
      </c>
      <c r="F208" s="191">
        <f t="shared" si="16"/>
        <v>8000000</v>
      </c>
      <c r="G208" s="191">
        <f>G209</f>
        <v>8000000</v>
      </c>
    </row>
    <row r="209" spans="1:7" ht="14.25">
      <c r="A209" s="294">
        <v>3</v>
      </c>
      <c r="B209" s="214" t="s">
        <v>62</v>
      </c>
      <c r="C209" s="190">
        <f t="shared" si="16"/>
        <v>4093628</v>
      </c>
      <c r="D209" s="190">
        <f t="shared" si="16"/>
        <v>6652500</v>
      </c>
      <c r="E209" s="190">
        <f t="shared" si="16"/>
        <v>7000000</v>
      </c>
      <c r="F209" s="191">
        <f t="shared" si="16"/>
        <v>8000000</v>
      </c>
      <c r="G209" s="191">
        <f>G210</f>
        <v>8000000</v>
      </c>
    </row>
    <row r="210" spans="1:7" ht="14.25">
      <c r="A210" s="294">
        <v>32</v>
      </c>
      <c r="B210" s="214" t="s">
        <v>5</v>
      </c>
      <c r="C210" s="190">
        <f>C211+C214</f>
        <v>4093628</v>
      </c>
      <c r="D210" s="190">
        <f>D211+D214</f>
        <v>6652500</v>
      </c>
      <c r="E210" s="190">
        <f>E211+E214</f>
        <v>7000000</v>
      </c>
      <c r="F210" s="191">
        <f>F211+F214</f>
        <v>8000000</v>
      </c>
      <c r="G210" s="191">
        <f>G211+G214</f>
        <v>8000000</v>
      </c>
    </row>
    <row r="211" spans="1:7" ht="15">
      <c r="A211" s="297">
        <v>323</v>
      </c>
      <c r="B211" s="194" t="s">
        <v>13</v>
      </c>
      <c r="C211" s="193">
        <v>4076906</v>
      </c>
      <c r="D211" s="193">
        <f>SUM(D212:D213)</f>
        <v>6602500</v>
      </c>
      <c r="E211" s="193">
        <f>SUM(E212:E213)</f>
        <v>6950000</v>
      </c>
      <c r="F211" s="170">
        <f>SUM(F212:F213)</f>
        <v>7950000</v>
      </c>
      <c r="G211" s="170">
        <f>SUM(G212:G213)</f>
        <v>7950000</v>
      </c>
    </row>
    <row r="212" spans="1:7" ht="15" hidden="1">
      <c r="A212" s="297">
        <v>3237</v>
      </c>
      <c r="B212" s="194" t="s">
        <v>15</v>
      </c>
      <c r="C212" s="174">
        <v>600000</v>
      </c>
      <c r="D212" s="174">
        <v>600000</v>
      </c>
      <c r="E212" s="195">
        <v>800000</v>
      </c>
      <c r="F212" s="196">
        <v>1000000</v>
      </c>
      <c r="G212" s="198">
        <v>1000000</v>
      </c>
    </row>
    <row r="213" spans="1:7" ht="15" hidden="1">
      <c r="A213" s="297">
        <v>3239</v>
      </c>
      <c r="B213" s="194" t="s">
        <v>79</v>
      </c>
      <c r="C213" s="174">
        <v>6002500</v>
      </c>
      <c r="D213" s="174">
        <v>6002500</v>
      </c>
      <c r="E213" s="195">
        <v>6150000</v>
      </c>
      <c r="F213" s="196">
        <v>6950000</v>
      </c>
      <c r="G213" s="196">
        <v>6950000</v>
      </c>
    </row>
    <row r="214" spans="1:7" ht="15">
      <c r="A214" s="297">
        <v>329</v>
      </c>
      <c r="B214" s="194" t="s">
        <v>81</v>
      </c>
      <c r="C214" s="193">
        <v>16722</v>
      </c>
      <c r="D214" s="193">
        <f>D215+D216</f>
        <v>50000</v>
      </c>
      <c r="E214" s="193">
        <f>E215+E216</f>
        <v>50000</v>
      </c>
      <c r="F214" s="170">
        <f>F215+F216</f>
        <v>50000</v>
      </c>
      <c r="G214" s="170">
        <f>G215+G216</f>
        <v>50000</v>
      </c>
    </row>
    <row r="215" spans="1:7" ht="15" hidden="1">
      <c r="A215" s="300">
        <v>3295</v>
      </c>
      <c r="B215" s="194" t="s">
        <v>165</v>
      </c>
      <c r="C215" s="220">
        <v>40000</v>
      </c>
      <c r="D215" s="220">
        <v>40000</v>
      </c>
      <c r="E215" s="195">
        <v>40000</v>
      </c>
      <c r="F215" s="195">
        <v>40000</v>
      </c>
      <c r="G215" s="195">
        <v>40000</v>
      </c>
    </row>
    <row r="216" spans="1:7" ht="15" hidden="1">
      <c r="A216" s="300">
        <v>3299</v>
      </c>
      <c r="B216" s="194" t="s">
        <v>81</v>
      </c>
      <c r="C216" s="220">
        <v>10000</v>
      </c>
      <c r="D216" s="220">
        <v>10000</v>
      </c>
      <c r="E216" s="195">
        <v>10000</v>
      </c>
      <c r="F216" s="195">
        <v>10000</v>
      </c>
      <c r="G216" s="195">
        <v>10000</v>
      </c>
    </row>
    <row r="217" spans="1:7" ht="15">
      <c r="A217" s="300"/>
      <c r="B217" s="194"/>
      <c r="C217" s="209"/>
      <c r="D217" s="209"/>
      <c r="E217" s="209"/>
      <c r="F217" s="209"/>
      <c r="G217" s="209"/>
    </row>
    <row r="218" spans="1:7" ht="14.25">
      <c r="A218" s="294" t="s">
        <v>131</v>
      </c>
      <c r="B218" s="214" t="s">
        <v>147</v>
      </c>
      <c r="C218" s="190">
        <f>C220+C226+C224</f>
        <v>2163683</v>
      </c>
      <c r="D218" s="190">
        <f>D220+D226</f>
        <v>3850000</v>
      </c>
      <c r="E218" s="190">
        <f>E220+E226</f>
        <v>21000000</v>
      </c>
      <c r="F218" s="191">
        <f>F220+F226</f>
        <v>23000000</v>
      </c>
      <c r="G218" s="191">
        <f>G220+G226</f>
        <v>6000000</v>
      </c>
    </row>
    <row r="219" spans="1:7" ht="14.25">
      <c r="A219" s="294">
        <v>3</v>
      </c>
      <c r="B219" s="214" t="s">
        <v>62</v>
      </c>
      <c r="C219" s="190">
        <f>C220+C226</f>
        <v>1163683</v>
      </c>
      <c r="D219" s="190">
        <f>D220+D226</f>
        <v>3850000</v>
      </c>
      <c r="E219" s="190">
        <f>E220+E226</f>
        <v>21000000</v>
      </c>
      <c r="F219" s="191">
        <f>F220+F226</f>
        <v>23000000</v>
      </c>
      <c r="G219" s="191">
        <f>G220+G226</f>
        <v>6000000</v>
      </c>
    </row>
    <row r="220" spans="1:7" ht="14.25">
      <c r="A220" s="294">
        <v>32</v>
      </c>
      <c r="B220" s="214" t="s">
        <v>5</v>
      </c>
      <c r="C220" s="190">
        <f>C221+C222</f>
        <v>1062090</v>
      </c>
      <c r="D220" s="190">
        <f>D221+D222</f>
        <v>2850000</v>
      </c>
      <c r="E220" s="190">
        <f>E221+E222</f>
        <v>20000000</v>
      </c>
      <c r="F220" s="190">
        <f>F221+F222</f>
        <v>22000000</v>
      </c>
      <c r="G220" s="191">
        <f>G221+G222</f>
        <v>5000000</v>
      </c>
    </row>
    <row r="221" spans="1:7" ht="15">
      <c r="A221" s="297">
        <v>329</v>
      </c>
      <c r="B221" s="57" t="s">
        <v>81</v>
      </c>
      <c r="C221" s="193">
        <v>1062090</v>
      </c>
      <c r="D221" s="193">
        <f>D223</f>
        <v>2850000</v>
      </c>
      <c r="E221" s="193">
        <f>E223</f>
        <v>3000000</v>
      </c>
      <c r="F221" s="170">
        <f>F223</f>
        <v>3000000</v>
      </c>
      <c r="G221" s="170">
        <f>G223</f>
        <v>3000000</v>
      </c>
    </row>
    <row r="222" spans="1:7" ht="18.75" customHeight="1" hidden="1">
      <c r="A222" s="297">
        <v>3296</v>
      </c>
      <c r="B222" s="57" t="s">
        <v>243</v>
      </c>
      <c r="C222" s="193">
        <v>0</v>
      </c>
      <c r="D222" s="193">
        <v>0</v>
      </c>
      <c r="E222" s="193">
        <v>17000000</v>
      </c>
      <c r="F222" s="174">
        <v>19000000</v>
      </c>
      <c r="G222" s="174">
        <v>2000000</v>
      </c>
    </row>
    <row r="223" spans="1:7" ht="15" hidden="1">
      <c r="A223" s="297">
        <v>3299</v>
      </c>
      <c r="B223" s="194" t="s">
        <v>81</v>
      </c>
      <c r="C223" s="220">
        <v>2850000</v>
      </c>
      <c r="D223" s="220">
        <v>2850000</v>
      </c>
      <c r="E223" s="195">
        <v>3000000</v>
      </c>
      <c r="F223" s="195">
        <v>3000000</v>
      </c>
      <c r="G223" s="173">
        <v>3000000</v>
      </c>
    </row>
    <row r="224" spans="1:7" ht="15">
      <c r="A224" s="312">
        <v>36</v>
      </c>
      <c r="B224" s="232" t="s">
        <v>197</v>
      </c>
      <c r="C224" s="234">
        <f>C225</f>
        <v>1000000</v>
      </c>
      <c r="D224" s="234">
        <v>0</v>
      </c>
      <c r="E224" s="235">
        <v>0</v>
      </c>
      <c r="F224" s="195"/>
      <c r="G224" s="173"/>
    </row>
    <row r="225" spans="1:7" ht="15">
      <c r="A225" s="307">
        <v>363</v>
      </c>
      <c r="B225" s="218" t="s">
        <v>174</v>
      </c>
      <c r="C225" s="220">
        <v>1000000</v>
      </c>
      <c r="D225" s="220">
        <v>0</v>
      </c>
      <c r="E225" s="195">
        <v>0</v>
      </c>
      <c r="F225" s="195"/>
      <c r="G225" s="173"/>
    </row>
    <row r="226" spans="1:7" ht="14.25">
      <c r="A226" s="294">
        <v>38</v>
      </c>
      <c r="B226" s="214" t="s">
        <v>85</v>
      </c>
      <c r="C226" s="190">
        <f>C228+C227</f>
        <v>101593</v>
      </c>
      <c r="D226" s="190">
        <f>D228</f>
        <v>1000000</v>
      </c>
      <c r="E226" s="190">
        <f>E228</f>
        <v>1000000</v>
      </c>
      <c r="F226" s="191">
        <f>F228</f>
        <v>1000000</v>
      </c>
      <c r="G226" s="191">
        <f>G228</f>
        <v>1000000</v>
      </c>
    </row>
    <row r="227" spans="1:7" ht="15">
      <c r="A227" s="297">
        <v>381</v>
      </c>
      <c r="B227" s="57" t="s">
        <v>55</v>
      </c>
      <c r="C227" s="193">
        <v>100000</v>
      </c>
      <c r="D227" s="193">
        <v>0</v>
      </c>
      <c r="E227" s="190"/>
      <c r="F227" s="191"/>
      <c r="G227" s="191"/>
    </row>
    <row r="228" spans="1:7" ht="15">
      <c r="A228" s="297">
        <v>383</v>
      </c>
      <c r="B228" s="57" t="s">
        <v>86</v>
      </c>
      <c r="C228" s="193">
        <v>1593</v>
      </c>
      <c r="D228" s="193">
        <f>D229</f>
        <v>1000000</v>
      </c>
      <c r="E228" s="193">
        <f>E229</f>
        <v>1000000</v>
      </c>
      <c r="F228" s="170">
        <f>F229</f>
        <v>1000000</v>
      </c>
      <c r="G228" s="170">
        <f>G229</f>
        <v>1000000</v>
      </c>
    </row>
    <row r="229" spans="1:7" ht="15" hidden="1">
      <c r="A229" s="297">
        <v>3831</v>
      </c>
      <c r="B229" s="194" t="s">
        <v>229</v>
      </c>
      <c r="C229" s="220">
        <v>1000000</v>
      </c>
      <c r="D229" s="220">
        <v>1000000</v>
      </c>
      <c r="E229" s="193">
        <v>1000000</v>
      </c>
      <c r="F229" s="195">
        <v>1000000</v>
      </c>
      <c r="G229" s="174">
        <v>1000000</v>
      </c>
    </row>
    <row r="230" spans="1:7" ht="14.25">
      <c r="A230" s="294"/>
      <c r="B230" s="214"/>
      <c r="C230" s="212"/>
      <c r="D230" s="212"/>
      <c r="E230" s="212"/>
      <c r="F230" s="212"/>
      <c r="G230" s="212"/>
    </row>
    <row r="231" spans="1:10" ht="14.25">
      <c r="A231" s="172">
        <v>104</v>
      </c>
      <c r="B231" s="165" t="s">
        <v>132</v>
      </c>
      <c r="C231" s="164">
        <f>C233+C247+C252+C257+C266+C271+C283+C291+C296+C301</f>
        <v>1206601442</v>
      </c>
      <c r="D231" s="164">
        <f>D233+D247+D252+D257+D266+D271+D283+D291+D296+D301</f>
        <v>1477963510</v>
      </c>
      <c r="E231" s="164">
        <f>E233+E247+E252+E257+E266+E271+E283+E291+E296+E301</f>
        <v>1826669405</v>
      </c>
      <c r="F231" s="164">
        <f>F233+F247+F252+F257+F266+F271+F283+F291+F296+F301</f>
        <v>1323906000</v>
      </c>
      <c r="G231" s="164">
        <f>G233+G247+G252+G257+G266+G271+G283+G291+G296+G301</f>
        <v>2315756000</v>
      </c>
      <c r="H231" s="187"/>
      <c r="I231" s="187"/>
      <c r="J231" s="187"/>
    </row>
    <row r="232" spans="1:7" ht="14.25">
      <c r="A232" s="303"/>
      <c r="B232" s="189"/>
      <c r="C232" s="212"/>
      <c r="D232" s="212"/>
      <c r="E232" s="212"/>
      <c r="F232" s="212"/>
      <c r="G232" s="212"/>
    </row>
    <row r="233" spans="1:10" ht="42.75">
      <c r="A233" s="294" t="s">
        <v>114</v>
      </c>
      <c r="B233" s="217" t="s">
        <v>208</v>
      </c>
      <c r="C233" s="190">
        <f>C234+C242+C239</f>
        <v>238331028</v>
      </c>
      <c r="D233" s="190">
        <f>D234+D242+D239</f>
        <v>191547142</v>
      </c>
      <c r="E233" s="190">
        <f>E234+E242+E239</f>
        <v>212000000</v>
      </c>
      <c r="F233" s="191">
        <f>F234+F242+F239</f>
        <v>220000000</v>
      </c>
      <c r="G233" s="191">
        <f>G234+G242+G239</f>
        <v>220000000</v>
      </c>
      <c r="H233" s="213"/>
      <c r="I233" s="213"/>
      <c r="J233" s="213"/>
    </row>
    <row r="234" spans="1:7" ht="14.25">
      <c r="A234" s="294">
        <v>36</v>
      </c>
      <c r="B234" s="214" t="s">
        <v>197</v>
      </c>
      <c r="C234" s="190">
        <f>C237+C235</f>
        <v>2474615</v>
      </c>
      <c r="D234" s="190">
        <f>D237+D235</f>
        <v>2480000</v>
      </c>
      <c r="E234" s="190">
        <f>E237+E235</f>
        <v>6860000</v>
      </c>
      <c r="F234" s="190">
        <f>F237+F235</f>
        <v>6000000</v>
      </c>
      <c r="G234" s="191">
        <f>G237+G235</f>
        <v>6000000</v>
      </c>
    </row>
    <row r="235" spans="1:7" ht="15">
      <c r="A235" s="297">
        <v>361</v>
      </c>
      <c r="B235" s="57" t="s">
        <v>244</v>
      </c>
      <c r="C235" s="193">
        <f>C236</f>
        <v>0</v>
      </c>
      <c r="D235" s="193">
        <f>D236</f>
        <v>0</v>
      </c>
      <c r="E235" s="193">
        <f>E236</f>
        <v>750000</v>
      </c>
      <c r="F235" s="210">
        <f>F236</f>
        <v>1000000</v>
      </c>
      <c r="G235" s="170">
        <f>G236</f>
        <v>1000000</v>
      </c>
    </row>
    <row r="236" spans="1:7" ht="15" hidden="1">
      <c r="A236" s="313">
        <v>3612</v>
      </c>
      <c r="B236" s="231" t="s">
        <v>245</v>
      </c>
      <c r="C236" s="220">
        <v>0</v>
      </c>
      <c r="D236" s="220">
        <v>0</v>
      </c>
      <c r="E236" s="195">
        <v>750000</v>
      </c>
      <c r="F236" s="196">
        <v>1000000</v>
      </c>
      <c r="G236" s="170">
        <v>1000000</v>
      </c>
    </row>
    <row r="237" spans="1:7" ht="15">
      <c r="A237" s="297">
        <v>363</v>
      </c>
      <c r="B237" s="57" t="s">
        <v>174</v>
      </c>
      <c r="C237" s="193">
        <v>2474615</v>
      </c>
      <c r="D237" s="193">
        <f>D238</f>
        <v>2480000</v>
      </c>
      <c r="E237" s="193">
        <f>E238</f>
        <v>6110000</v>
      </c>
      <c r="F237" s="210">
        <f>F238</f>
        <v>5000000</v>
      </c>
      <c r="G237" s="170">
        <f>G238</f>
        <v>5000000</v>
      </c>
    </row>
    <row r="238" spans="1:7" ht="15" hidden="1">
      <c r="A238" s="313">
        <v>3632</v>
      </c>
      <c r="B238" s="194" t="s">
        <v>173</v>
      </c>
      <c r="C238" s="220">
        <v>2480000</v>
      </c>
      <c r="D238" s="220">
        <v>2480000</v>
      </c>
      <c r="E238" s="195">
        <v>6110000</v>
      </c>
      <c r="F238" s="195">
        <v>5000000</v>
      </c>
      <c r="G238" s="174">
        <v>5000000</v>
      </c>
    </row>
    <row r="239" spans="1:7" ht="14.25">
      <c r="A239" s="294">
        <v>38</v>
      </c>
      <c r="B239" s="214" t="s">
        <v>85</v>
      </c>
      <c r="C239" s="190">
        <f>C241</f>
        <v>0</v>
      </c>
      <c r="D239" s="190">
        <f>D241</f>
        <v>780000</v>
      </c>
      <c r="E239" s="190">
        <f>E241</f>
        <v>3200000</v>
      </c>
      <c r="F239" s="191">
        <f>F241</f>
        <v>3000000</v>
      </c>
      <c r="G239" s="191">
        <f>G241</f>
        <v>3000000</v>
      </c>
    </row>
    <row r="240" spans="1:7" ht="15">
      <c r="A240" s="297">
        <v>386</v>
      </c>
      <c r="B240" s="57" t="s">
        <v>88</v>
      </c>
      <c r="C240" s="193">
        <v>0</v>
      </c>
      <c r="D240" s="193">
        <f>D241</f>
        <v>780000</v>
      </c>
      <c r="E240" s="193">
        <f>E241</f>
        <v>3200000</v>
      </c>
      <c r="F240" s="170">
        <f>F241</f>
        <v>3000000</v>
      </c>
      <c r="G240" s="170">
        <f>G241</f>
        <v>3000000</v>
      </c>
    </row>
    <row r="241" spans="1:7" ht="30" hidden="1">
      <c r="A241" s="300">
        <v>3861</v>
      </c>
      <c r="B241" s="205" t="s">
        <v>223</v>
      </c>
      <c r="C241" s="236">
        <v>0</v>
      </c>
      <c r="D241" s="236">
        <v>780000</v>
      </c>
      <c r="E241" s="237">
        <v>3200000</v>
      </c>
      <c r="F241" s="237">
        <v>3000000</v>
      </c>
      <c r="G241" s="238">
        <v>3000000</v>
      </c>
    </row>
    <row r="242" spans="1:7" ht="28.5">
      <c r="A242" s="294">
        <v>4</v>
      </c>
      <c r="B242" s="214" t="s">
        <v>89</v>
      </c>
      <c r="C242" s="190">
        <f aca="true" t="shared" si="17" ref="C242:G244">C243</f>
        <v>235856413</v>
      </c>
      <c r="D242" s="190">
        <f t="shared" si="17"/>
        <v>188287142</v>
      </c>
      <c r="E242" s="190">
        <f t="shared" si="17"/>
        <v>201940000</v>
      </c>
      <c r="F242" s="191">
        <f t="shared" si="17"/>
        <v>211000000</v>
      </c>
      <c r="G242" s="191">
        <f t="shared" si="17"/>
        <v>211000000</v>
      </c>
    </row>
    <row r="243" spans="1:7" ht="14.25">
      <c r="A243" s="294">
        <v>45</v>
      </c>
      <c r="B243" s="214" t="s">
        <v>34</v>
      </c>
      <c r="C243" s="190">
        <f t="shared" si="17"/>
        <v>235856413</v>
      </c>
      <c r="D243" s="190">
        <f t="shared" si="17"/>
        <v>188287142</v>
      </c>
      <c r="E243" s="190">
        <f t="shared" si="17"/>
        <v>201940000</v>
      </c>
      <c r="F243" s="191">
        <f t="shared" si="17"/>
        <v>211000000</v>
      </c>
      <c r="G243" s="191">
        <f t="shared" si="17"/>
        <v>211000000</v>
      </c>
    </row>
    <row r="244" spans="1:7" ht="15">
      <c r="A244" s="297">
        <v>451</v>
      </c>
      <c r="B244" s="57" t="s">
        <v>0</v>
      </c>
      <c r="C244" s="193">
        <v>235856413</v>
      </c>
      <c r="D244" s="193">
        <f t="shared" si="17"/>
        <v>188287142</v>
      </c>
      <c r="E244" s="193">
        <f t="shared" si="17"/>
        <v>201940000</v>
      </c>
      <c r="F244" s="170">
        <f t="shared" si="17"/>
        <v>211000000</v>
      </c>
      <c r="G244" s="170">
        <f t="shared" si="17"/>
        <v>211000000</v>
      </c>
    </row>
    <row r="245" spans="1:7" ht="15" hidden="1">
      <c r="A245" s="300">
        <v>4511</v>
      </c>
      <c r="B245" s="194" t="s">
        <v>0</v>
      </c>
      <c r="C245" s="220">
        <v>188287142</v>
      </c>
      <c r="D245" s="220">
        <v>188287142</v>
      </c>
      <c r="E245" s="221">
        <v>201940000</v>
      </c>
      <c r="F245" s="195">
        <v>211000000</v>
      </c>
      <c r="G245" s="174">
        <v>211000000</v>
      </c>
    </row>
    <row r="246" spans="1:7" ht="15">
      <c r="A246" s="300"/>
      <c r="B246" s="194"/>
      <c r="C246" s="209"/>
      <c r="D246" s="209"/>
      <c r="E246" s="209"/>
      <c r="F246" s="209"/>
      <c r="G246" s="209"/>
    </row>
    <row r="247" spans="1:7" ht="28.5">
      <c r="A247" s="294" t="s">
        <v>124</v>
      </c>
      <c r="B247" s="217" t="s">
        <v>202</v>
      </c>
      <c r="C247" s="190">
        <f aca="true" t="shared" si="18" ref="C247:G249">C248</f>
        <v>184983582</v>
      </c>
      <c r="D247" s="190">
        <f t="shared" si="18"/>
        <v>85000000</v>
      </c>
      <c r="E247" s="190">
        <f t="shared" si="18"/>
        <v>85000000</v>
      </c>
      <c r="F247" s="191">
        <f t="shared" si="18"/>
        <v>75400000</v>
      </c>
      <c r="G247" s="191">
        <f t="shared" si="18"/>
        <v>80000000</v>
      </c>
    </row>
    <row r="248" spans="1:7" ht="14.25">
      <c r="A248" s="294">
        <v>38</v>
      </c>
      <c r="B248" s="239" t="s">
        <v>85</v>
      </c>
      <c r="C248" s="190">
        <f t="shared" si="18"/>
        <v>184983582</v>
      </c>
      <c r="D248" s="190">
        <f t="shared" si="18"/>
        <v>85000000</v>
      </c>
      <c r="E248" s="190">
        <f t="shared" si="18"/>
        <v>85000000</v>
      </c>
      <c r="F248" s="191">
        <f t="shared" si="18"/>
        <v>75400000</v>
      </c>
      <c r="G248" s="191">
        <f t="shared" si="18"/>
        <v>80000000</v>
      </c>
    </row>
    <row r="249" spans="1:7" ht="15">
      <c r="A249" s="297">
        <v>386</v>
      </c>
      <c r="B249" s="176" t="s">
        <v>88</v>
      </c>
      <c r="C249" s="193">
        <v>184983582</v>
      </c>
      <c r="D249" s="193">
        <f t="shared" si="18"/>
        <v>85000000</v>
      </c>
      <c r="E249" s="193">
        <f t="shared" si="18"/>
        <v>85000000</v>
      </c>
      <c r="F249" s="170">
        <f t="shared" si="18"/>
        <v>75400000</v>
      </c>
      <c r="G249" s="170">
        <f t="shared" si="18"/>
        <v>80000000</v>
      </c>
    </row>
    <row r="250" spans="1:7" ht="30" hidden="1">
      <c r="A250" s="293">
        <v>3861</v>
      </c>
      <c r="B250" s="205" t="s">
        <v>223</v>
      </c>
      <c r="C250" s="220">
        <v>85000000</v>
      </c>
      <c r="D250" s="220">
        <v>85000000</v>
      </c>
      <c r="E250" s="195">
        <v>85000000</v>
      </c>
      <c r="F250" s="195">
        <v>75400000</v>
      </c>
      <c r="G250" s="174">
        <v>80000000</v>
      </c>
    </row>
    <row r="251" spans="1:7" ht="15">
      <c r="A251" s="297"/>
      <c r="B251" s="194"/>
      <c r="C251" s="209"/>
      <c r="D251" s="209"/>
      <c r="E251" s="209"/>
      <c r="F251" s="209"/>
      <c r="G251" s="209"/>
    </row>
    <row r="252" spans="1:7" ht="28.5">
      <c r="A252" s="294" t="s">
        <v>125</v>
      </c>
      <c r="B252" s="217" t="s">
        <v>209</v>
      </c>
      <c r="C252" s="190">
        <f aca="true" t="shared" si="19" ref="C252:F254">C253</f>
        <v>96848310</v>
      </c>
      <c r="D252" s="190">
        <f t="shared" si="19"/>
        <v>108432858</v>
      </c>
      <c r="E252" s="190">
        <f t="shared" si="19"/>
        <v>87738000</v>
      </c>
      <c r="F252" s="191">
        <f t="shared" si="19"/>
        <v>81303000</v>
      </c>
      <c r="G252" s="191">
        <f>G253</f>
        <v>82238000</v>
      </c>
    </row>
    <row r="253" spans="1:7" ht="14.25">
      <c r="A253" s="294">
        <v>38</v>
      </c>
      <c r="B253" s="239" t="s">
        <v>85</v>
      </c>
      <c r="C253" s="190">
        <f t="shared" si="19"/>
        <v>96848310</v>
      </c>
      <c r="D253" s="190">
        <f t="shared" si="19"/>
        <v>108432858</v>
      </c>
      <c r="E253" s="190">
        <f t="shared" si="19"/>
        <v>87738000</v>
      </c>
      <c r="F253" s="191">
        <f t="shared" si="19"/>
        <v>81303000</v>
      </c>
      <c r="G253" s="191">
        <f>G254</f>
        <v>82238000</v>
      </c>
    </row>
    <row r="254" spans="1:7" ht="15">
      <c r="A254" s="297">
        <v>386</v>
      </c>
      <c r="B254" s="176" t="s">
        <v>155</v>
      </c>
      <c r="C254" s="193">
        <v>96848310</v>
      </c>
      <c r="D254" s="193">
        <f t="shared" si="19"/>
        <v>108432858</v>
      </c>
      <c r="E254" s="193">
        <f t="shared" si="19"/>
        <v>87738000</v>
      </c>
      <c r="F254" s="170">
        <f t="shared" si="19"/>
        <v>81303000</v>
      </c>
      <c r="G254" s="170">
        <f>G255</f>
        <v>82238000</v>
      </c>
    </row>
    <row r="255" spans="1:7" ht="30" hidden="1">
      <c r="A255" s="297">
        <v>3861</v>
      </c>
      <c r="B255" s="205" t="s">
        <v>223</v>
      </c>
      <c r="C255" s="220">
        <v>108432858</v>
      </c>
      <c r="D255" s="220">
        <v>108432858</v>
      </c>
      <c r="E255" s="195">
        <v>87738000</v>
      </c>
      <c r="F255" s="195">
        <v>81303000</v>
      </c>
      <c r="G255" s="173">
        <v>82238000</v>
      </c>
    </row>
    <row r="256" spans="1:7" ht="15">
      <c r="A256" s="297"/>
      <c r="B256" s="194"/>
      <c r="C256" s="209"/>
      <c r="D256" s="209"/>
      <c r="E256" s="209"/>
      <c r="F256" s="209"/>
      <c r="G256" s="209"/>
    </row>
    <row r="257" spans="1:7" ht="28.5">
      <c r="A257" s="294" t="s">
        <v>126</v>
      </c>
      <c r="B257" s="217" t="s">
        <v>210</v>
      </c>
      <c r="C257" s="190">
        <f>C258+C261</f>
        <v>212081329</v>
      </c>
      <c r="D257" s="190">
        <f>D258+D261</f>
        <v>205900000</v>
      </c>
      <c r="E257" s="190">
        <f>E258+E261</f>
        <v>78000000</v>
      </c>
      <c r="F257" s="191">
        <f>F258+F261</f>
        <v>11000000</v>
      </c>
      <c r="G257" s="191">
        <f>G258+G261</f>
        <v>11000000</v>
      </c>
    </row>
    <row r="258" spans="1:7" ht="14.25">
      <c r="A258" s="294">
        <v>38</v>
      </c>
      <c r="B258" s="214" t="s">
        <v>85</v>
      </c>
      <c r="C258" s="190">
        <f aca="true" t="shared" si="20" ref="C258:F259">C259</f>
        <v>11132914</v>
      </c>
      <c r="D258" s="190">
        <f t="shared" si="20"/>
        <v>11400000</v>
      </c>
      <c r="E258" s="190">
        <f t="shared" si="20"/>
        <v>11000000</v>
      </c>
      <c r="F258" s="191">
        <f t="shared" si="20"/>
        <v>11000000</v>
      </c>
      <c r="G258" s="191">
        <f>G259</f>
        <v>11000000</v>
      </c>
    </row>
    <row r="259" spans="1:7" ht="15">
      <c r="A259" s="297">
        <v>386</v>
      </c>
      <c r="B259" s="57" t="s">
        <v>88</v>
      </c>
      <c r="C259" s="193">
        <v>11132914</v>
      </c>
      <c r="D259" s="193">
        <f t="shared" si="20"/>
        <v>11400000</v>
      </c>
      <c r="E259" s="193">
        <f t="shared" si="20"/>
        <v>11000000</v>
      </c>
      <c r="F259" s="170">
        <f t="shared" si="20"/>
        <v>11000000</v>
      </c>
      <c r="G259" s="170">
        <f>G260</f>
        <v>11000000</v>
      </c>
    </row>
    <row r="260" spans="1:9" ht="30" hidden="1">
      <c r="A260" s="297">
        <v>3861</v>
      </c>
      <c r="B260" s="205" t="s">
        <v>223</v>
      </c>
      <c r="C260" s="220">
        <v>11400000</v>
      </c>
      <c r="D260" s="220">
        <v>11400000</v>
      </c>
      <c r="E260" s="195">
        <v>11000000</v>
      </c>
      <c r="F260" s="195">
        <v>11000000</v>
      </c>
      <c r="G260" s="174">
        <v>11000000</v>
      </c>
      <c r="I260" s="192"/>
    </row>
    <row r="261" spans="1:7" ht="14.25">
      <c r="A261" s="294">
        <v>42</v>
      </c>
      <c r="B261" s="214" t="s">
        <v>21</v>
      </c>
      <c r="C261" s="190">
        <f>C262+C264</f>
        <v>200948415</v>
      </c>
      <c r="D261" s="190">
        <f aca="true" t="shared" si="21" ref="D261:F262">D262</f>
        <v>194500000</v>
      </c>
      <c r="E261" s="190">
        <f t="shared" si="21"/>
        <v>67000000</v>
      </c>
      <c r="F261" s="191">
        <f t="shared" si="21"/>
        <v>0</v>
      </c>
      <c r="G261" s="191">
        <f>G262</f>
        <v>0</v>
      </c>
    </row>
    <row r="262" spans="1:7" ht="15">
      <c r="A262" s="297">
        <v>421</v>
      </c>
      <c r="B262" s="57" t="s">
        <v>22</v>
      </c>
      <c r="C262" s="193">
        <v>187733918</v>
      </c>
      <c r="D262" s="193">
        <f t="shared" si="21"/>
        <v>194500000</v>
      </c>
      <c r="E262" s="193">
        <f t="shared" si="21"/>
        <v>67000000</v>
      </c>
      <c r="F262" s="170">
        <f t="shared" si="21"/>
        <v>0</v>
      </c>
      <c r="G262" s="170">
        <f>G263</f>
        <v>0</v>
      </c>
    </row>
    <row r="263" spans="1:7" ht="15" hidden="1">
      <c r="A263" s="300">
        <v>4214</v>
      </c>
      <c r="B263" s="194" t="s">
        <v>26</v>
      </c>
      <c r="C263" s="220">
        <v>194500000</v>
      </c>
      <c r="D263" s="220">
        <v>194500000</v>
      </c>
      <c r="E263" s="195">
        <v>67000000</v>
      </c>
      <c r="F263" s="195">
        <v>0</v>
      </c>
      <c r="G263" s="173">
        <v>0</v>
      </c>
    </row>
    <row r="264" spans="1:7" ht="15">
      <c r="A264" s="300">
        <v>423</v>
      </c>
      <c r="B264" s="194" t="s">
        <v>33</v>
      </c>
      <c r="C264" s="220">
        <v>13214497</v>
      </c>
      <c r="D264" s="220">
        <v>0</v>
      </c>
      <c r="E264" s="195">
        <v>0</v>
      </c>
      <c r="F264" s="195"/>
      <c r="G264" s="173"/>
    </row>
    <row r="265" spans="1:7" ht="15">
      <c r="A265" s="300"/>
      <c r="B265" s="194"/>
      <c r="C265" s="220"/>
      <c r="D265" s="220"/>
      <c r="E265" s="195"/>
      <c r="F265" s="195"/>
      <c r="G265" s="173"/>
    </row>
    <row r="266" spans="1:7" ht="28.5">
      <c r="A266" s="294" t="s">
        <v>127</v>
      </c>
      <c r="B266" s="214" t="s">
        <v>242</v>
      </c>
      <c r="C266" s="190">
        <f aca="true" t="shared" si="22" ref="C266:G268">C267</f>
        <v>19466148</v>
      </c>
      <c r="D266" s="190">
        <f t="shared" si="22"/>
        <v>14000000</v>
      </c>
      <c r="E266" s="190">
        <f t="shared" si="22"/>
        <v>15000000</v>
      </c>
      <c r="F266" s="191">
        <f t="shared" si="22"/>
        <v>15000000</v>
      </c>
      <c r="G266" s="191">
        <f t="shared" si="22"/>
        <v>15000000</v>
      </c>
    </row>
    <row r="267" spans="1:7" ht="28.5">
      <c r="A267" s="294">
        <v>41</v>
      </c>
      <c r="B267" s="214" t="s">
        <v>228</v>
      </c>
      <c r="C267" s="190">
        <f t="shared" si="22"/>
        <v>19466148</v>
      </c>
      <c r="D267" s="190">
        <f t="shared" si="22"/>
        <v>14000000</v>
      </c>
      <c r="E267" s="190">
        <f t="shared" si="22"/>
        <v>15000000</v>
      </c>
      <c r="F267" s="191">
        <f t="shared" si="22"/>
        <v>15000000</v>
      </c>
      <c r="G267" s="191">
        <f t="shared" si="22"/>
        <v>15000000</v>
      </c>
    </row>
    <row r="268" spans="1:7" ht="15">
      <c r="A268" s="297">
        <v>411</v>
      </c>
      <c r="B268" s="57" t="s">
        <v>90</v>
      </c>
      <c r="C268" s="193">
        <v>19466148</v>
      </c>
      <c r="D268" s="193">
        <f t="shared" si="22"/>
        <v>14000000</v>
      </c>
      <c r="E268" s="193">
        <f t="shared" si="22"/>
        <v>15000000</v>
      </c>
      <c r="F268" s="170">
        <f t="shared" si="22"/>
        <v>15000000</v>
      </c>
      <c r="G268" s="170">
        <f t="shared" si="22"/>
        <v>15000000</v>
      </c>
    </row>
    <row r="269" spans="1:7" ht="15" hidden="1">
      <c r="A269" s="297">
        <v>4111</v>
      </c>
      <c r="B269" s="194" t="s">
        <v>58</v>
      </c>
      <c r="C269" s="220">
        <v>14000000</v>
      </c>
      <c r="D269" s="220">
        <v>14000000</v>
      </c>
      <c r="E269" s="195">
        <v>15000000</v>
      </c>
      <c r="F269" s="195">
        <v>15000000</v>
      </c>
      <c r="G269" s="173">
        <v>15000000</v>
      </c>
    </row>
    <row r="270" spans="1:7" ht="15">
      <c r="A270" s="297"/>
      <c r="B270" s="189"/>
      <c r="C270" s="240"/>
      <c r="D270" s="240"/>
      <c r="E270" s="240"/>
      <c r="F270" s="240"/>
      <c r="G270" s="240"/>
    </row>
    <row r="271" spans="1:7" ht="14.25">
      <c r="A271" s="294" t="s">
        <v>128</v>
      </c>
      <c r="B271" s="217" t="s">
        <v>211</v>
      </c>
      <c r="C271" s="190">
        <f>C272+C278+C275</f>
        <v>82661600</v>
      </c>
      <c r="D271" s="190">
        <f>D272+D278+D275</f>
        <v>128085000</v>
      </c>
      <c r="E271" s="190">
        <f>E272+E278+E275</f>
        <v>103172405</v>
      </c>
      <c r="F271" s="191">
        <f>F272+F278+F275</f>
        <v>25168000</v>
      </c>
      <c r="G271" s="191">
        <f>G272+G278+G275</f>
        <v>25000000</v>
      </c>
    </row>
    <row r="272" spans="1:7" ht="14.25">
      <c r="A272" s="294">
        <v>36</v>
      </c>
      <c r="B272" s="214" t="s">
        <v>154</v>
      </c>
      <c r="C272" s="190">
        <f aca="true" t="shared" si="23" ref="C272:F273">C273</f>
        <v>37961647</v>
      </c>
      <c r="D272" s="190">
        <f t="shared" si="23"/>
        <v>35343000</v>
      </c>
      <c r="E272" s="190">
        <f t="shared" si="23"/>
        <v>30277781</v>
      </c>
      <c r="F272" s="191">
        <f t="shared" si="23"/>
        <v>15000000</v>
      </c>
      <c r="G272" s="191">
        <f>G273</f>
        <v>15000000</v>
      </c>
    </row>
    <row r="273" spans="1:7" ht="15">
      <c r="A273" s="297">
        <v>363</v>
      </c>
      <c r="B273" s="57" t="s">
        <v>174</v>
      </c>
      <c r="C273" s="193">
        <v>37961647</v>
      </c>
      <c r="D273" s="193">
        <f t="shared" si="23"/>
        <v>35343000</v>
      </c>
      <c r="E273" s="193">
        <f t="shared" si="23"/>
        <v>30277781</v>
      </c>
      <c r="F273" s="170">
        <f t="shared" si="23"/>
        <v>15000000</v>
      </c>
      <c r="G273" s="170">
        <f>G274</f>
        <v>15000000</v>
      </c>
    </row>
    <row r="274" spans="1:7" ht="15" hidden="1">
      <c r="A274" s="297">
        <v>3632</v>
      </c>
      <c r="B274" s="194" t="s">
        <v>173</v>
      </c>
      <c r="C274" s="220">
        <v>35343000</v>
      </c>
      <c r="D274" s="220">
        <v>35343000</v>
      </c>
      <c r="E274" s="193">
        <v>30277781</v>
      </c>
      <c r="F274" s="168">
        <v>15000000</v>
      </c>
      <c r="G274" s="168">
        <v>15000000</v>
      </c>
    </row>
    <row r="275" spans="1:7" ht="28.5">
      <c r="A275" s="294">
        <v>41</v>
      </c>
      <c r="B275" s="214" t="s">
        <v>228</v>
      </c>
      <c r="C275" s="190">
        <f aca="true" t="shared" si="24" ref="C275:F276">C276</f>
        <v>0</v>
      </c>
      <c r="D275" s="190">
        <f t="shared" si="24"/>
        <v>150000</v>
      </c>
      <c r="E275" s="190">
        <f t="shared" si="24"/>
        <v>0</v>
      </c>
      <c r="F275" s="191">
        <f t="shared" si="24"/>
        <v>0</v>
      </c>
      <c r="G275" s="191">
        <f>G276</f>
        <v>0</v>
      </c>
    </row>
    <row r="276" spans="1:7" ht="15">
      <c r="A276" s="297">
        <v>411</v>
      </c>
      <c r="B276" s="57" t="s">
        <v>215</v>
      </c>
      <c r="C276" s="193">
        <v>0</v>
      </c>
      <c r="D276" s="193">
        <f t="shared" si="24"/>
        <v>150000</v>
      </c>
      <c r="E276" s="193">
        <f t="shared" si="24"/>
        <v>0</v>
      </c>
      <c r="F276" s="170">
        <f t="shared" si="24"/>
        <v>0</v>
      </c>
      <c r="G276" s="170">
        <f>G277</f>
        <v>0</v>
      </c>
    </row>
    <row r="277" spans="1:7" ht="15" hidden="1">
      <c r="A277" s="297">
        <v>4111</v>
      </c>
      <c r="B277" s="194" t="s">
        <v>58</v>
      </c>
      <c r="C277" s="220">
        <v>150000</v>
      </c>
      <c r="D277" s="220">
        <v>150000</v>
      </c>
      <c r="E277" s="193">
        <v>0</v>
      </c>
      <c r="F277" s="174">
        <v>0</v>
      </c>
      <c r="G277" s="174">
        <v>0</v>
      </c>
    </row>
    <row r="278" spans="1:7" ht="14.25">
      <c r="A278" s="294">
        <v>42</v>
      </c>
      <c r="B278" s="214" t="s">
        <v>21</v>
      </c>
      <c r="C278" s="190">
        <f>C279+C281</f>
        <v>44699953</v>
      </c>
      <c r="D278" s="190">
        <f aca="true" t="shared" si="25" ref="D278:F279">D279</f>
        <v>92592000</v>
      </c>
      <c r="E278" s="190">
        <f t="shared" si="25"/>
        <v>72894624</v>
      </c>
      <c r="F278" s="191">
        <f t="shared" si="25"/>
        <v>10168000</v>
      </c>
      <c r="G278" s="191">
        <f>G279</f>
        <v>10000000</v>
      </c>
    </row>
    <row r="279" spans="1:7" ht="15">
      <c r="A279" s="297">
        <v>421</v>
      </c>
      <c r="B279" s="57" t="s">
        <v>22</v>
      </c>
      <c r="C279" s="193">
        <v>44699672</v>
      </c>
      <c r="D279" s="193">
        <f t="shared" si="25"/>
        <v>92592000</v>
      </c>
      <c r="E279" s="193">
        <f t="shared" si="25"/>
        <v>72894624</v>
      </c>
      <c r="F279" s="170">
        <f t="shared" si="25"/>
        <v>10168000</v>
      </c>
      <c r="G279" s="170">
        <f>G280</f>
        <v>10000000</v>
      </c>
    </row>
    <row r="280" spans="1:7" ht="15" hidden="1">
      <c r="A280" s="297">
        <v>4214</v>
      </c>
      <c r="B280" s="194" t="s">
        <v>26</v>
      </c>
      <c r="C280" s="220">
        <v>92592000</v>
      </c>
      <c r="D280" s="220">
        <v>92592000</v>
      </c>
      <c r="E280" s="193">
        <v>72894624</v>
      </c>
      <c r="F280" s="174">
        <v>10168000</v>
      </c>
      <c r="G280" s="174">
        <v>10000000</v>
      </c>
    </row>
    <row r="281" spans="1:7" ht="15">
      <c r="A281" s="297">
        <v>426</v>
      </c>
      <c r="B281" s="194" t="s">
        <v>142</v>
      </c>
      <c r="C281" s="220">
        <v>281</v>
      </c>
      <c r="D281" s="220">
        <v>0</v>
      </c>
      <c r="E281" s="193"/>
      <c r="F281" s="174"/>
      <c r="G281" s="174"/>
    </row>
    <row r="282" spans="1:7" ht="15">
      <c r="A282" s="294"/>
      <c r="B282" s="241"/>
      <c r="C282" s="242"/>
      <c r="D282" s="242"/>
      <c r="E282" s="242"/>
      <c r="F282" s="242"/>
      <c r="G282" s="242"/>
    </row>
    <row r="283" spans="1:7" ht="14.25">
      <c r="A283" s="294" t="s">
        <v>145</v>
      </c>
      <c r="B283" s="241" t="s">
        <v>196</v>
      </c>
      <c r="C283" s="243">
        <f>C284+C287</f>
        <v>99436064</v>
      </c>
      <c r="D283" s="243">
        <f>D284+D287</f>
        <v>396046196</v>
      </c>
      <c r="E283" s="243">
        <f>E284+E287</f>
        <v>910209000</v>
      </c>
      <c r="F283" s="244">
        <f>F284+F287</f>
        <v>812435000</v>
      </c>
      <c r="G283" s="244">
        <f>G284+G287</f>
        <v>1837518000</v>
      </c>
    </row>
    <row r="284" spans="1:7" ht="14.25">
      <c r="A284" s="294">
        <v>38</v>
      </c>
      <c r="B284" s="241" t="s">
        <v>85</v>
      </c>
      <c r="C284" s="243">
        <f aca="true" t="shared" si="26" ref="C284:F285">C285</f>
        <v>99436064</v>
      </c>
      <c r="D284" s="243">
        <f t="shared" si="26"/>
        <v>392046196</v>
      </c>
      <c r="E284" s="243">
        <f t="shared" si="26"/>
        <v>873899000</v>
      </c>
      <c r="F284" s="244">
        <f t="shared" si="26"/>
        <v>712435000</v>
      </c>
      <c r="G284" s="244">
        <f>G285</f>
        <v>1737518000</v>
      </c>
    </row>
    <row r="285" spans="1:7" ht="15">
      <c r="A285" s="297">
        <v>386</v>
      </c>
      <c r="B285" s="200" t="s">
        <v>155</v>
      </c>
      <c r="C285" s="236">
        <v>99436064</v>
      </c>
      <c r="D285" s="236">
        <f t="shared" si="26"/>
        <v>392046196</v>
      </c>
      <c r="E285" s="236">
        <f t="shared" si="26"/>
        <v>873899000</v>
      </c>
      <c r="F285" s="245">
        <f t="shared" si="26"/>
        <v>712435000</v>
      </c>
      <c r="G285" s="245">
        <f>G286</f>
        <v>1737518000</v>
      </c>
    </row>
    <row r="286" spans="1:7" ht="30" hidden="1">
      <c r="A286" s="297">
        <v>3861</v>
      </c>
      <c r="B286" s="205" t="s">
        <v>223</v>
      </c>
      <c r="C286" s="220">
        <v>392046196</v>
      </c>
      <c r="D286" s="220">
        <v>392046196</v>
      </c>
      <c r="E286" s="246">
        <v>873899000</v>
      </c>
      <c r="F286" s="247">
        <v>712435000</v>
      </c>
      <c r="G286" s="247">
        <v>1737518000</v>
      </c>
    </row>
    <row r="287" spans="1:7" ht="14.25">
      <c r="A287" s="294">
        <v>42</v>
      </c>
      <c r="B287" s="214" t="s">
        <v>21</v>
      </c>
      <c r="C287" s="190">
        <f aca="true" t="shared" si="27" ref="C287:F288">C288</f>
        <v>0</v>
      </c>
      <c r="D287" s="190">
        <f t="shared" si="27"/>
        <v>4000000</v>
      </c>
      <c r="E287" s="190">
        <f t="shared" si="27"/>
        <v>36310000</v>
      </c>
      <c r="F287" s="191">
        <f t="shared" si="27"/>
        <v>100000000</v>
      </c>
      <c r="G287" s="191">
        <f>G288</f>
        <v>100000000</v>
      </c>
    </row>
    <row r="288" spans="1:7" ht="15">
      <c r="A288" s="297">
        <v>421</v>
      </c>
      <c r="B288" s="57" t="s">
        <v>22</v>
      </c>
      <c r="C288" s="193">
        <v>0</v>
      </c>
      <c r="D288" s="193">
        <f t="shared" si="27"/>
        <v>4000000</v>
      </c>
      <c r="E288" s="193">
        <f t="shared" si="27"/>
        <v>36310000</v>
      </c>
      <c r="F288" s="170">
        <f t="shared" si="27"/>
        <v>100000000</v>
      </c>
      <c r="G288" s="170">
        <f>G289</f>
        <v>100000000</v>
      </c>
    </row>
    <row r="289" spans="1:7" ht="15" hidden="1">
      <c r="A289" s="297">
        <v>4214</v>
      </c>
      <c r="B289" s="194" t="s">
        <v>26</v>
      </c>
      <c r="C289" s="220">
        <v>4000000</v>
      </c>
      <c r="D289" s="220">
        <v>4000000</v>
      </c>
      <c r="E289" s="247">
        <v>36310000</v>
      </c>
      <c r="F289" s="193">
        <v>100000000</v>
      </c>
      <c r="G289" s="174">
        <v>100000000</v>
      </c>
    </row>
    <row r="290" spans="1:7" ht="15">
      <c r="A290" s="297"/>
      <c r="B290" s="194"/>
      <c r="C290" s="248"/>
      <c r="D290" s="248"/>
      <c r="E290" s="248"/>
      <c r="F290" s="248"/>
      <c r="G290" s="248"/>
    </row>
    <row r="291" spans="1:7" ht="14.25">
      <c r="A291" s="294" t="s">
        <v>183</v>
      </c>
      <c r="B291" s="241" t="s">
        <v>161</v>
      </c>
      <c r="C291" s="243">
        <f aca="true" t="shared" si="28" ref="C291:G293">C292</f>
        <v>5821912</v>
      </c>
      <c r="D291" s="243">
        <f t="shared" si="28"/>
        <v>952314</v>
      </c>
      <c r="E291" s="243">
        <f t="shared" si="28"/>
        <v>0</v>
      </c>
      <c r="F291" s="244">
        <f t="shared" si="28"/>
        <v>0</v>
      </c>
      <c r="G291" s="244">
        <f t="shared" si="28"/>
        <v>0</v>
      </c>
    </row>
    <row r="292" spans="1:7" ht="14.25">
      <c r="A292" s="294">
        <v>42</v>
      </c>
      <c r="B292" s="241" t="s">
        <v>21</v>
      </c>
      <c r="C292" s="243">
        <f t="shared" si="28"/>
        <v>5821912</v>
      </c>
      <c r="D292" s="243">
        <f t="shared" si="28"/>
        <v>952314</v>
      </c>
      <c r="E292" s="243">
        <f t="shared" si="28"/>
        <v>0</v>
      </c>
      <c r="F292" s="244">
        <f t="shared" si="28"/>
        <v>0</v>
      </c>
      <c r="G292" s="244">
        <f t="shared" si="28"/>
        <v>0</v>
      </c>
    </row>
    <row r="293" spans="1:7" ht="15">
      <c r="A293" s="297">
        <v>421</v>
      </c>
      <c r="B293" s="200" t="s">
        <v>22</v>
      </c>
      <c r="C293" s="236">
        <v>5821912</v>
      </c>
      <c r="D293" s="236">
        <f t="shared" si="28"/>
        <v>952314</v>
      </c>
      <c r="E293" s="236">
        <f t="shared" si="28"/>
        <v>0</v>
      </c>
      <c r="F293" s="245">
        <f t="shared" si="28"/>
        <v>0</v>
      </c>
      <c r="G293" s="245">
        <f t="shared" si="28"/>
        <v>0</v>
      </c>
    </row>
    <row r="294" spans="1:7" ht="15" hidden="1">
      <c r="A294" s="297">
        <v>4214</v>
      </c>
      <c r="B294" s="194" t="s">
        <v>26</v>
      </c>
      <c r="C294" s="220">
        <v>952314</v>
      </c>
      <c r="D294" s="220">
        <v>952314</v>
      </c>
      <c r="E294" s="193">
        <v>0</v>
      </c>
      <c r="F294" s="174">
        <v>0</v>
      </c>
      <c r="G294" s="174">
        <v>0</v>
      </c>
    </row>
    <row r="295" spans="1:2" ht="14.25">
      <c r="A295" s="314"/>
      <c r="B295" s="249"/>
    </row>
    <row r="296" spans="1:7" ht="28.5">
      <c r="A296" s="294" t="s">
        <v>190</v>
      </c>
      <c r="B296" s="250" t="s">
        <v>189</v>
      </c>
      <c r="C296" s="243">
        <f aca="true" t="shared" si="29" ref="C296:G298">C297</f>
        <v>266971469</v>
      </c>
      <c r="D296" s="243">
        <f t="shared" si="29"/>
        <v>348000000</v>
      </c>
      <c r="E296" s="243">
        <f t="shared" si="29"/>
        <v>327000000</v>
      </c>
      <c r="F296" s="244">
        <f t="shared" si="29"/>
        <v>62000000</v>
      </c>
      <c r="G296" s="244">
        <f t="shared" si="29"/>
        <v>0</v>
      </c>
    </row>
    <row r="297" spans="1:7" ht="14.25">
      <c r="A297" s="294">
        <v>42</v>
      </c>
      <c r="B297" s="241" t="s">
        <v>21</v>
      </c>
      <c r="C297" s="243">
        <f t="shared" si="29"/>
        <v>266971469</v>
      </c>
      <c r="D297" s="243">
        <f t="shared" si="29"/>
        <v>348000000</v>
      </c>
      <c r="E297" s="243">
        <f t="shared" si="29"/>
        <v>327000000</v>
      </c>
      <c r="F297" s="244">
        <f t="shared" si="29"/>
        <v>62000000</v>
      </c>
      <c r="G297" s="244">
        <f t="shared" si="29"/>
        <v>0</v>
      </c>
    </row>
    <row r="298" spans="1:7" ht="15">
      <c r="A298" s="297">
        <v>421</v>
      </c>
      <c r="B298" s="200" t="s">
        <v>22</v>
      </c>
      <c r="C298" s="236">
        <v>266971469</v>
      </c>
      <c r="D298" s="236">
        <f t="shared" si="29"/>
        <v>348000000</v>
      </c>
      <c r="E298" s="236">
        <f t="shared" si="29"/>
        <v>327000000</v>
      </c>
      <c r="F298" s="245">
        <f t="shared" si="29"/>
        <v>62000000</v>
      </c>
      <c r="G298" s="245">
        <f t="shared" si="29"/>
        <v>0</v>
      </c>
    </row>
    <row r="299" spans="1:7" ht="15" hidden="1">
      <c r="A299" s="293">
        <v>4214</v>
      </c>
      <c r="B299" s="176" t="s">
        <v>26</v>
      </c>
      <c r="C299" s="193">
        <v>348000000</v>
      </c>
      <c r="D299" s="193">
        <v>348000000</v>
      </c>
      <c r="E299" s="193">
        <v>327000000</v>
      </c>
      <c r="F299" s="193">
        <v>62000000</v>
      </c>
      <c r="G299" s="174">
        <v>0</v>
      </c>
    </row>
    <row r="300" spans="1:7" ht="15">
      <c r="A300" s="293"/>
      <c r="B300" s="176"/>
      <c r="C300" s="195"/>
      <c r="D300" s="195"/>
      <c r="E300" s="193"/>
      <c r="F300" s="193"/>
      <c r="G300" s="174"/>
    </row>
    <row r="301" spans="1:7" ht="14.25">
      <c r="A301" s="315" t="s">
        <v>246</v>
      </c>
      <c r="B301" s="251" t="s">
        <v>234</v>
      </c>
      <c r="C301" s="244">
        <f aca="true" t="shared" si="30" ref="C301:F303">C302</f>
        <v>0</v>
      </c>
      <c r="D301" s="244">
        <f t="shared" si="30"/>
        <v>0</v>
      </c>
      <c r="E301" s="244">
        <f t="shared" si="30"/>
        <v>8550000</v>
      </c>
      <c r="F301" s="244">
        <f t="shared" si="30"/>
        <v>21600000</v>
      </c>
      <c r="G301" s="244">
        <f>G302</f>
        <v>45000000</v>
      </c>
    </row>
    <row r="302" spans="1:7" ht="14.25">
      <c r="A302" s="315">
        <v>38</v>
      </c>
      <c r="B302" s="251" t="s">
        <v>85</v>
      </c>
      <c r="C302" s="244">
        <f t="shared" si="30"/>
        <v>0</v>
      </c>
      <c r="D302" s="244">
        <f t="shared" si="30"/>
        <v>0</v>
      </c>
      <c r="E302" s="244">
        <f t="shared" si="30"/>
        <v>8550000</v>
      </c>
      <c r="F302" s="244">
        <f t="shared" si="30"/>
        <v>21600000</v>
      </c>
      <c r="G302" s="244">
        <f>G303</f>
        <v>45000000</v>
      </c>
    </row>
    <row r="303" spans="1:7" ht="15">
      <c r="A303" s="316">
        <v>386</v>
      </c>
      <c r="B303" s="252" t="s">
        <v>155</v>
      </c>
      <c r="C303" s="238">
        <f t="shared" si="30"/>
        <v>0</v>
      </c>
      <c r="D303" s="238">
        <f t="shared" si="30"/>
        <v>0</v>
      </c>
      <c r="E303" s="238">
        <f t="shared" si="30"/>
        <v>8550000</v>
      </c>
      <c r="F303" s="245">
        <f t="shared" si="30"/>
        <v>21600000</v>
      </c>
      <c r="G303" s="245">
        <f>G304</f>
        <v>45000000</v>
      </c>
    </row>
    <row r="304" spans="1:7" ht="30" hidden="1">
      <c r="A304" s="317">
        <v>3861</v>
      </c>
      <c r="B304" s="253" t="s">
        <v>235</v>
      </c>
      <c r="C304" s="174">
        <v>0</v>
      </c>
      <c r="D304" s="174">
        <v>0</v>
      </c>
      <c r="E304" s="174">
        <v>8550000</v>
      </c>
      <c r="F304" s="174">
        <v>21600000</v>
      </c>
      <c r="G304" s="174">
        <v>45000000</v>
      </c>
    </row>
    <row r="306" spans="1:2" ht="14.25">
      <c r="A306" s="318"/>
      <c r="B306" s="254"/>
    </row>
    <row r="308" spans="1:2" ht="15">
      <c r="A308" s="314"/>
      <c r="B308" s="255"/>
    </row>
    <row r="310" spans="1:2" ht="15">
      <c r="A310" s="314"/>
      <c r="B310" s="255"/>
    </row>
    <row r="312" spans="1:2" ht="15">
      <c r="A312" s="319"/>
      <c r="B312" s="249"/>
    </row>
    <row r="314" spans="1:2" ht="14.25">
      <c r="A314" s="318"/>
      <c r="B314" s="254"/>
    </row>
    <row r="315" spans="1:2" ht="14.25">
      <c r="A315" s="318"/>
      <c r="B315" s="254"/>
    </row>
    <row r="317" spans="1:2" ht="15">
      <c r="A317" s="314"/>
      <c r="B317" s="255"/>
    </row>
    <row r="319" spans="1:2" ht="15">
      <c r="A319" s="314"/>
      <c r="B319" s="255"/>
    </row>
    <row r="321" spans="1:2" ht="15">
      <c r="A321" s="314"/>
      <c r="B321" s="255"/>
    </row>
    <row r="323" spans="1:2" ht="15">
      <c r="A323" s="314"/>
      <c r="B323" s="255"/>
    </row>
    <row r="326" spans="1:2" ht="15">
      <c r="A326" s="319"/>
      <c r="B326" s="255"/>
    </row>
    <row r="328" spans="1:2" ht="15">
      <c r="A328" s="319"/>
      <c r="B328" s="255"/>
    </row>
    <row r="330" spans="1:2" ht="15">
      <c r="A330" s="319"/>
      <c r="B330" s="249"/>
    </row>
    <row r="331" spans="1:2" ht="14.25">
      <c r="A331" s="318"/>
      <c r="B331" s="254"/>
    </row>
    <row r="333" spans="1:2" ht="15">
      <c r="A333" s="314"/>
      <c r="B333" s="255"/>
    </row>
    <row r="335" spans="1:2" ht="15">
      <c r="A335" s="314"/>
      <c r="B335" s="255"/>
    </row>
    <row r="337" spans="1:2" ht="15">
      <c r="A337" s="314"/>
      <c r="B337" s="255"/>
    </row>
    <row r="340" spans="1:2" ht="15">
      <c r="A340" s="319"/>
      <c r="B340" s="255"/>
    </row>
    <row r="342" spans="1:2" ht="15">
      <c r="A342" s="319"/>
      <c r="B342" s="255"/>
    </row>
    <row r="344" spans="1:2" ht="15">
      <c r="A344" s="319"/>
      <c r="B344" s="249"/>
    </row>
    <row r="345" spans="1:2" ht="14.25">
      <c r="A345" s="318"/>
      <c r="B345" s="254"/>
    </row>
    <row r="347" spans="1:2" ht="15">
      <c r="A347" s="314"/>
      <c r="B347" s="255"/>
    </row>
    <row r="349" spans="1:2" ht="15">
      <c r="A349" s="314"/>
      <c r="B349" s="255"/>
    </row>
    <row r="351" spans="1:2" ht="15">
      <c r="A351" s="314"/>
      <c r="B351" s="255"/>
    </row>
    <row r="353" spans="1:2" ht="15">
      <c r="A353" s="319"/>
      <c r="B353" s="255"/>
    </row>
    <row r="355" spans="1:2" ht="15">
      <c r="A355" s="319"/>
      <c r="B355" s="249"/>
    </row>
    <row r="356" spans="1:2" ht="14.25">
      <c r="A356" s="318"/>
      <c r="B356" s="254"/>
    </row>
    <row r="358" spans="1:2" ht="15">
      <c r="A358" s="314"/>
      <c r="B358" s="255"/>
    </row>
    <row r="360" spans="1:2" ht="15">
      <c r="A360" s="314"/>
      <c r="B360" s="255"/>
    </row>
    <row r="362" spans="1:2" ht="15">
      <c r="A362" s="314"/>
      <c r="B362" s="255"/>
    </row>
    <row r="365" spans="1:2" ht="15">
      <c r="A365" s="319"/>
      <c r="B365" s="255"/>
    </row>
    <row r="367" spans="1:2" ht="15">
      <c r="A367" s="319"/>
      <c r="B367" s="255"/>
    </row>
    <row r="369" spans="1:2" ht="15">
      <c r="A369" s="319"/>
      <c r="B369" s="256"/>
    </row>
    <row r="370" spans="1:2" ht="14.25">
      <c r="A370" s="320"/>
      <c r="B370" s="254"/>
    </row>
    <row r="372" spans="1:2" ht="15">
      <c r="A372" s="314"/>
      <c r="B372" s="255"/>
    </row>
    <row r="374" spans="1:2" ht="15">
      <c r="A374" s="314"/>
      <c r="B374" s="255"/>
    </row>
    <row r="376" spans="1:2" ht="15">
      <c r="A376" s="314"/>
      <c r="B376" s="255"/>
    </row>
    <row r="379" spans="1:2" ht="15">
      <c r="A379" s="319"/>
      <c r="B379" s="255"/>
    </row>
    <row r="381" spans="1:2" ht="15">
      <c r="A381" s="319"/>
      <c r="B381" s="255"/>
    </row>
    <row r="383" spans="1:2" ht="15">
      <c r="A383" s="319"/>
      <c r="B383" s="249"/>
    </row>
    <row r="384" spans="1:2" ht="14.25">
      <c r="A384" s="318"/>
      <c r="B384" s="254"/>
    </row>
    <row r="386" spans="1:2" ht="15">
      <c r="A386" s="314"/>
      <c r="B386" s="255"/>
    </row>
    <row r="388" spans="1:2" ht="15">
      <c r="A388" s="319"/>
      <c r="B388" s="249"/>
    </row>
    <row r="389" spans="1:2" ht="14.25">
      <c r="A389" s="318"/>
      <c r="B389" s="254"/>
    </row>
    <row r="391" spans="1:2" ht="15">
      <c r="A391" s="314"/>
      <c r="B391" s="255"/>
    </row>
    <row r="393" spans="1:2" ht="15">
      <c r="A393" s="314"/>
      <c r="B393" s="255"/>
    </row>
    <row r="395" spans="1:2" ht="15">
      <c r="A395" s="314"/>
      <c r="B395" s="255"/>
    </row>
    <row r="398" spans="1:2" ht="15">
      <c r="A398" s="319"/>
      <c r="B398" s="255"/>
    </row>
    <row r="400" spans="1:2" ht="15">
      <c r="A400" s="319"/>
      <c r="B400" s="255"/>
    </row>
    <row r="402" spans="1:2" ht="15">
      <c r="A402" s="319"/>
      <c r="B402" s="249"/>
    </row>
    <row r="403" spans="1:2" ht="14.25">
      <c r="A403" s="318"/>
      <c r="B403" s="254"/>
    </row>
    <row r="405" spans="1:2" ht="15">
      <c r="A405" s="314"/>
      <c r="B405" s="255"/>
    </row>
    <row r="407" spans="1:2" ht="15">
      <c r="A407" s="314"/>
      <c r="B407" s="255"/>
    </row>
    <row r="409" spans="1:2" ht="15">
      <c r="A409" s="319"/>
      <c r="B409" s="249"/>
    </row>
    <row r="410" spans="1:2" ht="14.25">
      <c r="A410" s="318"/>
      <c r="B410" s="254"/>
    </row>
    <row r="412" spans="1:2" ht="15">
      <c r="A412" s="314"/>
      <c r="B412" s="255"/>
    </row>
    <row r="414" spans="1:2" ht="15">
      <c r="A414" s="314"/>
      <c r="B414" s="255"/>
    </row>
    <row r="416" spans="1:2" ht="15">
      <c r="A416" s="319"/>
      <c r="B416" s="249"/>
    </row>
    <row r="417" spans="1:2" ht="14.25">
      <c r="A417" s="318"/>
      <c r="B417" s="254"/>
    </row>
    <row r="418" spans="1:2" ht="14.25">
      <c r="A418" s="320"/>
      <c r="B418" s="254"/>
    </row>
    <row r="420" spans="1:2" ht="15">
      <c r="A420" s="314"/>
      <c r="B420" s="255"/>
    </row>
    <row r="422" spans="1:2" ht="15">
      <c r="A422" s="314"/>
      <c r="B422" s="255"/>
    </row>
    <row r="424" spans="1:2" ht="15">
      <c r="A424" s="319"/>
      <c r="B424" s="249"/>
    </row>
    <row r="425" spans="1:2" ht="14.25">
      <c r="A425" s="318"/>
      <c r="B425" s="254"/>
    </row>
    <row r="426" spans="1:2" ht="14.25">
      <c r="A426" s="318"/>
      <c r="B426" s="254"/>
    </row>
    <row r="427" spans="1:2" ht="14.25">
      <c r="A427" s="318"/>
      <c r="B427" s="254"/>
    </row>
    <row r="428" spans="1:2" ht="14.25">
      <c r="A428" s="318"/>
      <c r="B428" s="254"/>
    </row>
    <row r="429" spans="1:2" ht="14.25">
      <c r="A429" s="318"/>
      <c r="B429" s="254"/>
    </row>
    <row r="430" spans="1:2" ht="14.25">
      <c r="A430" s="318"/>
      <c r="B430" s="254"/>
    </row>
    <row r="431" spans="1:2" ht="14.25">
      <c r="A431" s="318"/>
      <c r="B431" s="254"/>
    </row>
    <row r="433" spans="1:2" ht="15">
      <c r="A433" s="314"/>
      <c r="B433" s="255"/>
    </row>
    <row r="435" spans="1:2" ht="15">
      <c r="A435" s="314"/>
      <c r="B435" s="255"/>
    </row>
    <row r="437" spans="1:2" ht="15">
      <c r="A437" s="319"/>
      <c r="B437" s="249"/>
    </row>
    <row r="438" spans="1:2" ht="14.25">
      <c r="A438" s="318"/>
      <c r="B438" s="254"/>
    </row>
    <row r="439" spans="1:2" ht="14.25">
      <c r="A439" s="318"/>
      <c r="B439" s="254"/>
    </row>
    <row r="441" spans="1:2" ht="15">
      <c r="A441" s="314"/>
      <c r="B441" s="255"/>
    </row>
    <row r="443" spans="1:2" ht="15">
      <c r="A443" s="314"/>
      <c r="B443" s="255"/>
    </row>
    <row r="445" spans="1:2" ht="15">
      <c r="A445" s="319"/>
      <c r="B445" s="249"/>
    </row>
    <row r="446" spans="1:2" ht="14.25">
      <c r="A446" s="318"/>
      <c r="B446" s="254"/>
    </row>
    <row r="447" spans="1:2" ht="14.25">
      <c r="A447" s="318"/>
      <c r="B447" s="254"/>
    </row>
    <row r="449" spans="1:2" ht="15">
      <c r="A449" s="314"/>
      <c r="B449" s="255"/>
    </row>
    <row r="451" spans="1:2" ht="15">
      <c r="A451" s="314"/>
      <c r="B451" s="255"/>
    </row>
    <row r="453" spans="1:2" ht="15">
      <c r="A453" s="319"/>
      <c r="B453" s="249"/>
    </row>
    <row r="454" spans="1:2" ht="14.25">
      <c r="A454" s="318"/>
      <c r="B454" s="254"/>
    </row>
    <row r="456" spans="1:2" ht="15">
      <c r="A456" s="314"/>
      <c r="B456" s="255"/>
    </row>
    <row r="458" spans="1:2" ht="15">
      <c r="A458" s="314"/>
      <c r="B458" s="255"/>
    </row>
    <row r="460" spans="1:2" ht="15">
      <c r="A460" s="319"/>
      <c r="B460" s="249"/>
    </row>
    <row r="461" spans="1:2" ht="14.25">
      <c r="A461" s="318"/>
      <c r="B461" s="254"/>
    </row>
    <row r="462" spans="1:2" ht="14.25">
      <c r="A462" s="318"/>
      <c r="B462" s="254"/>
    </row>
    <row r="464" spans="1:2" ht="15">
      <c r="A464" s="314"/>
      <c r="B464" s="255"/>
    </row>
    <row r="466" spans="1:2" ht="15">
      <c r="A466" s="314"/>
      <c r="B466" s="255"/>
    </row>
    <row r="468" spans="1:2" ht="15">
      <c r="A468" s="319"/>
      <c r="B468" s="249"/>
    </row>
    <row r="469" spans="1:2" ht="14.25">
      <c r="A469" s="318"/>
      <c r="B469" s="254"/>
    </row>
    <row r="471" spans="1:2" ht="15">
      <c r="A471" s="314"/>
      <c r="B471" s="255"/>
    </row>
    <row r="473" spans="1:2" ht="15">
      <c r="A473" s="314"/>
      <c r="B473" s="255"/>
    </row>
    <row r="475" spans="1:2" ht="15">
      <c r="A475" s="319"/>
      <c r="B475" s="249"/>
    </row>
    <row r="476" spans="1:2" ht="14.25">
      <c r="A476" s="318"/>
      <c r="B476" s="254"/>
    </row>
    <row r="477" spans="1:2" ht="14.25">
      <c r="A477" s="318"/>
      <c r="B477" s="254"/>
    </row>
    <row r="479" spans="1:2" ht="15">
      <c r="A479" s="314"/>
      <c r="B479" s="255"/>
    </row>
    <row r="481" spans="1:2" ht="15">
      <c r="A481" s="314"/>
      <c r="B481" s="255"/>
    </row>
    <row r="483" spans="1:2" ht="15">
      <c r="A483" s="319"/>
      <c r="B483" s="249"/>
    </row>
    <row r="484" spans="1:2" ht="14.25">
      <c r="A484" s="318"/>
      <c r="B484" s="254"/>
    </row>
    <row r="486" spans="1:2" ht="15">
      <c r="A486" s="314"/>
      <c r="B486" s="255"/>
    </row>
    <row r="488" spans="1:2" ht="15">
      <c r="A488" s="314"/>
      <c r="B488" s="255"/>
    </row>
    <row r="490" spans="1:2" ht="15">
      <c r="A490" s="319"/>
      <c r="B490" s="249"/>
    </row>
    <row r="491" spans="1:2" ht="14.25">
      <c r="A491" s="318"/>
      <c r="B491" s="254"/>
    </row>
    <row r="493" spans="1:2" ht="15">
      <c r="A493" s="314"/>
      <c r="B493" s="255"/>
    </row>
    <row r="495" spans="1:2" ht="15">
      <c r="A495" s="314"/>
      <c r="B495" s="255"/>
    </row>
    <row r="497" spans="1:2" ht="15">
      <c r="A497" s="319"/>
      <c r="B497" s="249"/>
    </row>
    <row r="498" spans="1:2" ht="14.25">
      <c r="A498" s="318"/>
      <c r="B498" s="254"/>
    </row>
    <row r="500" spans="1:2" ht="15">
      <c r="A500" s="314"/>
      <c r="B500" s="255"/>
    </row>
    <row r="502" spans="1:2" ht="15">
      <c r="A502" s="314"/>
      <c r="B502" s="255"/>
    </row>
    <row r="504" spans="1:2" ht="15">
      <c r="A504" s="319"/>
      <c r="B504" s="249"/>
    </row>
    <row r="505" spans="1:2" ht="14.25">
      <c r="A505" s="318"/>
      <c r="B505" s="254"/>
    </row>
    <row r="507" spans="1:2" ht="15">
      <c r="A507" s="314"/>
      <c r="B507" s="255"/>
    </row>
    <row r="509" spans="1:2" ht="15">
      <c r="A509" s="314"/>
      <c r="B509" s="255"/>
    </row>
    <row r="511" spans="1:2" ht="15">
      <c r="A511" s="319"/>
      <c r="B511" s="249"/>
    </row>
    <row r="512" spans="1:2" ht="14.25">
      <c r="A512" s="318"/>
      <c r="B512" s="254"/>
    </row>
    <row r="514" spans="1:2" ht="15">
      <c r="A514" s="314"/>
      <c r="B514" s="255"/>
    </row>
    <row r="516" spans="1:2" ht="15">
      <c r="A516" s="314"/>
      <c r="B516" s="255"/>
    </row>
    <row r="518" spans="1:2" ht="15">
      <c r="A518" s="319"/>
      <c r="B518" s="249"/>
    </row>
    <row r="519" spans="1:2" ht="14.25">
      <c r="A519" s="318"/>
      <c r="B519" s="254"/>
    </row>
    <row r="521" spans="1:2" ht="15">
      <c r="A521" s="314"/>
      <c r="B521" s="255"/>
    </row>
    <row r="523" spans="1:2" ht="15">
      <c r="A523" s="314"/>
      <c r="B523" s="255"/>
    </row>
    <row r="525" spans="1:2" ht="15">
      <c r="A525" s="319"/>
      <c r="B525" s="249"/>
    </row>
    <row r="526" spans="1:2" ht="14.25">
      <c r="A526" s="318"/>
      <c r="B526" s="254"/>
    </row>
    <row r="528" spans="1:2" ht="15">
      <c r="A528" s="314"/>
      <c r="B528" s="255"/>
    </row>
    <row r="530" spans="1:2" ht="15">
      <c r="A530" s="314"/>
      <c r="B530" s="255"/>
    </row>
    <row r="532" spans="1:2" ht="15">
      <c r="A532" s="319"/>
      <c r="B532" s="249"/>
    </row>
    <row r="533" spans="1:2" ht="14.25">
      <c r="A533" s="318"/>
      <c r="B533" s="254"/>
    </row>
    <row r="534" spans="1:2" ht="14.25">
      <c r="A534" s="318"/>
      <c r="B534" s="254"/>
    </row>
    <row r="535" spans="1:2" ht="15">
      <c r="A535" s="314"/>
      <c r="B535" s="255"/>
    </row>
    <row r="537" spans="1:2" ht="15">
      <c r="A537" s="314"/>
      <c r="B537" s="255"/>
    </row>
    <row r="539" spans="1:2" ht="15">
      <c r="A539" s="319"/>
      <c r="B539" s="249"/>
    </row>
    <row r="540" spans="1:2" ht="14.25">
      <c r="A540" s="318"/>
      <c r="B540" s="254"/>
    </row>
    <row r="541" spans="1:2" ht="14.25">
      <c r="A541" s="318"/>
      <c r="B541" s="254"/>
    </row>
    <row r="543" spans="1:2" ht="15">
      <c r="A543" s="314"/>
      <c r="B543" s="255"/>
    </row>
    <row r="545" spans="1:2" ht="15">
      <c r="A545" s="314"/>
      <c r="B545" s="255"/>
    </row>
    <row r="547" spans="1:2" ht="15">
      <c r="A547" s="319"/>
      <c r="B547" s="249"/>
    </row>
    <row r="548" spans="1:2" ht="14.25">
      <c r="A548" s="318"/>
      <c r="B548" s="254"/>
    </row>
    <row r="550" spans="1:2" ht="15">
      <c r="A550" s="314"/>
      <c r="B550" s="255"/>
    </row>
    <row r="552" spans="1:2" ht="15">
      <c r="A552" s="314"/>
      <c r="B552" s="255"/>
    </row>
    <row r="554" spans="1:2" ht="15">
      <c r="A554" s="319"/>
      <c r="B554" s="249"/>
    </row>
    <row r="555" spans="1:2" ht="14.25">
      <c r="A555" s="318"/>
      <c r="B555" s="254"/>
    </row>
    <row r="557" spans="1:2" ht="15">
      <c r="A557" s="314"/>
      <c r="B557" s="255"/>
    </row>
    <row r="559" spans="1:2" ht="15">
      <c r="A559" s="314"/>
      <c r="B559" s="255"/>
    </row>
    <row r="561" spans="1:2" ht="15">
      <c r="A561" s="319"/>
      <c r="B561" s="249"/>
    </row>
    <row r="562" spans="1:2" ht="14.25">
      <c r="A562" s="318"/>
      <c r="B562" s="254"/>
    </row>
    <row r="564" spans="1:2" ht="15">
      <c r="A564" s="314"/>
      <c r="B564" s="255"/>
    </row>
    <row r="566" spans="1:2" ht="15">
      <c r="A566" s="314"/>
      <c r="B566" s="255"/>
    </row>
    <row r="568" spans="1:2" ht="15">
      <c r="A568" s="319"/>
      <c r="B568" s="249"/>
    </row>
    <row r="569" spans="1:2" ht="14.25">
      <c r="A569" s="318"/>
      <c r="B569" s="254"/>
    </row>
    <row r="571" spans="1:2" ht="15">
      <c r="A571" s="314"/>
      <c r="B571" s="255"/>
    </row>
    <row r="573" spans="1:2" ht="15">
      <c r="A573" s="314"/>
      <c r="B573" s="255"/>
    </row>
    <row r="575" spans="1:2" ht="15">
      <c r="A575" s="319"/>
      <c r="B575" s="249"/>
    </row>
    <row r="576" spans="1:2" ht="14.25">
      <c r="A576" s="318"/>
      <c r="B576" s="254"/>
    </row>
    <row r="578" spans="1:2" ht="15">
      <c r="A578" s="314"/>
      <c r="B578" s="255"/>
    </row>
    <row r="580" spans="1:2" ht="15">
      <c r="A580" s="314"/>
      <c r="B580" s="255"/>
    </row>
    <row r="582" spans="1:2" ht="15">
      <c r="A582" s="319"/>
      <c r="B582" s="249"/>
    </row>
    <row r="583" spans="1:2" ht="14.25">
      <c r="A583" s="318"/>
      <c r="B583" s="254"/>
    </row>
    <row r="585" spans="1:2" ht="15">
      <c r="A585" s="314"/>
      <c r="B585" s="255"/>
    </row>
    <row r="587" spans="1:2" ht="15">
      <c r="A587" s="314"/>
      <c r="B587" s="255"/>
    </row>
    <row r="589" spans="1:2" ht="15">
      <c r="A589" s="319"/>
      <c r="B589" s="249"/>
    </row>
    <row r="590" spans="1:2" ht="14.25">
      <c r="A590" s="318"/>
      <c r="B590" s="254"/>
    </row>
    <row r="592" spans="1:2" ht="15">
      <c r="A592" s="314"/>
      <c r="B592" s="255"/>
    </row>
    <row r="594" spans="1:2" ht="15">
      <c r="A594" s="314"/>
      <c r="B594" s="255"/>
    </row>
    <row r="596" spans="1:2" ht="15">
      <c r="A596" s="319"/>
      <c r="B596" s="249"/>
    </row>
    <row r="597" spans="1:2" ht="14.25">
      <c r="A597" s="318"/>
      <c r="B597" s="254"/>
    </row>
    <row r="599" spans="1:2" ht="15">
      <c r="A599" s="314"/>
      <c r="B599" s="255"/>
    </row>
    <row r="601" spans="1:2" ht="15">
      <c r="A601" s="314"/>
      <c r="B601" s="255"/>
    </row>
    <row r="602" spans="1:2" ht="15">
      <c r="A602" s="314"/>
      <c r="B602" s="255"/>
    </row>
    <row r="603" spans="1:2" ht="15">
      <c r="A603" s="321"/>
      <c r="B603" s="256"/>
    </row>
    <row r="604" spans="1:2" ht="14.25">
      <c r="A604" s="318"/>
      <c r="B604" s="254"/>
    </row>
    <row r="606" spans="1:2" ht="15">
      <c r="A606" s="314"/>
      <c r="B606" s="258"/>
    </row>
    <row r="608" spans="1:2" ht="15">
      <c r="A608" s="314"/>
      <c r="B608" s="258"/>
    </row>
    <row r="610" spans="1:2" ht="15">
      <c r="A610" s="319"/>
      <c r="B610" s="249"/>
    </row>
    <row r="611" spans="1:2" ht="14.25">
      <c r="A611" s="318"/>
      <c r="B611" s="254"/>
    </row>
    <row r="613" spans="1:2" ht="15">
      <c r="A613" s="314"/>
      <c r="B613" s="255"/>
    </row>
    <row r="615" spans="1:2" ht="15">
      <c r="A615" s="314"/>
      <c r="B615" s="255"/>
    </row>
    <row r="617" spans="1:2" ht="15">
      <c r="A617" s="319"/>
      <c r="B617" s="249"/>
    </row>
    <row r="618" spans="1:2" ht="14.25">
      <c r="A618" s="318"/>
      <c r="B618" s="254"/>
    </row>
    <row r="620" spans="1:2" ht="15">
      <c r="A620" s="314"/>
      <c r="B620" s="255"/>
    </row>
    <row r="622" spans="1:2" ht="15">
      <c r="A622" s="314"/>
      <c r="B622" s="255"/>
    </row>
    <row r="624" spans="1:2" ht="15">
      <c r="A624" s="319"/>
      <c r="B624" s="249"/>
    </row>
    <row r="625" spans="1:2" ht="14.25">
      <c r="A625" s="318"/>
      <c r="B625" s="254"/>
    </row>
    <row r="627" spans="1:2" ht="15">
      <c r="A627" s="314"/>
      <c r="B627" s="255"/>
    </row>
    <row r="629" spans="1:2" ht="15">
      <c r="A629" s="314"/>
      <c r="B629" s="255"/>
    </row>
    <row r="631" spans="1:2" ht="15">
      <c r="A631" s="319"/>
      <c r="B631" s="249"/>
    </row>
    <row r="632" spans="1:2" ht="14.25">
      <c r="A632" s="318"/>
      <c r="B632" s="254"/>
    </row>
    <row r="634" spans="1:2" ht="15">
      <c r="A634" s="314"/>
      <c r="B634" s="255"/>
    </row>
    <row r="636" spans="1:2" ht="15">
      <c r="A636" s="314"/>
      <c r="B636" s="255"/>
    </row>
    <row r="638" spans="1:2" ht="15">
      <c r="A638" s="314"/>
      <c r="B638" s="255"/>
    </row>
    <row r="640" spans="1:2" ht="15">
      <c r="A640" s="314"/>
      <c r="B640" s="255"/>
    </row>
    <row r="643" spans="1:2" ht="15">
      <c r="A643" s="319"/>
      <c r="B643" s="255"/>
    </row>
    <row r="645" spans="1:2" ht="15">
      <c r="A645" s="319"/>
      <c r="B645" s="255"/>
    </row>
    <row r="647" spans="1:2" ht="15">
      <c r="A647" s="319"/>
      <c r="B647" s="249"/>
    </row>
    <row r="648" spans="1:2" ht="14.25">
      <c r="A648" s="318"/>
      <c r="B648" s="254"/>
    </row>
    <row r="650" spans="1:2" ht="15">
      <c r="A650" s="314"/>
      <c r="B650" s="255"/>
    </row>
    <row r="652" spans="1:2" ht="15">
      <c r="A652" s="319"/>
      <c r="B652" s="249"/>
    </row>
    <row r="653" spans="1:2" ht="14.25">
      <c r="A653" s="318"/>
      <c r="B653" s="254"/>
    </row>
    <row r="655" spans="1:2" ht="15">
      <c r="A655" s="314"/>
      <c r="B655" s="255"/>
    </row>
    <row r="657" spans="1:2" ht="15">
      <c r="A657" s="314"/>
      <c r="B657" s="255"/>
    </row>
    <row r="659" spans="1:2" ht="15">
      <c r="A659" s="314"/>
      <c r="B659" s="255"/>
    </row>
    <row r="662" spans="1:2" ht="15">
      <c r="A662" s="319"/>
      <c r="B662" s="255"/>
    </row>
    <row r="664" spans="1:2" ht="15">
      <c r="A664" s="321"/>
      <c r="B664" s="258"/>
    </row>
    <row r="666" spans="1:2" ht="15">
      <c r="A666" s="321"/>
      <c r="B666" s="256"/>
    </row>
    <row r="667" spans="1:2" ht="14.25">
      <c r="A667" s="320"/>
      <c r="B667" s="254"/>
    </row>
    <row r="668" spans="1:2" ht="14.25">
      <c r="A668" s="318"/>
      <c r="B668" s="254"/>
    </row>
    <row r="669" spans="1:2" ht="15">
      <c r="A669" s="314"/>
      <c r="B669" s="255"/>
    </row>
    <row r="670" spans="1:2" ht="14.25">
      <c r="A670" s="318"/>
      <c r="B670" s="254"/>
    </row>
    <row r="671" spans="1:2" ht="15">
      <c r="A671" s="321"/>
      <c r="B671" s="256"/>
    </row>
    <row r="672" spans="1:2" ht="14.25">
      <c r="A672" s="320"/>
      <c r="B672" s="257"/>
    </row>
    <row r="673" spans="1:2" ht="14.25">
      <c r="A673" s="320"/>
      <c r="B673" s="257"/>
    </row>
    <row r="674" spans="1:2" ht="15">
      <c r="A674" s="314"/>
      <c r="B674" s="255"/>
    </row>
    <row r="676" ht="14.25">
      <c r="A676" s="320"/>
    </row>
    <row r="677" ht="15">
      <c r="A677" s="321"/>
    </row>
    <row r="678" spans="1:2" ht="14.25">
      <c r="A678" s="322"/>
      <c r="B678" s="259"/>
    </row>
    <row r="679" ht="14.25">
      <c r="B679" s="192"/>
    </row>
    <row r="680" spans="1:2" ht="15">
      <c r="A680" s="314"/>
      <c r="B680" s="258"/>
    </row>
    <row r="681" ht="14.25">
      <c r="A681" s="320"/>
    </row>
    <row r="682" ht="15">
      <c r="A682" s="321"/>
    </row>
    <row r="683" spans="1:2" ht="14.25">
      <c r="A683" s="323"/>
      <c r="B683" s="192"/>
    </row>
    <row r="684" spans="1:2" ht="14.25">
      <c r="A684" s="323"/>
      <c r="B684" s="192"/>
    </row>
    <row r="685" spans="1:2" ht="15">
      <c r="A685" s="314"/>
      <c r="B685" s="258"/>
    </row>
    <row r="686" ht="14.25">
      <c r="A686" s="320"/>
    </row>
    <row r="687" ht="15">
      <c r="A687" s="321"/>
    </row>
    <row r="688" spans="1:2" ht="14.25">
      <c r="A688" s="323"/>
      <c r="B688" s="192"/>
    </row>
    <row r="689" spans="1:2" ht="14.25">
      <c r="A689" s="323"/>
      <c r="B689" s="192"/>
    </row>
    <row r="690" spans="1:2" ht="15">
      <c r="A690" s="314"/>
      <c r="B690" s="258"/>
    </row>
    <row r="691" ht="14.25">
      <c r="A691" s="320"/>
    </row>
    <row r="692" ht="15">
      <c r="A692" s="321"/>
    </row>
    <row r="693" spans="1:2" ht="14.25">
      <c r="A693" s="323"/>
      <c r="B693" s="192"/>
    </row>
    <row r="694" ht="15">
      <c r="A694" s="321"/>
    </row>
    <row r="695" spans="1:2" ht="15">
      <c r="A695" s="314"/>
      <c r="B695" s="258"/>
    </row>
    <row r="696" ht="15">
      <c r="A696" s="321"/>
    </row>
    <row r="697" ht="15">
      <c r="A697" s="321"/>
    </row>
    <row r="698" spans="1:2" ht="14.25">
      <c r="A698" s="323"/>
      <c r="B698" s="192"/>
    </row>
    <row r="699" ht="15">
      <c r="A699" s="321"/>
    </row>
    <row r="700" ht="15">
      <c r="A700" s="321"/>
    </row>
    <row r="701" spans="1:2" ht="14.25">
      <c r="A701" s="323"/>
      <c r="B701" s="192"/>
    </row>
    <row r="702" ht="15">
      <c r="A702" s="321"/>
    </row>
    <row r="703" ht="15">
      <c r="A703" s="321"/>
    </row>
    <row r="704" spans="1:2" ht="14.25">
      <c r="A704" s="323"/>
      <c r="B704" s="192"/>
    </row>
    <row r="705" spans="1:2" ht="14.25">
      <c r="A705" s="323"/>
      <c r="B705" s="192"/>
    </row>
    <row r="706" spans="1:2" ht="14.25">
      <c r="A706" s="323"/>
      <c r="B706" s="192"/>
    </row>
    <row r="707" ht="15">
      <c r="A707" s="321"/>
    </row>
    <row r="708" ht="15">
      <c r="A708" s="321"/>
    </row>
    <row r="709" spans="1:2" ht="14.25">
      <c r="A709" s="323"/>
      <c r="B709" s="261"/>
    </row>
    <row r="710" ht="15">
      <c r="A710" s="321"/>
    </row>
    <row r="711" ht="15">
      <c r="A711" s="321"/>
    </row>
    <row r="712" spans="1:2" ht="14.25">
      <c r="A712" s="323"/>
      <c r="B712" s="192"/>
    </row>
    <row r="713" ht="15">
      <c r="A713" s="321"/>
    </row>
    <row r="714" ht="15">
      <c r="A714" s="321"/>
    </row>
    <row r="715" spans="1:2" ht="14.25">
      <c r="A715" s="323"/>
      <c r="B715" s="192"/>
    </row>
    <row r="716" ht="15">
      <c r="A716" s="321"/>
    </row>
    <row r="717" ht="15">
      <c r="A717" s="321"/>
    </row>
    <row r="718" spans="1:2" ht="14.25">
      <c r="A718" s="323"/>
      <c r="B718" s="192"/>
    </row>
    <row r="719" ht="15">
      <c r="A719" s="321"/>
    </row>
    <row r="720" ht="15">
      <c r="A720" s="321"/>
    </row>
    <row r="721" spans="1:2" ht="14.25">
      <c r="A721" s="323"/>
      <c r="B721" s="192"/>
    </row>
    <row r="722" ht="15">
      <c r="A722" s="321"/>
    </row>
    <row r="723" ht="15">
      <c r="A723" s="321"/>
    </row>
    <row r="724" spans="1:2" ht="14.25">
      <c r="A724" s="323"/>
      <c r="B724" s="192"/>
    </row>
    <row r="725" ht="15">
      <c r="A725" s="321"/>
    </row>
    <row r="726" ht="15">
      <c r="A726" s="321"/>
    </row>
    <row r="727" spans="1:2" ht="14.25">
      <c r="A727" s="323"/>
      <c r="B727" s="192"/>
    </row>
    <row r="728" ht="15">
      <c r="A728" s="321"/>
    </row>
    <row r="729" ht="15">
      <c r="A729" s="321"/>
    </row>
    <row r="730" spans="1:2" ht="14.25">
      <c r="A730" s="323"/>
      <c r="B730" s="192"/>
    </row>
    <row r="731" ht="15">
      <c r="A731" s="321"/>
    </row>
    <row r="732" ht="15">
      <c r="A732" s="321"/>
    </row>
    <row r="733" spans="1:2" ht="14.25">
      <c r="A733" s="323"/>
      <c r="B733" s="192"/>
    </row>
    <row r="734" ht="15">
      <c r="A734" s="321"/>
    </row>
    <row r="735" ht="15">
      <c r="A735" s="321"/>
    </row>
    <row r="736" spans="1:2" ht="14.25">
      <c r="A736" s="323"/>
      <c r="B736" s="192"/>
    </row>
    <row r="737" ht="14.25">
      <c r="B737" s="192"/>
    </row>
    <row r="738" ht="15">
      <c r="A738" s="321"/>
    </row>
    <row r="739" spans="1:2" ht="14.25">
      <c r="A739" s="323"/>
      <c r="B739" s="192"/>
    </row>
    <row r="740" spans="1:2" ht="14.25">
      <c r="A740" s="323"/>
      <c r="B740" s="192"/>
    </row>
    <row r="741" ht="15">
      <c r="A741" s="321"/>
    </row>
    <row r="742" spans="1:2" ht="14.25">
      <c r="A742" s="323"/>
      <c r="B742" s="192"/>
    </row>
    <row r="743" spans="1:2" ht="14.25">
      <c r="A743" s="323"/>
      <c r="B743" s="192"/>
    </row>
    <row r="744" spans="1:2" ht="15">
      <c r="A744" s="314"/>
      <c r="B744" s="258"/>
    </row>
    <row r="745" spans="1:2" ht="14.25">
      <c r="A745" s="323"/>
      <c r="B745" s="192"/>
    </row>
    <row r="746" ht="15">
      <c r="A746" s="321"/>
    </row>
    <row r="747" spans="1:2" ht="15">
      <c r="A747" s="321"/>
      <c r="B747" s="258"/>
    </row>
    <row r="748" spans="1:2" ht="15">
      <c r="A748" s="321"/>
      <c r="B748" s="258"/>
    </row>
    <row r="749" ht="15">
      <c r="A749" s="321"/>
    </row>
    <row r="750" spans="1:2" ht="14.25">
      <c r="A750" s="323"/>
      <c r="B750" s="192"/>
    </row>
    <row r="751" spans="1:2" ht="15">
      <c r="A751" s="321"/>
      <c r="B751" s="258"/>
    </row>
    <row r="752" ht="15">
      <c r="A752" s="321"/>
    </row>
    <row r="753" spans="1:2" ht="14.25">
      <c r="A753" s="323"/>
      <c r="B753" s="192"/>
    </row>
    <row r="754" spans="1:2" ht="15">
      <c r="A754" s="321"/>
      <c r="B754" s="258"/>
    </row>
    <row r="755" ht="15">
      <c r="A755" s="321"/>
    </row>
    <row r="756" spans="1:2" ht="14.25">
      <c r="A756" s="323"/>
      <c r="B756" s="192"/>
    </row>
    <row r="757" spans="1:2" ht="15">
      <c r="A757" s="321"/>
      <c r="B757" s="258"/>
    </row>
    <row r="758" ht="15">
      <c r="A758" s="321"/>
    </row>
    <row r="759" spans="1:2" ht="14.25">
      <c r="A759" s="323"/>
      <c r="B759" s="192"/>
    </row>
    <row r="760" ht="15">
      <c r="A760" s="321"/>
    </row>
    <row r="761" ht="15">
      <c r="A761" s="321"/>
    </row>
    <row r="762" spans="1:2" ht="14.25">
      <c r="A762" s="323"/>
      <c r="B762" s="192"/>
    </row>
    <row r="763" ht="15">
      <c r="A763" s="321"/>
    </row>
    <row r="764" ht="15">
      <c r="A764" s="321"/>
    </row>
    <row r="765" spans="1:2" ht="14.25">
      <c r="A765" s="323"/>
      <c r="B765" s="192"/>
    </row>
    <row r="766" ht="15">
      <c r="A766" s="321"/>
    </row>
    <row r="767" spans="1:2" ht="15">
      <c r="A767" s="321"/>
      <c r="B767" s="260"/>
    </row>
    <row r="768" spans="1:2" ht="14.25">
      <c r="A768" s="323"/>
      <c r="B768" s="192"/>
    </row>
    <row r="769" spans="1:2" ht="14.25">
      <c r="A769" s="323"/>
      <c r="B769" s="192"/>
    </row>
    <row r="770" spans="1:2" ht="14.25">
      <c r="A770" s="323"/>
      <c r="B770" s="192"/>
    </row>
    <row r="771" ht="15">
      <c r="A771" s="321"/>
    </row>
    <row r="772" ht="15">
      <c r="A772" s="321"/>
    </row>
    <row r="773" spans="1:2" ht="14.25">
      <c r="A773" s="323"/>
      <c r="B773" s="192"/>
    </row>
    <row r="774" ht="15">
      <c r="A774" s="321"/>
    </row>
    <row r="775" ht="15">
      <c r="A775" s="321"/>
    </row>
    <row r="776" spans="1:2" ht="14.25">
      <c r="A776" s="323"/>
      <c r="B776" s="192"/>
    </row>
    <row r="777" spans="1:2" ht="14.25">
      <c r="A777" s="323"/>
      <c r="B777" s="192"/>
    </row>
    <row r="778" spans="1:2" ht="14.25">
      <c r="A778" s="323"/>
      <c r="B778" s="192"/>
    </row>
    <row r="779" spans="1:2" ht="14.25">
      <c r="A779" s="323"/>
      <c r="B779" s="192"/>
    </row>
    <row r="780" spans="1:2" ht="14.25">
      <c r="A780" s="323"/>
      <c r="B780" s="192"/>
    </row>
    <row r="781" spans="1:2" ht="14.25">
      <c r="A781" s="323"/>
      <c r="B781" s="192"/>
    </row>
    <row r="782" ht="15">
      <c r="A782" s="321"/>
    </row>
    <row r="783" spans="1:2" ht="15">
      <c r="A783" s="321"/>
      <c r="B783" s="192"/>
    </row>
    <row r="784" spans="1:2" ht="14.25">
      <c r="A784" s="324"/>
      <c r="B784" s="192"/>
    </row>
    <row r="785" spans="1:2" ht="14.25">
      <c r="A785" s="323"/>
      <c r="B785" s="192"/>
    </row>
    <row r="786" spans="1:2" ht="14.25">
      <c r="A786" s="323"/>
      <c r="B786" s="192"/>
    </row>
    <row r="787" spans="1:2" ht="14.25">
      <c r="A787" s="323"/>
      <c r="B787" s="192"/>
    </row>
    <row r="788" spans="1:2" ht="14.25">
      <c r="A788" s="323"/>
      <c r="B788" s="192"/>
    </row>
    <row r="789" spans="1:2" ht="14.25">
      <c r="A789" s="323"/>
      <c r="B789" s="192"/>
    </row>
    <row r="790" ht="15">
      <c r="A790" s="321"/>
    </row>
    <row r="791" ht="15">
      <c r="A791" s="321"/>
    </row>
    <row r="792" spans="1:2" ht="14.25">
      <c r="A792" s="323"/>
      <c r="B792" s="192"/>
    </row>
    <row r="793" ht="14.25">
      <c r="B793" s="192"/>
    </row>
    <row r="794" spans="1:2" ht="15">
      <c r="A794" s="321"/>
      <c r="B794" s="192"/>
    </row>
    <row r="795" spans="1:2" ht="14.25">
      <c r="A795" s="323"/>
      <c r="B795" s="192"/>
    </row>
    <row r="796" spans="1:2" ht="14.25">
      <c r="A796" s="323"/>
      <c r="B796" s="192"/>
    </row>
    <row r="797" spans="1:2" ht="15">
      <c r="A797" s="321"/>
      <c r="B797" s="192"/>
    </row>
    <row r="798" spans="1:2" ht="14.25">
      <c r="A798" s="323"/>
      <c r="B798" s="192"/>
    </row>
    <row r="799" ht="14.25">
      <c r="B799" s="192"/>
    </row>
    <row r="800" spans="1:2" ht="15">
      <c r="A800" s="319"/>
      <c r="B800" s="258"/>
    </row>
    <row r="801" ht="14.25">
      <c r="B801" s="192"/>
    </row>
    <row r="802" spans="1:2" ht="15">
      <c r="A802" s="321"/>
      <c r="B802" s="258"/>
    </row>
    <row r="803" ht="15">
      <c r="A803" s="321"/>
    </row>
    <row r="804" ht="15">
      <c r="A804" s="321"/>
    </row>
    <row r="805" spans="1:2" ht="14.25">
      <c r="A805" s="323"/>
      <c r="B805" s="192"/>
    </row>
    <row r="806" spans="1:2" ht="14.25">
      <c r="A806" s="323"/>
      <c r="B806" s="192"/>
    </row>
    <row r="807" ht="15">
      <c r="A807" s="321"/>
    </row>
    <row r="808" ht="15">
      <c r="A808" s="321"/>
    </row>
    <row r="809" spans="1:2" ht="14.25">
      <c r="A809" s="323"/>
      <c r="B809" s="192"/>
    </row>
    <row r="810" spans="1:2" ht="14.25">
      <c r="A810" s="323"/>
      <c r="B810" s="192"/>
    </row>
    <row r="811" spans="1:2" ht="14.25">
      <c r="A811" s="323"/>
      <c r="B811" s="192"/>
    </row>
    <row r="812" spans="1:2" ht="14.25">
      <c r="A812" s="323"/>
      <c r="B812" s="192"/>
    </row>
    <row r="813" spans="1:2" ht="14.25">
      <c r="A813" s="323"/>
      <c r="B813" s="192"/>
    </row>
    <row r="814" ht="15">
      <c r="A814" s="321"/>
    </row>
    <row r="815" ht="15">
      <c r="A815" s="321"/>
    </row>
    <row r="816" spans="1:2" ht="14.25">
      <c r="A816" s="323"/>
      <c r="B816" s="192"/>
    </row>
    <row r="817" spans="1:2" ht="14.25">
      <c r="A817" s="323"/>
      <c r="B817" s="192"/>
    </row>
    <row r="818" spans="1:2" ht="14.25">
      <c r="A818" s="323"/>
      <c r="B818" s="192"/>
    </row>
    <row r="819" spans="1:2" ht="14.25">
      <c r="A819" s="323"/>
      <c r="B819" s="192"/>
    </row>
    <row r="820" spans="1:2" ht="14.25">
      <c r="A820" s="323"/>
      <c r="B820" s="192"/>
    </row>
    <row r="821" spans="1:2" ht="15">
      <c r="A821" s="314"/>
      <c r="B821" s="258"/>
    </row>
    <row r="822" spans="1:2" ht="14.25">
      <c r="A822" s="323"/>
      <c r="B822" s="192"/>
    </row>
    <row r="823" spans="1:2" ht="15">
      <c r="A823" s="321"/>
      <c r="B823" s="258"/>
    </row>
    <row r="824" ht="15">
      <c r="A824" s="321"/>
    </row>
    <row r="825" ht="15">
      <c r="A825" s="321"/>
    </row>
    <row r="826" spans="1:2" ht="14.25">
      <c r="A826" s="323"/>
      <c r="B826" s="192"/>
    </row>
    <row r="827" spans="1:2" ht="14.25">
      <c r="A827" s="323"/>
      <c r="B827" s="192"/>
    </row>
    <row r="828" ht="15">
      <c r="A828" s="321"/>
    </row>
    <row r="829" spans="1:2" ht="14.25">
      <c r="A829" s="323"/>
      <c r="B829" s="192"/>
    </row>
    <row r="830" ht="15">
      <c r="A830" s="321"/>
    </row>
    <row r="831" ht="15">
      <c r="A831" s="321"/>
    </row>
    <row r="832" spans="1:2" ht="14.25">
      <c r="A832" s="323"/>
      <c r="B832" s="192"/>
    </row>
    <row r="833" spans="1:2" ht="14.25">
      <c r="A833" s="323"/>
      <c r="B833" s="192"/>
    </row>
    <row r="834" ht="15">
      <c r="A834" s="321"/>
    </row>
    <row r="835" ht="15">
      <c r="A835" s="321"/>
    </row>
    <row r="836" spans="1:2" ht="14.25">
      <c r="A836" s="323"/>
      <c r="B836" s="192"/>
    </row>
    <row r="837" ht="14.25">
      <c r="A837" s="320"/>
    </row>
    <row r="839" spans="1:2" ht="15">
      <c r="A839" s="314"/>
      <c r="B839" s="258"/>
    </row>
    <row r="841" spans="1:2" ht="15">
      <c r="A841" s="314"/>
      <c r="B841" s="255"/>
    </row>
    <row r="844" spans="1:2" ht="15">
      <c r="A844" s="319"/>
      <c r="B844" s="255"/>
    </row>
    <row r="846" spans="1:2" ht="15">
      <c r="A846" s="319"/>
      <c r="B846" s="255"/>
    </row>
    <row r="848" spans="1:2" ht="15">
      <c r="A848" s="319"/>
      <c r="B848" s="249"/>
    </row>
    <row r="849" spans="1:2" ht="14.25">
      <c r="A849" s="318"/>
      <c r="B849" s="254"/>
    </row>
    <row r="851" spans="1:2" ht="15">
      <c r="A851" s="314"/>
      <c r="B851" s="255"/>
    </row>
    <row r="853" spans="1:2" ht="15">
      <c r="A853" s="314"/>
      <c r="B853" s="255"/>
    </row>
    <row r="855" spans="1:2" ht="15">
      <c r="A855" s="319"/>
      <c r="B855" s="249"/>
    </row>
    <row r="856" spans="1:2" ht="14.25">
      <c r="A856" s="318"/>
      <c r="B856" s="254"/>
    </row>
    <row r="858" spans="1:2" ht="15">
      <c r="A858" s="314"/>
      <c r="B858" s="255"/>
    </row>
    <row r="860" spans="1:2" ht="15">
      <c r="A860" s="314"/>
      <c r="B860" s="255"/>
    </row>
    <row r="862" spans="1:2" ht="15">
      <c r="A862" s="319"/>
      <c r="B862" s="249"/>
    </row>
    <row r="863" spans="1:2" ht="14.25">
      <c r="A863" s="318"/>
      <c r="B863" s="254"/>
    </row>
    <row r="865" spans="1:2" ht="15">
      <c r="A865" s="314"/>
      <c r="B865" s="255"/>
    </row>
    <row r="867" spans="1:2" ht="15">
      <c r="A867" s="314"/>
      <c r="B867" s="255"/>
    </row>
    <row r="869" spans="1:2" ht="15">
      <c r="A869" s="319"/>
      <c r="B869" s="249"/>
    </row>
    <row r="870" spans="1:2" ht="14.25">
      <c r="A870" s="318"/>
      <c r="B870" s="254"/>
    </row>
    <row r="871" spans="1:2" ht="14.25">
      <c r="A871" s="318"/>
      <c r="B871" s="254"/>
    </row>
    <row r="872" spans="1:2" ht="14.25">
      <c r="A872" s="318"/>
      <c r="B872" s="254"/>
    </row>
    <row r="873" spans="1:2" ht="14.25">
      <c r="A873" s="318"/>
      <c r="B873" s="254"/>
    </row>
    <row r="874" spans="1:2" ht="14.25">
      <c r="A874" s="318"/>
      <c r="B874" s="254"/>
    </row>
    <row r="876" spans="1:2" ht="15">
      <c r="A876" s="314"/>
      <c r="B876" s="255"/>
    </row>
    <row r="878" spans="1:2" ht="15">
      <c r="A878" s="314"/>
      <c r="B878" s="255"/>
    </row>
    <row r="880" spans="1:2" ht="15">
      <c r="A880" s="319"/>
      <c r="B880" s="249"/>
    </row>
    <row r="881" spans="1:2" ht="14.25">
      <c r="A881" s="318"/>
      <c r="B881" s="254"/>
    </row>
    <row r="882" spans="1:2" ht="14.25">
      <c r="A882" s="318"/>
      <c r="B882" s="254"/>
    </row>
    <row r="884" spans="1:2" ht="15">
      <c r="A884" s="314"/>
      <c r="B884" s="255"/>
    </row>
    <row r="886" spans="1:2" ht="15">
      <c r="A886" s="314"/>
      <c r="B886" s="255"/>
    </row>
    <row r="888" spans="1:2" ht="15">
      <c r="A888" s="319"/>
      <c r="B888" s="249"/>
    </row>
    <row r="889" spans="1:2" ht="14.25">
      <c r="A889" s="318"/>
      <c r="B889" s="254"/>
    </row>
    <row r="890" spans="1:2" ht="14.25">
      <c r="A890" s="318"/>
      <c r="B890" s="254"/>
    </row>
    <row r="892" spans="1:2" ht="15">
      <c r="A892" s="314"/>
      <c r="B892" s="255"/>
    </row>
    <row r="894" spans="1:2" ht="15">
      <c r="A894" s="314"/>
      <c r="B894" s="255"/>
    </row>
    <row r="896" spans="1:2" ht="15">
      <c r="A896" s="319"/>
      <c r="B896" s="249"/>
    </row>
    <row r="897" spans="1:2" ht="14.25">
      <c r="A897" s="318"/>
      <c r="B897" s="254"/>
    </row>
    <row r="898" spans="1:2" ht="14.25">
      <c r="A898" s="318"/>
      <c r="B898" s="254"/>
    </row>
    <row r="899" spans="1:2" ht="14.25">
      <c r="A899" s="318"/>
      <c r="B899" s="254"/>
    </row>
    <row r="900" spans="1:2" ht="14.25">
      <c r="A900" s="318"/>
      <c r="B900" s="254"/>
    </row>
    <row r="901" spans="1:2" ht="14.25">
      <c r="A901" s="318"/>
      <c r="B901" s="254"/>
    </row>
    <row r="902" spans="1:2" ht="14.25">
      <c r="A902" s="318"/>
      <c r="B902" s="254"/>
    </row>
    <row r="903" spans="1:2" ht="14.25">
      <c r="A903" s="318"/>
      <c r="B903" s="254"/>
    </row>
    <row r="904" spans="1:2" ht="14.25">
      <c r="A904" s="318"/>
      <c r="B904" s="254"/>
    </row>
    <row r="905" spans="1:2" ht="14.25">
      <c r="A905" s="318"/>
      <c r="B905" s="254"/>
    </row>
    <row r="906" spans="1:2" ht="14.25">
      <c r="A906" s="318"/>
      <c r="B906" s="254"/>
    </row>
    <row r="908" spans="1:2" ht="15">
      <c r="A908" s="314"/>
      <c r="B908" s="255"/>
    </row>
    <row r="910" spans="1:2" ht="15">
      <c r="A910" s="314"/>
      <c r="B910" s="255"/>
    </row>
    <row r="912" spans="1:2" ht="15">
      <c r="A912" s="319"/>
      <c r="B912" s="249"/>
    </row>
    <row r="913" spans="1:2" ht="14.25">
      <c r="A913" s="318"/>
      <c r="B913" s="254"/>
    </row>
    <row r="914" spans="1:2" ht="14.25">
      <c r="A914" s="318"/>
      <c r="B914" s="254"/>
    </row>
    <row r="915" spans="1:2" ht="14.25">
      <c r="A915" s="318"/>
      <c r="B915" s="254"/>
    </row>
    <row r="916" spans="1:2" ht="14.25">
      <c r="A916" s="318"/>
      <c r="B916" s="254"/>
    </row>
    <row r="917" spans="1:2" ht="14.25">
      <c r="A917" s="318"/>
      <c r="B917" s="254"/>
    </row>
    <row r="918" spans="1:2" ht="14.25">
      <c r="A918" s="318"/>
      <c r="B918" s="254"/>
    </row>
    <row r="920" spans="1:2" ht="15">
      <c r="A920" s="314"/>
      <c r="B920" s="255"/>
    </row>
    <row r="922" spans="1:2" ht="15">
      <c r="A922" s="314"/>
      <c r="B922" s="255"/>
    </row>
    <row r="924" spans="1:2" ht="15">
      <c r="A924" s="319"/>
      <c r="B924" s="249"/>
    </row>
    <row r="925" spans="1:2" ht="14.25">
      <c r="A925" s="318"/>
      <c r="B925" s="254"/>
    </row>
    <row r="926" spans="1:2" ht="14.25">
      <c r="A926" s="318"/>
      <c r="B926" s="254"/>
    </row>
    <row r="927" spans="1:2" ht="14.25">
      <c r="A927" s="318"/>
      <c r="B927" s="254"/>
    </row>
    <row r="930" spans="1:2" ht="15">
      <c r="A930" s="314"/>
      <c r="B930" s="255"/>
    </row>
    <row r="932" spans="1:2" ht="15">
      <c r="A932" s="314"/>
      <c r="B932" s="255"/>
    </row>
    <row r="934" spans="1:2" ht="15">
      <c r="A934" s="319"/>
      <c r="B934" s="249"/>
    </row>
    <row r="935" spans="1:2" ht="14.25">
      <c r="A935" s="318"/>
      <c r="B935" s="254"/>
    </row>
    <row r="937" spans="1:2" ht="15">
      <c r="A937" s="314"/>
      <c r="B937" s="255"/>
    </row>
    <row r="939" spans="1:2" ht="15">
      <c r="A939" s="314"/>
      <c r="B939" s="255"/>
    </row>
    <row r="941" spans="1:2" ht="15">
      <c r="A941" s="319"/>
      <c r="B941" s="249"/>
    </row>
    <row r="942" spans="1:2" ht="14.25">
      <c r="A942" s="318"/>
      <c r="B942" s="254"/>
    </row>
    <row r="943" spans="1:2" ht="14.25">
      <c r="A943" s="318"/>
      <c r="B943" s="254"/>
    </row>
    <row r="945" spans="1:2" ht="15">
      <c r="A945" s="314"/>
      <c r="B945" s="255"/>
    </row>
    <row r="947" spans="1:2" ht="15">
      <c r="A947" s="314"/>
      <c r="B947" s="255"/>
    </row>
    <row r="949" spans="1:2" ht="15">
      <c r="A949" s="319"/>
      <c r="B949" s="249"/>
    </row>
    <row r="950" spans="1:2" ht="14.25">
      <c r="A950" s="318"/>
      <c r="B950" s="254"/>
    </row>
    <row r="951" spans="1:2" ht="14.25">
      <c r="A951" s="318"/>
      <c r="B951" s="254"/>
    </row>
    <row r="952" spans="1:2" ht="14.25">
      <c r="A952" s="318"/>
      <c r="B952" s="254"/>
    </row>
    <row r="953" spans="1:2" ht="14.25">
      <c r="A953" s="318"/>
      <c r="B953" s="254"/>
    </row>
    <row r="954" spans="1:2" ht="14.25">
      <c r="A954" s="318"/>
      <c r="B954" s="254"/>
    </row>
    <row r="955" spans="1:2" ht="14.25">
      <c r="A955" s="318"/>
      <c r="B955" s="254"/>
    </row>
    <row r="956" spans="1:2" ht="14.25">
      <c r="A956" s="318"/>
      <c r="B956" s="254"/>
    </row>
    <row r="957" spans="1:2" ht="14.25">
      <c r="A957" s="318"/>
      <c r="B957" s="254"/>
    </row>
    <row r="958" spans="1:2" ht="14.25">
      <c r="A958" s="318"/>
      <c r="B958" s="254"/>
    </row>
    <row r="959" spans="1:2" ht="14.25">
      <c r="A959" s="318"/>
      <c r="B959" s="254"/>
    </row>
    <row r="960" spans="1:2" ht="14.25">
      <c r="A960" s="318"/>
      <c r="B960" s="254"/>
    </row>
    <row r="963" spans="1:2" ht="15">
      <c r="A963" s="314"/>
      <c r="B963" s="255"/>
    </row>
    <row r="965" spans="1:2" ht="15">
      <c r="A965" s="314"/>
      <c r="B965" s="255"/>
    </row>
  </sheetData>
  <sheetProtection/>
  <mergeCells count="1">
    <mergeCell ref="A1:G1"/>
  </mergeCells>
  <printOptions horizontalCentered="1"/>
  <pageMargins left="0.1968503937007874" right="0.1968503937007874" top="0.4330708661417323" bottom="0.4724409448818898" header="0.31496062992125984" footer="0.31496062992125984"/>
  <pageSetup firstPageNumber="5" useFirstPageNumber="1" fitToHeight="0" horizontalDpi="600" verticalDpi="600" orientation="landscape" paperSize="9" scale="85" r:id="rId1"/>
  <headerFooter alignWithMargins="0">
    <oddFooter>&amp;R&amp;P</oddFooter>
  </headerFooter>
  <ignoredErrors>
    <ignoredError sqref="A81 A89 A99 A68 A60:A61 A63" numberStoredAsText="1"/>
    <ignoredError sqref="E66 F66 G66 D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mfkor</cp:lastModifiedBy>
  <cp:lastPrinted>2016-03-22T13:00:55Z</cp:lastPrinted>
  <dcterms:created xsi:type="dcterms:W3CDTF">2001-11-29T15:00:47Z</dcterms:created>
  <dcterms:modified xsi:type="dcterms:W3CDTF">2016-03-22T14:04:10Z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HV-Prijedlog financijskog plana za 2016.- 2018..xls</vt:lpwstr>
  </property>
</Properties>
</file>