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13176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'bilanca'!$A$1:$H$23</definedName>
    <definedName name="_xlnm.Print_Area" localSheetId="4">'posebni dio'!$A$1:$E$315</definedName>
    <definedName name="_xlnm.Print_Area" localSheetId="1">'prihodi'!$A$1:$H$48</definedName>
    <definedName name="_xlnm.Print_Area" localSheetId="3">'račun financiranja'!$A$1:$H$15</definedName>
    <definedName name="_xlnm.Print_Area" localSheetId="2">'rashodi-opći dio'!$A$1:$H$98</definedName>
  </definedNames>
  <calcPr fullCalcOnLoad="1"/>
</workbook>
</file>

<file path=xl/sharedStrings.xml><?xml version="1.0" encoding="utf-8"?>
<sst xmlns="http://schemas.openxmlformats.org/spreadsheetml/2006/main" count="526" uniqueCount="267">
  <si>
    <t>Dodatna ulaganja na građevinskim objektima</t>
  </si>
  <si>
    <t>Uređaji, strojevi i oprema za ostale namjene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</si>
  <si>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</si>
  <si>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</si>
  <si>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</si>
  <si>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</si>
  <si>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</si>
  <si>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</si>
  <si>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</si>
  <si>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</si>
  <si>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</si>
  <si>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</si>
  <si>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</si>
  <si>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</si>
  <si>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</si>
  <si>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</si>
  <si>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</si>
  <si>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</si>
  <si>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</si>
  <si>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</si>
  <si>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</si>
  <si>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</si>
  <si>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</si>
  <si>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</si>
  <si>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</si>
  <si>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</si>
  <si>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</si>
  <si>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</si>
  <si>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</si>
  <si>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</si>
  <si>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</si>
  <si>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</si>
  <si>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</si>
  <si>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</si>
  <si>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</si>
  <si>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</si>
  <si>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</si>
  <si>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</si>
  <si>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</si>
  <si>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</si>
  <si>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</si>
  <si>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</si>
  <si>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</si>
  <si>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</si>
  <si>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</si>
  <si>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</si>
  <si>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</si>
  <si>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</si>
  <si>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Naziv prihoda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</si>
  <si>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</si>
  <si>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</si>
  <si>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</si>
  <si>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</si>
  <si>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</si>
  <si>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</si>
  <si>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</si>
  <si>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</si>
  <si>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</si>
  <si>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</si>
  <si>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</si>
  <si>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</si>
  <si>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</si>
  <si>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</si>
  <si>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</si>
  <si>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</si>
  <si>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</si>
  <si>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</si>
  <si>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</si>
  <si>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</si>
  <si>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</si>
  <si>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</si>
  <si>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</si>
  <si>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</si>
  <si>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</si>
  <si>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</si>
  <si>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</si>
  <si>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</si>
  <si>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</si>
  <si>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</si>
  <si>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</si>
  <si>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</si>
  <si>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</si>
  <si>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</si>
  <si>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</si>
  <si>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</si>
  <si>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Tuzemne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</si>
  <si>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</si>
  <si>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</si>
  <si>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</si>
  <si>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</si>
  <si>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</si>
  <si>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</si>
  <si>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</si>
  <si>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</si>
  <si>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</si>
  <si>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</si>
  <si>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</si>
  <si>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</si>
  <si>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</si>
  <si>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</si>
  <si>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</si>
  <si>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</si>
  <si>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</si>
  <si>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</si>
  <si>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</si>
  <si>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</si>
  <si>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</si>
  <si>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</si>
  <si>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</si>
  <si>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</si>
  <si>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</si>
  <si>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</si>
  <si>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</si>
  <si>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</si>
  <si>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A1004</t>
  </si>
  <si>
    <t>K2004</t>
  </si>
  <si>
    <t>I. OPĆI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</si>
  <si>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</si>
  <si>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</si>
  <si>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</si>
  <si>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</si>
  <si>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</si>
  <si>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</si>
  <si>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</si>
  <si>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A1011</t>
  </si>
  <si>
    <t>K2005</t>
  </si>
  <si>
    <t>K2006</t>
  </si>
  <si>
    <t>K2007</t>
  </si>
  <si>
    <t>K2010</t>
  </si>
  <si>
    <t>K2011</t>
  </si>
  <si>
    <t>Sitni inventar i autogume</t>
  </si>
  <si>
    <t>Usluge tekućeg i investicijskog održavanja</t>
  </si>
  <si>
    <t>A1012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</si>
  <si>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</si>
  <si>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</si>
  <si>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</si>
  <si>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</si>
  <si>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</si>
  <si>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</si>
  <si>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</si>
  <si>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</si>
  <si>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</si>
  <si>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</si>
  <si>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</si>
  <si>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</si>
  <si>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</si>
  <si>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K2013</t>
  </si>
  <si>
    <t>Medicinska i laboratorijska oprema</t>
  </si>
  <si>
    <t>OSTALI IZVANREDNI IZDACI</t>
  </si>
  <si>
    <t>PRIJEVOZNA SREDSTVA</t>
  </si>
  <si>
    <t>01</t>
  </si>
  <si>
    <t>Kapitalne pomoći od međunarodnih organizacija</t>
  </si>
  <si>
    <t>Financijski  rashodi</t>
  </si>
  <si>
    <t>Rashodi za nabavu nefinancijske imovine</t>
  </si>
  <si>
    <t xml:space="preserve">Prijevozna sredstva </t>
  </si>
  <si>
    <t>IZDACI ZA FINANCIJSKU IMOVINU I OTPLATU ZAJMOVA</t>
  </si>
  <si>
    <t>Pomoći dane u inozemstvo i unutar opće države</t>
  </si>
  <si>
    <t xml:space="preserve">Kapitalne pomoći </t>
  </si>
  <si>
    <t>Prijevozna sredstva  u cestovnom prometu</t>
  </si>
  <si>
    <t>Prihodi od prodaje prijevoznih sredstava</t>
  </si>
  <si>
    <t>Primljeni zajmovi od drugih razina vlasti</t>
  </si>
  <si>
    <t>Otplata glavnice primljenih zajmova od drugih razina vlasti</t>
  </si>
  <si>
    <t>Plaće za za prekovremeni rad</t>
  </si>
  <si>
    <t>NERETVA-TREBIŠNICA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</si>
  <si>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</si>
  <si>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</si>
  <si>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</si>
  <si>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</si>
  <si>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</si>
  <si>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</si>
  <si>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</si>
  <si>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</si>
  <si>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</si>
  <si>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</si>
  <si>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</si>
  <si>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</si>
  <si>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</si>
  <si>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</si>
  <si>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</si>
  <si>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kredita od kreditnih institucija u javnom sektoru</t>
  </si>
  <si>
    <t>Otplata glavnice primljenih zajmova od državnog proračuna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</si>
  <si>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</si>
  <si>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</si>
  <si>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</si>
  <si>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Doprinosi za obvezno osiguranje u slučaju nezaposlenosti 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</si>
  <si>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</si>
  <si>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</si>
  <si>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</si>
  <si>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</si>
  <si>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</si>
  <si>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</si>
  <si>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Agencija za plovne puteve (DP)</t>
  </si>
  <si>
    <t>PROJEKTI EIB/CEB VODNOKOMUNALNE INFRASTRUKTURE</t>
  </si>
  <si>
    <t>K2060</t>
  </si>
  <si>
    <t>Otplata glanice primljenih zajmova od državnog proračuna</t>
  </si>
  <si>
    <t>A1013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</si>
  <si>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</si>
  <si>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</si>
  <si>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</si>
  <si>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</si>
  <si>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Pomoći dane u inozemstvo i unutar općeg proračuna</t>
  </si>
  <si>
    <t>Ugovorne kazne i ostale naknade štete</t>
  </si>
  <si>
    <t>Premije osiguranja</t>
  </si>
  <si>
    <t>Tekuće pomoći unutar općeg proračuna</t>
  </si>
  <si>
    <t>Službena, radna i zaštitna odjeća i obuća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</si>
  <si>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</si>
  <si>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</si>
  <si>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</si>
  <si>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</si>
  <si>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</si>
  <si>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VODNOGOSPODARSKI LABORATORIJ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</si>
  <si>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</si>
  <si>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</si>
  <si>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</si>
  <si>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</si>
  <si>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</si>
  <si>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Kamate za zajmove od drugih razina vlasti-dr. proračun</t>
  </si>
  <si>
    <t>Ostali nespomenuti prihodi</t>
  </si>
  <si>
    <t>Prijevozna sredstva u pomorskom i riječnom prometu</t>
  </si>
  <si>
    <t>Materijalna imovina-prirodna bogatsva</t>
  </si>
  <si>
    <t>IZDACI ZA OBRAČUN I NAPLATU NAKNADA (Obračun i 
naplata vodnih naknada)</t>
  </si>
  <si>
    <t xml:space="preserve">Tekuće pomoći unutar općeg  proračuna </t>
  </si>
  <si>
    <t>Pomoći proračunu iz drugih proračuna</t>
  </si>
  <si>
    <t>Tekuće pomoći proračunu iz drugih proračuna</t>
  </si>
  <si>
    <t>Kapitalne pomoći proračunu iz drugih proračuna</t>
  </si>
  <si>
    <t>Donacije od pravnih i fizičkih osoba izvan općeg proračuna</t>
  </si>
  <si>
    <t>Zdravstvene i veterinarske usluge</t>
  </si>
  <si>
    <t>Članarine i norme</t>
  </si>
  <si>
    <t xml:space="preserve">Kapitalne pomoći kreditnim i ostalim financijskim institucijama te trgovačkim društvima u javnom sektoru </t>
  </si>
  <si>
    <t>Kapitalne pomoći kreditnim i ostalim financijskim institucijama te trgovačkim društvima u javnom sektoru 
te trgovačkim unutar javnog sektora</t>
  </si>
  <si>
    <t>Otplata glavnice primljenih kredita i zajmova od kreditnih i ostalih financijskih  institucija u javnom sektoru</t>
  </si>
  <si>
    <t>Otplata glavnice primljenih kredita i zajmova  od kreditnih i ostalih financijskih institucija izvan javnog sektora</t>
  </si>
  <si>
    <t>Otplata glavnice primljenih kredita od tuzemnih kreditnih  institucija izvan javnog sektora</t>
  </si>
  <si>
    <t>Otplata glavnice primljenih kredita i zajmova od kreditnih  i ostalih financijskih institucija u javnom sektoru</t>
  </si>
  <si>
    <t>Rashodi za nabavu neproizvedene dugotrajne imovine</t>
  </si>
  <si>
    <t>Naknada šteta pravnim i fizičkim osobama</t>
  </si>
  <si>
    <t>Pomoći dane u  inozemstvo i unutar općeg proračuna</t>
  </si>
  <si>
    <t>II. POSEBNI DIO</t>
  </si>
  <si>
    <t>B. RAČUN FINANCIRANJA</t>
  </si>
  <si>
    <t>PRIJENOS DEPOZITA IZ PRETHODNE GODINE</t>
  </si>
  <si>
    <t>Prihodi od pozitivnih tečajnih razlika</t>
  </si>
  <si>
    <t>Prijevozna sredstva u cestovnom prometu</t>
  </si>
  <si>
    <t>Troškovi sudskih postupaka</t>
  </si>
  <si>
    <t>Računalne usluge</t>
  </si>
  <si>
    <t>K2061</t>
  </si>
  <si>
    <t>PROJEKTI ŠVICARSKA DAROVNICA</t>
  </si>
  <si>
    <t xml:space="preserve">Kapitalne pomoći kreditnim  i ostalim financijskim institucijama te trgovačkim društvima u javnom sektoru </t>
  </si>
  <si>
    <t>ULAGANJA U MATERIJALNU I NEMATER. IMOVINU (ZEMLJIŠTE)</t>
  </si>
  <si>
    <t>Pomoći inozemnim vladama</t>
  </si>
  <si>
    <t>Kapitalne pomoći inozemnim vladama izvan EU (BiH)</t>
  </si>
  <si>
    <t>Službena radna i zaštitna odjeća i obuća</t>
  </si>
  <si>
    <t>Negativne tečajne razlike</t>
  </si>
  <si>
    <t>Plaće u naravi</t>
  </si>
  <si>
    <t>Naknade troškova osobama izvan radnog odnosa</t>
  </si>
  <si>
    <t>UKUPNI PRIHODI</t>
  </si>
  <si>
    <t>UKUPNI RASHODI</t>
  </si>
  <si>
    <t>Pomoći od izvanproračunskih korisnika</t>
  </si>
  <si>
    <t xml:space="preserve">Tekuće pomoći od izvanproračunskih korisnika </t>
  </si>
  <si>
    <t>Prihodi od dividendi</t>
  </si>
  <si>
    <t>Tekuće pomoći od međunarodnih organizacija</t>
  </si>
  <si>
    <t>Povećanje / smanjenje</t>
  </si>
  <si>
    <t>IZDACI ZA FINANC. IMOVINU I OTPLATE ZAJMOVA</t>
  </si>
  <si>
    <t xml:space="preserve">Kapitalne pomoći kreditnim i ostalim financijskim institucijama te trgovačkim društvima u javnom sektoru
trgovačkim društvima u javnom sektoru </t>
  </si>
  <si>
    <t>Plan
2016.</t>
  </si>
  <si>
    <t>Novi plan                 2016.</t>
  </si>
  <si>
    <t>Novi plan          2016.</t>
  </si>
  <si>
    <t xml:space="preserve">
IZMJENE I DOPUNE FINANCIJSKOG PLANA HRVATSKIH VODA ZA 2016. 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</si>
</sst>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000"/>
    <numFmt numFmtId="185" formatCode="#,##0.0"/>
    <numFmt numFmtId="186" formatCode="00000000"/>
    <numFmt numFmtId="187" formatCode="0000"/>
    <numFmt numFmtId="188" formatCode="0000000000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.85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9" fontId="1" fillId="0" borderId="0" applyFont="0" applyFill="0" applyBorder="0" applyAlignment="0" applyProtection="0"/>
    <xf numFmtId="0" fontId="5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7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 quotePrefix="1">
      <alignment horizontal="left" wrapText="1"/>
      <protection/>
    </xf>
    <xf numFmtId="0" fontId="2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7" fillId="0" borderId="13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justify"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3" fontId="7" fillId="0" borderId="1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171" fontId="18" fillId="0" borderId="0" xfId="71" applyFont="1" applyFill="1" applyBorder="1" applyAlignment="1" applyProtection="1">
      <alignment/>
      <protection/>
    </xf>
    <xf numFmtId="43" fontId="18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 quotePrefix="1">
      <alignment horizontal="left" wrapText="1"/>
      <protection/>
    </xf>
    <xf numFmtId="3" fontId="7" fillId="0" borderId="12" xfId="0" applyNumberFormat="1" applyFont="1" applyBorder="1" applyAlignment="1">
      <alignment horizontal="right" wrapText="1"/>
    </xf>
    <xf numFmtId="0" fontId="18" fillId="33" borderId="0" xfId="0" applyNumberFormat="1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>
      <alignment horizontal="right" wrapText="1"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indent="31"/>
      <protection/>
    </xf>
    <xf numFmtId="3" fontId="18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3" fontId="3" fillId="34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3" fontId="4" fillId="34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54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22" fillId="0" borderId="0" xfId="54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3" fontId="23" fillId="0" borderId="0" xfId="0" applyNumberFormat="1" applyFont="1" applyFill="1" applyBorder="1" applyAlignment="1" applyProtection="1">
      <alignment horizontal="right" wrapText="1"/>
      <protection/>
    </xf>
    <xf numFmtId="3" fontId="22" fillId="34" borderId="0" xfId="54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23" fillId="34" borderId="0" xfId="0" applyNumberFormat="1" applyFont="1" applyFill="1" applyBorder="1" applyAlignment="1" applyProtection="1">
      <alignment horizontal="right" wrapText="1"/>
      <protection/>
    </xf>
    <xf numFmtId="3" fontId="22" fillId="34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quotePrefix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quotePrefix="1">
      <alignment horizontal="left"/>
    </xf>
    <xf numFmtId="3" fontId="23" fillId="3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3" fontId="22" fillId="35" borderId="0" xfId="54" applyNumberFormat="1" applyFont="1" applyFill="1" applyBorder="1" applyAlignment="1" applyProtection="1">
      <alignment horizontal="right"/>
      <protection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left" wrapText="1"/>
      <protection/>
    </xf>
    <xf numFmtId="3" fontId="22" fillId="0" borderId="0" xfId="54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3" fontId="22" fillId="35" borderId="0" xfId="54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23" fillId="34" borderId="0" xfId="0" applyNumberFormat="1" applyFont="1" applyFill="1" applyBorder="1" applyAlignment="1" applyProtection="1">
      <alignment horizontal="right"/>
      <protection/>
    </xf>
    <xf numFmtId="3" fontId="22" fillId="34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left" wrapText="1"/>
    </xf>
    <xf numFmtId="3" fontId="4" fillId="34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54" applyNumberFormat="1" applyFont="1" applyFill="1" applyBorder="1" applyAlignment="1" applyProtection="1">
      <alignment horizontal="left"/>
      <protection/>
    </xf>
    <xf numFmtId="0" fontId="4" fillId="0" borderId="0" xfId="54" applyFont="1" applyBorder="1" applyAlignment="1">
      <alignment horizontal="left" wrapText="1"/>
      <protection/>
    </xf>
    <xf numFmtId="0" fontId="5" fillId="0" borderId="0" xfId="0" applyFont="1" applyBorder="1" applyAlignment="1" quotePrefix="1">
      <alignment horizontal="left"/>
    </xf>
    <xf numFmtId="3" fontId="3" fillId="34" borderId="0" xfId="0" applyNumberFormat="1" applyFont="1" applyFill="1" applyBorder="1" applyAlignment="1" applyProtection="1">
      <alignment horizontal="right"/>
      <protection/>
    </xf>
    <xf numFmtId="0" fontId="4" fillId="0" borderId="0" xfId="54" applyNumberFormat="1" applyFont="1" applyFill="1" applyBorder="1" applyAlignment="1">
      <alignment horizontal="left"/>
      <protection/>
    </xf>
    <xf numFmtId="3" fontId="4" fillId="0" borderId="0" xfId="54" applyNumberFormat="1" applyFont="1" applyFill="1" applyBorder="1" applyAlignment="1" applyProtection="1">
      <alignment horizontal="right"/>
      <protection/>
    </xf>
    <xf numFmtId="3" fontId="4" fillId="34" borderId="0" xfId="54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2" fillId="0" borderId="15" xfId="0" applyFont="1" applyBorder="1" applyAlignment="1" quotePrefix="1">
      <alignment horizontal="left" vertical="top" wrapText="1"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3" fontId="23" fillId="34" borderId="0" xfId="0" applyNumberFormat="1" applyFont="1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0" fontId="25" fillId="34" borderId="0" xfId="0" applyNumberFormat="1" applyFont="1" applyFill="1" applyBorder="1" applyAlignment="1" applyProtection="1">
      <alignment/>
      <protection/>
    </xf>
    <xf numFmtId="0" fontId="18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 wrapText="1"/>
    </xf>
    <xf numFmtId="3" fontId="22" fillId="34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 horizontal="left" vertical="top"/>
    </xf>
    <xf numFmtId="3" fontId="2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wrapText="1"/>
    </xf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3" fillId="34" borderId="0" xfId="0" applyNumberFormat="1" applyFont="1" applyFill="1" applyBorder="1" applyAlignment="1" applyProtection="1">
      <alignment wrapText="1"/>
      <protection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 quotePrefix="1">
      <alignment horizontal="left"/>
    </xf>
    <xf numFmtId="0" fontId="4" fillId="34" borderId="0" xfId="0" applyFont="1" applyFill="1" applyBorder="1" applyAlignment="1">
      <alignment horizontal="left"/>
    </xf>
    <xf numFmtId="3" fontId="4" fillId="34" borderId="0" xfId="0" applyNumberFormat="1" applyFont="1" applyFill="1" applyBorder="1" applyAlignment="1" applyProtection="1">
      <alignment/>
      <protection/>
    </xf>
    <xf numFmtId="3" fontId="23" fillId="35" borderId="0" xfId="54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 quotePrefix="1">
      <alignment horizontal="left" vertical="top"/>
    </xf>
    <xf numFmtId="0" fontId="22" fillId="0" borderId="0" xfId="0" applyFont="1" applyBorder="1" applyAlignment="1">
      <alignment horizontal="left" wrapText="1"/>
    </xf>
    <xf numFmtId="0" fontId="23" fillId="34" borderId="0" xfId="0" applyFont="1" applyFill="1" applyBorder="1" applyAlignment="1">
      <alignment wrapText="1"/>
    </xf>
    <xf numFmtId="3" fontId="23" fillId="34" borderId="0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 applyProtection="1">
      <alignment wrapText="1"/>
      <protection/>
    </xf>
    <xf numFmtId="0" fontId="23" fillId="34" borderId="0" xfId="0" applyFont="1" applyFill="1" applyBorder="1" applyAlignment="1">
      <alignment horizontal="left"/>
    </xf>
    <xf numFmtId="0" fontId="4" fillId="0" borderId="0" xfId="54" applyFont="1" applyBorder="1" applyAlignment="1" quotePrefix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22" fillId="34" borderId="0" xfId="0" applyNumberFormat="1" applyFont="1" applyFill="1" applyBorder="1" applyAlignment="1" applyProtection="1">
      <alignment wrapText="1"/>
      <protection/>
    </xf>
    <xf numFmtId="0" fontId="4" fillId="0" borderId="0" xfId="54" applyNumberFormat="1" applyFont="1" applyBorder="1" applyAlignment="1">
      <alignment horizontal="left"/>
      <protection/>
    </xf>
    <xf numFmtId="0" fontId="4" fillId="0" borderId="0" xfId="0" applyNumberFormat="1" applyFont="1" applyBorder="1" applyAlignment="1">
      <alignment horizontal="left"/>
    </xf>
    <xf numFmtId="3" fontId="22" fillId="35" borderId="0" xfId="54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left" vertical="top"/>
    </xf>
    <xf numFmtId="3" fontId="22" fillId="35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left" vertical="justify"/>
    </xf>
    <xf numFmtId="0" fontId="23" fillId="0" borderId="0" xfId="0" applyFont="1" applyFill="1" applyBorder="1" applyAlignment="1">
      <alignment vertical="center"/>
    </xf>
    <xf numFmtId="0" fontId="22" fillId="0" borderId="0" xfId="0" applyNumberFormat="1" applyFont="1" applyBorder="1" applyAlignment="1">
      <alignment horizontal="left" vertical="justify"/>
    </xf>
    <xf numFmtId="0" fontId="30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left"/>
    </xf>
    <xf numFmtId="0" fontId="19" fillId="0" borderId="0" xfId="0" applyFont="1" applyBorder="1" applyAlignment="1" quotePrefix="1">
      <alignment horizontal="left"/>
    </xf>
    <xf numFmtId="0" fontId="17" fillId="0" borderId="0" xfId="0" applyFont="1" applyBorder="1" applyAlignment="1" quotePrefix="1">
      <alignment horizontal="left"/>
    </xf>
    <xf numFmtId="172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 wrapText="1"/>
    </xf>
    <xf numFmtId="3" fontId="4" fillId="34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left" wrapText="1"/>
    </xf>
    <xf numFmtId="0" fontId="5" fillId="0" borderId="0" xfId="54" applyFont="1" applyBorder="1" applyAlignment="1" quotePrefix="1">
      <alignment horizontal="left"/>
      <protection/>
    </xf>
    <xf numFmtId="0" fontId="4" fillId="0" borderId="0" xfId="54" applyNumberFormat="1" applyFont="1" applyFill="1" applyBorder="1" applyAlignment="1" applyProtection="1">
      <alignment wrapText="1"/>
      <protection/>
    </xf>
    <xf numFmtId="0" fontId="4" fillId="0" borderId="0" xfId="54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quotePrefix="1">
      <alignment horizontal="left"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22" fillId="0" borderId="0" xfId="0" applyFont="1" applyBorder="1" applyAlignment="1">
      <alignment horizontal="left" vertical="justify"/>
    </xf>
    <xf numFmtId="0" fontId="22" fillId="0" borderId="0" xfId="0" applyFont="1" applyFill="1" applyBorder="1" applyAlignment="1">
      <alignment vertical="center"/>
    </xf>
    <xf numFmtId="3" fontId="22" fillId="3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NumberFormat="1" applyFont="1" applyFill="1" applyBorder="1" applyAlignment="1" applyProtection="1">
      <alignment wrapText="1"/>
      <protection/>
    </xf>
    <xf numFmtId="0" fontId="18" fillId="35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 horizontal="left" wrapText="1"/>
      <protection/>
    </xf>
    <xf numFmtId="0" fontId="27" fillId="0" borderId="10" xfId="0" applyNumberFormat="1" applyFont="1" applyFill="1" applyBorder="1" applyAlignment="1" applyProtection="1">
      <alignment wrapText="1"/>
      <protection/>
    </xf>
    <xf numFmtId="0" fontId="24" fillId="0" borderId="10" xfId="0" applyNumberFormat="1" applyFont="1" applyFill="1" applyBorder="1" applyAlignment="1" applyProtection="1">
      <alignment/>
      <protection/>
    </xf>
    <xf numFmtId="0" fontId="26" fillId="0" borderId="13" xfId="0" applyFont="1" applyBorder="1" applyAlignment="1" quotePrefix="1">
      <alignment horizontal="left"/>
    </xf>
    <xf numFmtId="0" fontId="26" fillId="0" borderId="13" xfId="0" applyNumberFormat="1" applyFont="1" applyFill="1" applyBorder="1" applyAlignment="1" applyProtection="1" quotePrefix="1">
      <alignment horizontal="left" wrapText="1"/>
      <protection/>
    </xf>
    <xf numFmtId="0" fontId="24" fillId="0" borderId="10" xfId="0" applyNumberFormat="1" applyFont="1" applyFill="1" applyBorder="1" applyAlignment="1" applyProtection="1">
      <alignment wrapText="1"/>
      <protection/>
    </xf>
    <xf numFmtId="0" fontId="26" fillId="0" borderId="10" xfId="0" applyFont="1" applyBorder="1" applyAlignment="1" quotePrefix="1">
      <alignment horizontal="left"/>
    </xf>
    <xf numFmtId="0" fontId="26" fillId="0" borderId="16" xfId="0" applyFont="1" applyBorder="1" applyAlignment="1" quotePrefix="1">
      <alignment horizontal="left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172" fontId="11" fillId="0" borderId="0" xfId="0" applyNumberFormat="1" applyFont="1" applyAlignment="1">
      <alignment horizontal="center" vertical="center" wrapText="1"/>
    </xf>
    <xf numFmtId="0" fontId="7" fillId="0" borderId="13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6" xfId="0" applyFont="1" applyBorder="1" applyAlignment="1" quotePrefix="1">
      <alignment horizontal="left" wrapText="1"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1" fillId="0" borderId="11" xfId="0" applyNumberFormat="1" applyFont="1" applyFill="1" applyBorder="1" applyAlignment="1" applyProtection="1" quotePrefix="1">
      <alignment horizontal="left"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18" fillId="0" borderId="0" xfId="0" applyNumberFormat="1" applyFont="1" applyFill="1" applyBorder="1" applyAlignment="1" applyProtection="1">
      <alignment horizontal="center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Dobro" xfId="36"/>
    <cellStyle name="Hyperlink" xfId="37"/>
    <cellStyle name="Hyperlink 2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 3" xfId="55"/>
    <cellStyle name="Normal 4" xfId="56"/>
    <cellStyle name="Normal 4 2" xfId="57"/>
    <cellStyle name="Normal 5" xfId="58"/>
    <cellStyle name="Normal 6" xfId="59"/>
    <cellStyle name="Obično_GFI-POD ver. 1.0.5" xfId="60"/>
    <cellStyle name="Percent" xfId="61"/>
    <cellStyle name="Povezana ćelija" xfId="62"/>
    <cellStyle name="Followed Hyperlink" xfId="63"/>
    <cellStyle name="Provjera ćelije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view="pageBreakPreview" zoomScaleSheetLayoutView="100" workbookViewId="0" topLeftCell="A1">
      <selection activeCell="A14" sqref="A14:H1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16" customWidth="1"/>
    <col min="5" max="5" width="40.00390625" style="0" customWidth="1"/>
    <col min="6" max="6" width="14.8515625" style="0" customWidth="1"/>
    <col min="7" max="7" width="14.28125" style="0" customWidth="1"/>
    <col min="8" max="8" width="14.00390625" style="0" customWidth="1"/>
    <col min="9" max="11" width="11.421875" style="0" customWidth="1"/>
    <col min="12" max="12" width="12.8515625" style="0" bestFit="1" customWidth="1"/>
  </cols>
  <sheetData>
    <row r="1" spans="1:8" ht="53.25" customHeight="1">
      <c r="A1" s="274" t="s">
        <v>266</v>
      </c>
      <c r="B1" s="274"/>
      <c r="C1" s="274"/>
      <c r="D1" s="274"/>
      <c r="E1" s="274"/>
      <c r="F1" s="274"/>
      <c r="G1" s="274"/>
      <c r="H1" s="274"/>
    </row>
    <row r="2" spans="1:8" s="26" customFormat="1" ht="30.75" customHeight="1">
      <c r="A2" s="273" t="s">
        <v>116</v>
      </c>
      <c r="B2" s="273"/>
      <c r="C2" s="273"/>
      <c r="D2" s="273"/>
      <c r="E2" s="273"/>
      <c r="F2" s="273"/>
      <c r="G2" s="273"/>
      <c r="H2" s="273"/>
    </row>
    <row r="3" spans="1:8" s="3" customFormat="1" ht="24" customHeight="1">
      <c r="A3" s="273" t="s">
        <v>7</v>
      </c>
      <c r="B3" s="273"/>
      <c r="C3" s="273"/>
      <c r="D3" s="273"/>
      <c r="E3" s="273"/>
      <c r="F3" s="273"/>
      <c r="G3" s="273"/>
      <c r="H3" s="273"/>
    </row>
    <row r="4" spans="1:5" s="3" customFormat="1" ht="9" customHeight="1">
      <c r="A4" s="40"/>
      <c r="B4" s="39"/>
      <c r="C4" s="39"/>
      <c r="D4" s="39"/>
      <c r="E4" s="39"/>
    </row>
    <row r="5" spans="1:8" s="3" customFormat="1" ht="27.75" customHeight="1">
      <c r="A5" s="50"/>
      <c r="B5" s="51"/>
      <c r="C5" s="51"/>
      <c r="D5" s="52"/>
      <c r="E5" s="53"/>
      <c r="F5" s="62" t="s">
        <v>263</v>
      </c>
      <c r="G5" s="77" t="s">
        <v>260</v>
      </c>
      <c r="H5" s="62" t="s">
        <v>264</v>
      </c>
    </row>
    <row r="6" spans="1:8" s="3" customFormat="1" ht="22.5" customHeight="1">
      <c r="A6" s="265" t="s">
        <v>42</v>
      </c>
      <c r="B6" s="266"/>
      <c r="C6" s="266"/>
      <c r="D6" s="266"/>
      <c r="E6" s="267"/>
      <c r="F6" s="48">
        <f>prihodi!F4</f>
        <v>3101493405</v>
      </c>
      <c r="G6" s="48">
        <f>prihodi!G4</f>
        <v>320695663</v>
      </c>
      <c r="H6" s="48">
        <f>prihodi!H4</f>
        <v>3422189068</v>
      </c>
    </row>
    <row r="7" spans="1:8" s="3" customFormat="1" ht="22.5" customHeight="1">
      <c r="A7" s="268" t="s">
        <v>39</v>
      </c>
      <c r="B7" s="267"/>
      <c r="C7" s="267"/>
      <c r="D7" s="267"/>
      <c r="E7" s="267"/>
      <c r="F7" s="48">
        <f>prihodi!F42</f>
        <v>100000</v>
      </c>
      <c r="G7" s="48">
        <f>prihodi!G42</f>
        <v>0</v>
      </c>
      <c r="H7" s="48">
        <f>prihodi!H42</f>
        <v>100000</v>
      </c>
    </row>
    <row r="8" spans="1:8" s="3" customFormat="1" ht="22.5" customHeight="1">
      <c r="A8" s="268" t="s">
        <v>254</v>
      </c>
      <c r="B8" s="271"/>
      <c r="C8" s="271"/>
      <c r="D8" s="271"/>
      <c r="E8" s="272"/>
      <c r="F8" s="48">
        <f>SUM(F6:F7)</f>
        <v>3101593405</v>
      </c>
      <c r="G8" s="48">
        <f>SUM(G6:G7)</f>
        <v>320695663</v>
      </c>
      <c r="H8" s="48">
        <f>SUM(H6:H7)</f>
        <v>3422289068</v>
      </c>
    </row>
    <row r="9" spans="1:8" s="3" customFormat="1" ht="22.5" customHeight="1">
      <c r="A9" s="269" t="s">
        <v>138</v>
      </c>
      <c r="B9" s="266"/>
      <c r="C9" s="266"/>
      <c r="D9" s="266"/>
      <c r="E9" s="270"/>
      <c r="F9" s="49">
        <f>'rashodi-opći dio'!F4</f>
        <v>2324773781</v>
      </c>
      <c r="G9" s="49">
        <f>'rashodi-opći dio'!G4</f>
        <v>331656748</v>
      </c>
      <c r="H9" s="49">
        <f>'rashodi-opći dio'!H4</f>
        <v>2656430529</v>
      </c>
    </row>
    <row r="10" spans="1:8" s="3" customFormat="1" ht="22.5" customHeight="1">
      <c r="A10" s="268" t="s">
        <v>40</v>
      </c>
      <c r="B10" s="267"/>
      <c r="C10" s="267"/>
      <c r="D10" s="267"/>
      <c r="E10" s="267"/>
      <c r="F10" s="49">
        <f>'rashodi-opći dio'!F78</f>
        <v>749653624</v>
      </c>
      <c r="G10" s="49">
        <f>'rashodi-opći dio'!G78</f>
        <v>-101421730</v>
      </c>
      <c r="H10" s="49">
        <f>'rashodi-opći dio'!H78</f>
        <v>648231894</v>
      </c>
    </row>
    <row r="11" spans="1:8" s="3" customFormat="1" ht="22.5" customHeight="1">
      <c r="A11" s="268" t="s">
        <v>255</v>
      </c>
      <c r="B11" s="271"/>
      <c r="C11" s="271"/>
      <c r="D11" s="271"/>
      <c r="E11" s="272"/>
      <c r="F11" s="49">
        <f>SUM(F9:F10)</f>
        <v>3074427405</v>
      </c>
      <c r="G11" s="49">
        <f>SUM(G9:G10)</f>
        <v>230235018</v>
      </c>
      <c r="H11" s="49">
        <f>SUM(H9:H10)</f>
        <v>3304662423</v>
      </c>
    </row>
    <row r="12" spans="1:8" s="3" customFormat="1" ht="22.5" customHeight="1">
      <c r="A12" s="269" t="s">
        <v>41</v>
      </c>
      <c r="B12" s="266"/>
      <c r="C12" s="266"/>
      <c r="D12" s="266"/>
      <c r="E12" s="266"/>
      <c r="F12" s="49">
        <f>F6+F7-F9-F10</f>
        <v>27166000</v>
      </c>
      <c r="G12" s="49">
        <f>G6+G7-G9-G10</f>
        <v>90460645</v>
      </c>
      <c r="H12" s="49">
        <f>H6+H7-H9-H10</f>
        <v>117626645</v>
      </c>
    </row>
    <row r="13" spans="1:5" s="3" customFormat="1" ht="12" customHeight="1">
      <c r="A13" s="41"/>
      <c r="B13" s="42"/>
      <c r="C13" s="42"/>
      <c r="D13" s="42"/>
      <c r="E13" s="42"/>
    </row>
    <row r="14" spans="1:8" s="23" customFormat="1" ht="24" customHeight="1">
      <c r="A14" s="278" t="s">
        <v>238</v>
      </c>
      <c r="B14" s="278"/>
      <c r="C14" s="278"/>
      <c r="D14" s="278"/>
      <c r="E14" s="278"/>
      <c r="F14" s="278"/>
      <c r="G14" s="278"/>
      <c r="H14" s="278"/>
    </row>
    <row r="15" spans="1:5" s="23" customFormat="1" ht="9" customHeight="1">
      <c r="A15" s="44"/>
      <c r="B15" s="45"/>
      <c r="C15" s="45"/>
      <c r="D15" s="45"/>
      <c r="E15" s="45"/>
    </row>
    <row r="16" spans="1:8" s="23" customFormat="1" ht="27.75" customHeight="1">
      <c r="A16" s="50"/>
      <c r="B16" s="51"/>
      <c r="C16" s="51"/>
      <c r="D16" s="52"/>
      <c r="E16" s="70"/>
      <c r="F16" s="62" t="s">
        <v>263</v>
      </c>
      <c r="G16" s="77" t="s">
        <v>260</v>
      </c>
      <c r="H16" s="62" t="s">
        <v>264</v>
      </c>
    </row>
    <row r="17" spans="1:8" s="23" customFormat="1" ht="22.5" customHeight="1">
      <c r="A17" s="265" t="s">
        <v>37</v>
      </c>
      <c r="B17" s="266"/>
      <c r="C17" s="266"/>
      <c r="D17" s="266"/>
      <c r="E17" s="266"/>
      <c r="F17" s="71">
        <f>'račun financiranja'!F4</f>
        <v>456333333</v>
      </c>
      <c r="G17" s="71">
        <f>'račun financiranja'!G4</f>
        <v>-148302333</v>
      </c>
      <c r="H17" s="71">
        <f>'račun financiranja'!H4</f>
        <v>308031000</v>
      </c>
    </row>
    <row r="18" spans="1:8" s="23" customFormat="1" ht="21.75" customHeight="1">
      <c r="A18" s="265" t="s">
        <v>261</v>
      </c>
      <c r="B18" s="266"/>
      <c r="C18" s="266"/>
      <c r="D18" s="266"/>
      <c r="E18" s="266"/>
      <c r="F18" s="71">
        <f>'račun financiranja'!F8</f>
        <v>519651898</v>
      </c>
      <c r="G18" s="71">
        <f>'račun financiranja'!G8</f>
        <v>-3917829</v>
      </c>
      <c r="H18" s="71">
        <f>'račun financiranja'!H8</f>
        <v>515734069</v>
      </c>
    </row>
    <row r="19" spans="1:8" s="23" customFormat="1" ht="22.5" customHeight="1">
      <c r="A19" s="269" t="s">
        <v>239</v>
      </c>
      <c r="B19" s="266"/>
      <c r="C19" s="266"/>
      <c r="D19" s="266"/>
      <c r="E19" s="266"/>
      <c r="F19" s="71">
        <v>36152565</v>
      </c>
      <c r="G19" s="71">
        <v>53923859</v>
      </c>
      <c r="H19" s="76">
        <f>+F19+G19</f>
        <v>90076424</v>
      </c>
    </row>
    <row r="20" spans="1:8" s="23" customFormat="1" ht="22.5" customHeight="1">
      <c r="A20" s="275" t="s">
        <v>93</v>
      </c>
      <c r="B20" s="276"/>
      <c r="C20" s="276"/>
      <c r="D20" s="276"/>
      <c r="E20" s="277"/>
      <c r="F20" s="63">
        <f>F17-F18+F19</f>
        <v>-27166000</v>
      </c>
      <c r="G20" s="63">
        <f>G17-G18+G19</f>
        <v>-90460645</v>
      </c>
      <c r="H20" s="63">
        <f>H17-H18+H19</f>
        <v>-117626645</v>
      </c>
    </row>
    <row r="21" spans="1:8" s="23" customFormat="1" ht="22.5" customHeight="1">
      <c r="A21" s="50"/>
      <c r="B21" s="51"/>
      <c r="C21" s="51"/>
      <c r="D21" s="51"/>
      <c r="E21" s="51"/>
      <c r="F21" s="63"/>
      <c r="G21" s="63"/>
      <c r="H21" s="63"/>
    </row>
    <row r="22" spans="1:8" s="23" customFormat="1" ht="22.5" customHeight="1">
      <c r="A22" s="269" t="s">
        <v>98</v>
      </c>
      <c r="B22" s="266"/>
      <c r="C22" s="266"/>
      <c r="D22" s="266"/>
      <c r="E22" s="266"/>
      <c r="F22" s="71">
        <f>F12+F20</f>
        <v>0</v>
      </c>
      <c r="G22" s="71">
        <f>G12+G20</f>
        <v>0</v>
      </c>
      <c r="H22" s="71">
        <f>H12+H20</f>
        <v>0</v>
      </c>
    </row>
    <row r="23" spans="1:8" s="3" customFormat="1" ht="12" customHeight="1">
      <c r="A23" s="24"/>
      <c r="B23" s="25"/>
      <c r="C23" s="25"/>
      <c r="D23" s="25"/>
      <c r="E23" s="25"/>
      <c r="F23" s="23"/>
      <c r="G23" s="23"/>
      <c r="H23" s="23"/>
    </row>
    <row r="24" s="3" customFormat="1" ht="12.75">
      <c r="D24" s="15"/>
    </row>
    <row r="25" s="3" customFormat="1" ht="12.75">
      <c r="D25" s="15"/>
    </row>
    <row r="26" s="3" customFormat="1" ht="12.75">
      <c r="D26" s="15"/>
    </row>
    <row r="27" s="3" customFormat="1" ht="12.75">
      <c r="D27" s="15"/>
    </row>
    <row r="28" s="3" customFormat="1" ht="12.75">
      <c r="D28" s="15"/>
    </row>
    <row r="29" s="3" customFormat="1" ht="12.75">
      <c r="D29" s="15"/>
    </row>
    <row r="30" s="3" customFormat="1" ht="12.75">
      <c r="D30" s="15"/>
    </row>
    <row r="31" s="3" customFormat="1" ht="12.75">
      <c r="D31" s="15"/>
    </row>
    <row r="32" s="3" customFormat="1" ht="12.75">
      <c r="D32" s="15"/>
    </row>
    <row r="33" s="3" customFormat="1" ht="12.75">
      <c r="D33" s="15"/>
    </row>
    <row r="34" s="3" customFormat="1" ht="12.75">
      <c r="D34" s="15"/>
    </row>
    <row r="35" s="3" customFormat="1" ht="12.75">
      <c r="D35" s="15"/>
    </row>
    <row r="36" s="3" customFormat="1" ht="12.75">
      <c r="D36" s="15"/>
    </row>
    <row r="37" s="3" customFormat="1" ht="12.75">
      <c r="D37" s="15"/>
    </row>
    <row r="38" s="3" customFormat="1" ht="12.75">
      <c r="D38" s="15"/>
    </row>
    <row r="39" s="3" customFormat="1" ht="12.75">
      <c r="D39" s="15"/>
    </row>
    <row r="40" s="3" customFormat="1" ht="12.75">
      <c r="D40" s="15"/>
    </row>
    <row r="41" s="3" customFormat="1" ht="12.75">
      <c r="D41" s="15"/>
    </row>
    <row r="42" s="3" customFormat="1" ht="12.75">
      <c r="D42" s="15"/>
    </row>
    <row r="43" s="3" customFormat="1" ht="12.75">
      <c r="D43" s="15"/>
    </row>
    <row r="44" s="3" customFormat="1" ht="12.75">
      <c r="D44" s="15"/>
    </row>
    <row r="45" s="3" customFormat="1" ht="12.75">
      <c r="D45" s="15"/>
    </row>
    <row r="46" s="3" customFormat="1" ht="12.75">
      <c r="D46" s="15"/>
    </row>
    <row r="47" s="3" customFormat="1" ht="12.75">
      <c r="D47" s="15"/>
    </row>
    <row r="48" s="3" customFormat="1" ht="12.75">
      <c r="D48" s="15"/>
    </row>
    <row r="49" s="3" customFormat="1" ht="12.75">
      <c r="D49" s="15"/>
    </row>
    <row r="50" s="3" customFormat="1" ht="12.75">
      <c r="D50" s="15"/>
    </row>
    <row r="51" s="3" customFormat="1" ht="12.75">
      <c r="D51" s="15"/>
    </row>
    <row r="52" s="3" customFormat="1" ht="12.75">
      <c r="D52" s="15"/>
    </row>
    <row r="53" s="3" customFormat="1" ht="12.75">
      <c r="D53" s="15"/>
    </row>
    <row r="54" s="3" customFormat="1" ht="12.75">
      <c r="D54" s="15"/>
    </row>
    <row r="55" s="3" customFormat="1" ht="12.75">
      <c r="D55" s="15"/>
    </row>
    <row r="56" s="3" customFormat="1" ht="12.75">
      <c r="D56" s="15"/>
    </row>
    <row r="57" s="3" customFormat="1" ht="12.75">
      <c r="D57" s="15"/>
    </row>
    <row r="58" s="3" customFormat="1" ht="12.75">
      <c r="D58" s="15"/>
    </row>
    <row r="59" s="3" customFormat="1" ht="12.75">
      <c r="D59" s="15"/>
    </row>
    <row r="60" s="3" customFormat="1" ht="12.75">
      <c r="D60" s="15"/>
    </row>
    <row r="61" s="3" customFormat="1" ht="12.75">
      <c r="D61" s="15"/>
    </row>
    <row r="62" s="3" customFormat="1" ht="12.75">
      <c r="D62" s="15"/>
    </row>
    <row r="63" s="3" customFormat="1" ht="12.75">
      <c r="D63" s="15"/>
    </row>
    <row r="64" s="3" customFormat="1" ht="12.75">
      <c r="D64" s="15"/>
    </row>
    <row r="65" s="3" customFormat="1" ht="12.75">
      <c r="D65" s="15"/>
    </row>
    <row r="66" s="3" customFormat="1" ht="12.75">
      <c r="D66" s="15"/>
    </row>
    <row r="67" s="3" customFormat="1" ht="12.75">
      <c r="D67" s="15"/>
    </row>
    <row r="68" s="3" customFormat="1" ht="12.75">
      <c r="D68" s="15"/>
    </row>
    <row r="69" s="3" customFormat="1" ht="12.75">
      <c r="D69" s="15"/>
    </row>
    <row r="70" s="3" customFormat="1" ht="12.75">
      <c r="D70" s="15"/>
    </row>
    <row r="71" s="3" customFormat="1" ht="12.75">
      <c r="D71" s="15"/>
    </row>
    <row r="72" s="3" customFormat="1" ht="12.75">
      <c r="D72" s="15"/>
    </row>
    <row r="73" s="3" customFormat="1" ht="12.75">
      <c r="D73" s="15"/>
    </row>
    <row r="74" s="3" customFormat="1" ht="12.75">
      <c r="D74" s="15"/>
    </row>
    <row r="75" s="3" customFormat="1" ht="12.75">
      <c r="D75" s="15"/>
    </row>
    <row r="76" s="3" customFormat="1" ht="12.75">
      <c r="D76" s="15"/>
    </row>
    <row r="77" s="3" customFormat="1" ht="12.75">
      <c r="D77" s="15"/>
    </row>
    <row r="78" s="3" customFormat="1" ht="12.75">
      <c r="D78" s="15"/>
    </row>
    <row r="79" s="3" customFormat="1" ht="12.75">
      <c r="D79" s="15"/>
    </row>
    <row r="80" s="3" customFormat="1" ht="12.75">
      <c r="D80" s="15"/>
    </row>
    <row r="81" s="3" customFormat="1" ht="12.75">
      <c r="D81" s="15"/>
    </row>
    <row r="82" s="3" customFormat="1" ht="12.75">
      <c r="D82" s="15"/>
    </row>
    <row r="83" s="3" customFormat="1" ht="12.75">
      <c r="D83" s="15"/>
    </row>
    <row r="84" s="3" customFormat="1" ht="12.75">
      <c r="D84" s="15"/>
    </row>
    <row r="85" s="3" customFormat="1" ht="12.75">
      <c r="D85" s="15"/>
    </row>
    <row r="86" s="3" customFormat="1" ht="12.75">
      <c r="D86" s="15"/>
    </row>
    <row r="87" s="3" customFormat="1" ht="12.75">
      <c r="D87" s="15"/>
    </row>
    <row r="88" s="3" customFormat="1" ht="12.75">
      <c r="D88" s="15"/>
    </row>
    <row r="89" s="3" customFormat="1" ht="12.75">
      <c r="D89" s="15"/>
    </row>
    <row r="90" s="3" customFormat="1" ht="12.75">
      <c r="D90" s="15"/>
    </row>
    <row r="91" s="3" customFormat="1" ht="12.75">
      <c r="D91" s="15"/>
    </row>
    <row r="92" s="3" customFormat="1" ht="12.75">
      <c r="D92" s="15"/>
    </row>
    <row r="93" s="3" customFormat="1" ht="12.75">
      <c r="D93" s="15"/>
    </row>
    <row r="94" s="3" customFormat="1" ht="12.75">
      <c r="D94" s="15"/>
    </row>
    <row r="95" s="3" customFormat="1" ht="12.75">
      <c r="D95" s="15"/>
    </row>
    <row r="96" s="3" customFormat="1" ht="12.75">
      <c r="D96" s="15"/>
    </row>
    <row r="97" s="3" customFormat="1" ht="12.75">
      <c r="D97" s="15"/>
    </row>
    <row r="98" s="3" customFormat="1" ht="12.75">
      <c r="D98" s="15"/>
    </row>
    <row r="99" s="3" customFormat="1" ht="12.75">
      <c r="D99" s="15"/>
    </row>
    <row r="100" s="3" customFormat="1" ht="12.75">
      <c r="D100" s="15"/>
    </row>
    <row r="101" s="3" customFormat="1" ht="12.75">
      <c r="D101" s="15"/>
    </row>
    <row r="102" s="3" customFormat="1" ht="12.75">
      <c r="D102" s="15"/>
    </row>
    <row r="103" s="3" customFormat="1" ht="12.75">
      <c r="D103" s="15"/>
    </row>
    <row r="104" s="3" customFormat="1" ht="12.75">
      <c r="D104" s="15"/>
    </row>
    <row r="105" s="3" customFormat="1" ht="12.75">
      <c r="D105" s="15"/>
    </row>
    <row r="106" s="3" customFormat="1" ht="12.75">
      <c r="D106" s="15"/>
    </row>
    <row r="107" s="3" customFormat="1" ht="12.75">
      <c r="D107" s="15"/>
    </row>
    <row r="108" s="3" customFormat="1" ht="12.75">
      <c r="D108" s="15"/>
    </row>
    <row r="109" s="3" customFormat="1" ht="12.75">
      <c r="D109" s="15"/>
    </row>
    <row r="110" s="3" customFormat="1" ht="12.75">
      <c r="D110" s="15"/>
    </row>
    <row r="111" s="3" customFormat="1" ht="12.75">
      <c r="D111" s="15"/>
    </row>
    <row r="112" s="3" customFormat="1" ht="12.75">
      <c r="D112" s="15"/>
    </row>
    <row r="113" s="3" customFormat="1" ht="12.75">
      <c r="D113" s="15"/>
    </row>
    <row r="114" s="3" customFormat="1" ht="12.75">
      <c r="D114" s="15"/>
    </row>
    <row r="115" s="3" customFormat="1" ht="12.75">
      <c r="D115" s="15"/>
    </row>
    <row r="116" s="3" customFormat="1" ht="12.75">
      <c r="D116" s="15"/>
    </row>
    <row r="117" s="3" customFormat="1" ht="12.75">
      <c r="D117" s="15"/>
    </row>
    <row r="118" s="3" customFormat="1" ht="12.75">
      <c r="D118" s="15"/>
    </row>
    <row r="119" s="3" customFormat="1" ht="12.75">
      <c r="D119" s="15"/>
    </row>
    <row r="120" s="3" customFormat="1" ht="12.75">
      <c r="D120" s="15"/>
    </row>
    <row r="121" s="3" customFormat="1" ht="12.75">
      <c r="D121" s="15"/>
    </row>
    <row r="122" s="3" customFormat="1" ht="12.75">
      <c r="D122" s="15"/>
    </row>
    <row r="123" s="3" customFormat="1" ht="12.75">
      <c r="D123" s="15"/>
    </row>
    <row r="124" s="3" customFormat="1" ht="12.75">
      <c r="D124" s="15"/>
    </row>
    <row r="125" s="3" customFormat="1" ht="12.75">
      <c r="D125" s="15"/>
    </row>
    <row r="126" s="3" customFormat="1" ht="12.75">
      <c r="D126" s="15"/>
    </row>
    <row r="127" s="3" customFormat="1" ht="12.75">
      <c r="D127" s="15"/>
    </row>
    <row r="128" s="3" customFormat="1" ht="12.75">
      <c r="D128" s="15"/>
    </row>
    <row r="129" s="3" customFormat="1" ht="12.75">
      <c r="D129" s="15"/>
    </row>
    <row r="130" s="3" customFormat="1" ht="12.75">
      <c r="D130" s="15"/>
    </row>
    <row r="131" s="3" customFormat="1" ht="12.75">
      <c r="D131" s="15"/>
    </row>
    <row r="132" s="3" customFormat="1" ht="12.75">
      <c r="D132" s="15"/>
    </row>
    <row r="133" s="3" customFormat="1" ht="12.75">
      <c r="D133" s="15"/>
    </row>
    <row r="134" s="3" customFormat="1" ht="12.75">
      <c r="D134" s="15"/>
    </row>
    <row r="135" s="3" customFormat="1" ht="12.75">
      <c r="D135" s="15"/>
    </row>
    <row r="136" s="3" customFormat="1" ht="12.75">
      <c r="D136" s="15"/>
    </row>
    <row r="137" s="3" customFormat="1" ht="12.75">
      <c r="D137" s="15"/>
    </row>
    <row r="138" s="3" customFormat="1" ht="12.75">
      <c r="D138" s="15"/>
    </row>
    <row r="139" s="3" customFormat="1" ht="12.75">
      <c r="D139" s="15"/>
    </row>
    <row r="140" s="3" customFormat="1" ht="12.75">
      <c r="D140" s="15"/>
    </row>
    <row r="141" s="3" customFormat="1" ht="12.75">
      <c r="D141" s="15"/>
    </row>
    <row r="142" s="3" customFormat="1" ht="12.75">
      <c r="D142" s="15"/>
    </row>
    <row r="143" s="3" customFormat="1" ht="12.75">
      <c r="D143" s="15"/>
    </row>
    <row r="144" s="3" customFormat="1" ht="12.75">
      <c r="D144" s="15"/>
    </row>
    <row r="145" s="3" customFormat="1" ht="12.75">
      <c r="D145" s="15"/>
    </row>
    <row r="146" s="3" customFormat="1" ht="12.75">
      <c r="D146" s="15"/>
    </row>
    <row r="147" s="3" customFormat="1" ht="12.75">
      <c r="D147" s="15"/>
    </row>
    <row r="148" s="3" customFormat="1" ht="12.75">
      <c r="D148" s="15"/>
    </row>
    <row r="149" s="3" customFormat="1" ht="12.75">
      <c r="D149" s="15"/>
    </row>
    <row r="150" s="3" customFormat="1" ht="12.75">
      <c r="D150" s="15"/>
    </row>
    <row r="151" s="3" customFormat="1" ht="12.75">
      <c r="D151" s="15"/>
    </row>
    <row r="152" s="3" customFormat="1" ht="12.75">
      <c r="D152" s="15"/>
    </row>
    <row r="153" s="3" customFormat="1" ht="12.75">
      <c r="D153" s="15"/>
    </row>
    <row r="154" s="3" customFormat="1" ht="12.75">
      <c r="D154" s="15"/>
    </row>
    <row r="155" s="3" customFormat="1" ht="12.75">
      <c r="D155" s="15"/>
    </row>
    <row r="156" s="3" customFormat="1" ht="12.75">
      <c r="D156" s="15"/>
    </row>
    <row r="157" s="3" customFormat="1" ht="12.75">
      <c r="D157" s="15"/>
    </row>
    <row r="158" s="3" customFormat="1" ht="12.75">
      <c r="D158" s="15"/>
    </row>
    <row r="159" s="3" customFormat="1" ht="12.75">
      <c r="D159" s="15"/>
    </row>
    <row r="160" s="3" customFormat="1" ht="12.75">
      <c r="D160" s="15"/>
    </row>
    <row r="161" s="3" customFormat="1" ht="12.75">
      <c r="D161" s="15"/>
    </row>
    <row r="162" s="3" customFormat="1" ht="12.75">
      <c r="D162" s="15"/>
    </row>
    <row r="163" s="3" customFormat="1" ht="12.75">
      <c r="D163" s="15"/>
    </row>
    <row r="164" s="3" customFormat="1" ht="12.75">
      <c r="D164" s="15"/>
    </row>
    <row r="165" s="3" customFormat="1" ht="12.75">
      <c r="D165" s="15"/>
    </row>
    <row r="166" s="3" customFormat="1" ht="12.75">
      <c r="D166" s="15"/>
    </row>
    <row r="167" s="3" customFormat="1" ht="12.75">
      <c r="D167" s="15"/>
    </row>
    <row r="168" s="3" customFormat="1" ht="12.75">
      <c r="D168" s="15"/>
    </row>
    <row r="169" s="3" customFormat="1" ht="12.75">
      <c r="D169" s="15"/>
    </row>
    <row r="170" s="3" customFormat="1" ht="12.75">
      <c r="D170" s="15"/>
    </row>
    <row r="171" s="3" customFormat="1" ht="12.75">
      <c r="D171" s="15"/>
    </row>
    <row r="172" s="3" customFormat="1" ht="12.75">
      <c r="D172" s="15"/>
    </row>
    <row r="173" s="3" customFormat="1" ht="12.75">
      <c r="D173" s="15"/>
    </row>
    <row r="174" s="3" customFormat="1" ht="12.75">
      <c r="D174" s="15"/>
    </row>
    <row r="175" s="3" customFormat="1" ht="12.75">
      <c r="D175" s="15"/>
    </row>
    <row r="176" s="3" customFormat="1" ht="12.75">
      <c r="D176" s="15"/>
    </row>
    <row r="177" s="3" customFormat="1" ht="12.75">
      <c r="D177" s="15"/>
    </row>
    <row r="178" s="3" customFormat="1" ht="12.75">
      <c r="D178" s="15"/>
    </row>
    <row r="179" s="3" customFormat="1" ht="12.75">
      <c r="D179" s="15"/>
    </row>
    <row r="180" s="3" customFormat="1" ht="12.75">
      <c r="D180" s="15"/>
    </row>
    <row r="181" s="3" customFormat="1" ht="12.75">
      <c r="D181" s="15"/>
    </row>
    <row r="182" s="3" customFormat="1" ht="12.75">
      <c r="D182" s="15"/>
    </row>
    <row r="183" s="3" customFormat="1" ht="12.75">
      <c r="D183" s="15"/>
    </row>
    <row r="184" s="3" customFormat="1" ht="12.75">
      <c r="D184" s="15"/>
    </row>
    <row r="185" s="3" customFormat="1" ht="12.75">
      <c r="D185" s="15"/>
    </row>
    <row r="186" s="3" customFormat="1" ht="12.75">
      <c r="D186" s="15"/>
    </row>
    <row r="187" s="3" customFormat="1" ht="12.75">
      <c r="D187" s="15"/>
    </row>
    <row r="188" s="3" customFormat="1" ht="12.75">
      <c r="D188" s="15"/>
    </row>
    <row r="189" s="3" customFormat="1" ht="12.75">
      <c r="D189" s="15"/>
    </row>
    <row r="190" s="3" customFormat="1" ht="12.75">
      <c r="D190" s="15"/>
    </row>
    <row r="191" s="3" customFormat="1" ht="12.75">
      <c r="D191" s="15"/>
    </row>
    <row r="192" s="3" customFormat="1" ht="12.75">
      <c r="D192" s="15"/>
    </row>
    <row r="193" s="3" customFormat="1" ht="12.75">
      <c r="D193" s="15"/>
    </row>
    <row r="194" s="3" customFormat="1" ht="12.75">
      <c r="D194" s="15"/>
    </row>
    <row r="195" s="3" customFormat="1" ht="12.75">
      <c r="D195" s="15"/>
    </row>
    <row r="196" s="3" customFormat="1" ht="12.75">
      <c r="D196" s="15"/>
    </row>
    <row r="197" s="3" customFormat="1" ht="12.75">
      <c r="D197" s="15"/>
    </row>
    <row r="198" s="3" customFormat="1" ht="12.75">
      <c r="D198" s="15"/>
    </row>
    <row r="199" s="3" customFormat="1" ht="12.75">
      <c r="D199" s="15"/>
    </row>
    <row r="200" s="3" customFormat="1" ht="12.75">
      <c r="D200" s="15"/>
    </row>
    <row r="201" s="3" customFormat="1" ht="12.75">
      <c r="D201" s="15"/>
    </row>
    <row r="202" s="3" customFormat="1" ht="12.75">
      <c r="D202" s="15"/>
    </row>
    <row r="203" s="3" customFormat="1" ht="12.75">
      <c r="D203" s="15"/>
    </row>
    <row r="204" s="3" customFormat="1" ht="12.75">
      <c r="D204" s="15"/>
    </row>
    <row r="205" s="3" customFormat="1" ht="12.75">
      <c r="D205" s="15"/>
    </row>
    <row r="206" s="3" customFormat="1" ht="12.75">
      <c r="D206" s="15"/>
    </row>
    <row r="207" s="3" customFormat="1" ht="12.75">
      <c r="D207" s="15"/>
    </row>
    <row r="208" s="3" customFormat="1" ht="12.75">
      <c r="D208" s="15"/>
    </row>
    <row r="209" s="3" customFormat="1" ht="12.75">
      <c r="D209" s="15"/>
    </row>
    <row r="210" s="3" customFormat="1" ht="12.75">
      <c r="D210" s="15"/>
    </row>
    <row r="211" s="3" customFormat="1" ht="12.75">
      <c r="D211" s="15"/>
    </row>
    <row r="212" s="3" customFormat="1" ht="12.75">
      <c r="D212" s="15"/>
    </row>
    <row r="213" s="3" customFormat="1" ht="12.75">
      <c r="D213" s="15"/>
    </row>
    <row r="214" s="3" customFormat="1" ht="12.75">
      <c r="D214" s="15"/>
    </row>
    <row r="215" s="3" customFormat="1" ht="12.75">
      <c r="D215" s="15"/>
    </row>
    <row r="216" s="3" customFormat="1" ht="12.75">
      <c r="D216" s="15"/>
    </row>
    <row r="217" s="3" customFormat="1" ht="12.75">
      <c r="D217" s="15"/>
    </row>
    <row r="218" s="3" customFormat="1" ht="12.75">
      <c r="D218" s="15"/>
    </row>
    <row r="219" s="3" customFormat="1" ht="12.75">
      <c r="D219" s="15"/>
    </row>
    <row r="220" s="3" customFormat="1" ht="12.75">
      <c r="D220" s="15"/>
    </row>
    <row r="221" s="3" customFormat="1" ht="12.75">
      <c r="D221" s="15"/>
    </row>
    <row r="222" s="3" customFormat="1" ht="12.75">
      <c r="D222" s="15"/>
    </row>
    <row r="223" s="3" customFormat="1" ht="12.75">
      <c r="D223" s="15"/>
    </row>
    <row r="224" s="3" customFormat="1" ht="12.75">
      <c r="D224" s="15"/>
    </row>
    <row r="225" s="3" customFormat="1" ht="12.75">
      <c r="D225" s="15"/>
    </row>
    <row r="226" s="3" customFormat="1" ht="12.75">
      <c r="D226" s="15"/>
    </row>
    <row r="227" s="3" customFormat="1" ht="12.75">
      <c r="D227" s="15"/>
    </row>
    <row r="228" s="3" customFormat="1" ht="12.75">
      <c r="D228" s="15"/>
    </row>
    <row r="229" s="3" customFormat="1" ht="12.75">
      <c r="D229" s="15"/>
    </row>
    <row r="230" s="3" customFormat="1" ht="12.75">
      <c r="D230" s="15"/>
    </row>
    <row r="231" s="3" customFormat="1" ht="12.75">
      <c r="D231" s="15"/>
    </row>
    <row r="232" s="3" customFormat="1" ht="12.75">
      <c r="D232" s="15"/>
    </row>
    <row r="233" s="3" customFormat="1" ht="12.75">
      <c r="D233" s="15"/>
    </row>
    <row r="234" s="3" customFormat="1" ht="12.75">
      <c r="D234" s="15"/>
    </row>
    <row r="235" s="3" customFormat="1" ht="12.75">
      <c r="D235" s="15"/>
    </row>
    <row r="236" s="3" customFormat="1" ht="12.75">
      <c r="D236" s="15"/>
    </row>
    <row r="237" s="3" customFormat="1" ht="12.75">
      <c r="D237" s="15"/>
    </row>
    <row r="238" s="3" customFormat="1" ht="12.75">
      <c r="D238" s="15"/>
    </row>
    <row r="239" s="3" customFormat="1" ht="12.75">
      <c r="D239" s="15"/>
    </row>
    <row r="240" s="3" customFormat="1" ht="12.75">
      <c r="D240" s="15"/>
    </row>
    <row r="241" s="3" customFormat="1" ht="12.75">
      <c r="D241" s="15"/>
    </row>
    <row r="242" s="3" customFormat="1" ht="12.75">
      <c r="D242" s="15"/>
    </row>
    <row r="243" s="3" customFormat="1" ht="12.75">
      <c r="D243" s="15"/>
    </row>
    <row r="244" s="3" customFormat="1" ht="12.75">
      <c r="D244" s="15"/>
    </row>
    <row r="245" s="3" customFormat="1" ht="12.75">
      <c r="D245" s="15"/>
    </row>
    <row r="246" s="3" customFormat="1" ht="12.75">
      <c r="D246" s="15"/>
    </row>
    <row r="247" s="3" customFormat="1" ht="12.75">
      <c r="D247" s="15"/>
    </row>
    <row r="248" spans="4:8" ht="12.75">
      <c r="D248" s="15"/>
      <c r="E248" s="3"/>
      <c r="F248" s="3"/>
      <c r="G248" s="3"/>
      <c r="H248" s="3"/>
    </row>
  </sheetData>
  <sheetProtection/>
  <mergeCells count="16">
    <mergeCell ref="A3:H3"/>
    <mergeCell ref="A2:H2"/>
    <mergeCell ref="A1:H1"/>
    <mergeCell ref="A22:E22"/>
    <mergeCell ref="A17:E17"/>
    <mergeCell ref="A18:E18"/>
    <mergeCell ref="A19:E19"/>
    <mergeCell ref="A12:E12"/>
    <mergeCell ref="A20:E20"/>
    <mergeCell ref="A14:H14"/>
    <mergeCell ref="A6:E6"/>
    <mergeCell ref="A7:E7"/>
    <mergeCell ref="A9:E9"/>
    <mergeCell ref="A10:E10"/>
    <mergeCell ref="A8:E8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9"/>
  <sheetViews>
    <sheetView view="pageBreakPreview" zoomScaleSheetLayoutView="100" zoomScalePageLayoutView="0" workbookViewId="0" topLeftCell="A1">
      <selection activeCell="E53" sqref="E53"/>
    </sheetView>
  </sheetViews>
  <sheetFormatPr defaultColWidth="11.421875" defaultRowHeight="12.75"/>
  <cols>
    <col min="1" max="1" width="4.00390625" style="84" bestFit="1" customWidth="1"/>
    <col min="2" max="2" width="4.28125" style="84" customWidth="1"/>
    <col min="3" max="3" width="5.8515625" style="84" bestFit="1" customWidth="1"/>
    <col min="4" max="4" width="5.28125" style="92" hidden="1" customWidth="1"/>
    <col min="5" max="5" width="48.57421875" style="0" customWidth="1"/>
    <col min="6" max="6" width="13.140625" style="0" customWidth="1"/>
    <col min="7" max="7" width="12.8515625" style="0" customWidth="1"/>
    <col min="8" max="8" width="12.7109375" style="0" customWidth="1"/>
  </cols>
  <sheetData>
    <row r="1" spans="1:8" s="3" customFormat="1" ht="33" customHeight="1">
      <c r="A1" s="282" t="s">
        <v>7</v>
      </c>
      <c r="B1" s="282"/>
      <c r="C1" s="282"/>
      <c r="D1" s="282"/>
      <c r="E1" s="282"/>
      <c r="F1" s="282"/>
      <c r="G1" s="282"/>
      <c r="H1" s="282"/>
    </row>
    <row r="2" spans="1:8" s="3" customFormat="1" ht="30.75" customHeight="1">
      <c r="A2" s="281" t="s">
        <v>136</v>
      </c>
      <c r="B2" s="281"/>
      <c r="C2" s="281"/>
      <c r="D2" s="281"/>
      <c r="E2" s="281"/>
      <c r="F2" s="281"/>
      <c r="G2" s="281"/>
      <c r="H2" s="281"/>
    </row>
    <row r="3" spans="1:8" s="3" customFormat="1" ht="27" customHeight="1">
      <c r="A3" s="11" t="s">
        <v>4</v>
      </c>
      <c r="B3" s="11" t="s">
        <v>3</v>
      </c>
      <c r="C3" s="11" t="s">
        <v>2</v>
      </c>
      <c r="D3" s="11" t="s">
        <v>5</v>
      </c>
      <c r="E3" s="118" t="s">
        <v>48</v>
      </c>
      <c r="F3" s="119" t="s">
        <v>263</v>
      </c>
      <c r="G3" s="120" t="s">
        <v>260</v>
      </c>
      <c r="H3" s="121" t="s">
        <v>265</v>
      </c>
    </row>
    <row r="4" spans="1:8" s="3" customFormat="1" ht="22.5" customHeight="1">
      <c r="A4" s="94">
        <v>6</v>
      </c>
      <c r="B4" s="81"/>
      <c r="C4" s="81"/>
      <c r="D4" s="81"/>
      <c r="E4" s="95" t="s">
        <v>42</v>
      </c>
      <c r="F4" s="96">
        <f>F5+F18+F30+F38</f>
        <v>3101493405</v>
      </c>
      <c r="G4" s="96">
        <f>G5+G18+G30+G38</f>
        <v>320695663</v>
      </c>
      <c r="H4" s="96">
        <f aca="true" t="shared" si="0" ref="H4:H47">F4+G4</f>
        <v>3422189068</v>
      </c>
    </row>
    <row r="5" spans="1:8" s="3" customFormat="1" ht="26.25">
      <c r="A5" s="81"/>
      <c r="B5" s="97">
        <v>63</v>
      </c>
      <c r="C5" s="81"/>
      <c r="D5" s="81"/>
      <c r="E5" s="98" t="s">
        <v>186</v>
      </c>
      <c r="F5" s="96">
        <f>F6+F9+F16</f>
        <v>805137770</v>
      </c>
      <c r="G5" s="96">
        <f>G6+G9+G16</f>
        <v>267340663</v>
      </c>
      <c r="H5" s="96">
        <f t="shared" si="0"/>
        <v>1072478433</v>
      </c>
    </row>
    <row r="6" spans="1:8" s="46" customFormat="1" ht="12.75" customHeight="1">
      <c r="A6" s="37"/>
      <c r="B6" s="37"/>
      <c r="C6" s="111">
        <v>632</v>
      </c>
      <c r="D6" s="37"/>
      <c r="E6" s="102" t="s">
        <v>187</v>
      </c>
      <c r="F6" s="101">
        <f>F8+F7</f>
        <v>34200000</v>
      </c>
      <c r="G6" s="101">
        <f>G8</f>
        <v>-3502000</v>
      </c>
      <c r="H6" s="101">
        <f t="shared" si="0"/>
        <v>30698000</v>
      </c>
    </row>
    <row r="7" spans="1:8" s="46" customFormat="1" ht="12.75" hidden="1">
      <c r="A7" s="37"/>
      <c r="B7" s="37"/>
      <c r="C7" s="102"/>
      <c r="D7" s="37">
        <v>6321</v>
      </c>
      <c r="E7" s="100" t="s">
        <v>259</v>
      </c>
      <c r="F7" s="101">
        <v>0</v>
      </c>
      <c r="G7" s="101"/>
      <c r="H7" s="101">
        <f t="shared" si="0"/>
        <v>0</v>
      </c>
    </row>
    <row r="8" spans="1:8" s="46" customFormat="1" ht="12.75" hidden="1">
      <c r="A8" s="37"/>
      <c r="B8" s="37"/>
      <c r="C8" s="102"/>
      <c r="D8" s="37">
        <v>6322</v>
      </c>
      <c r="E8" s="100" t="s">
        <v>151</v>
      </c>
      <c r="F8" s="103">
        <v>34200000</v>
      </c>
      <c r="G8" s="103">
        <v>-3502000</v>
      </c>
      <c r="H8" s="103">
        <f t="shared" si="0"/>
        <v>30698000</v>
      </c>
    </row>
    <row r="9" spans="1:8" s="46" customFormat="1" ht="12.75" customHeight="1">
      <c r="A9" s="102"/>
      <c r="B9" s="102"/>
      <c r="C9" s="102">
        <v>633</v>
      </c>
      <c r="D9" s="102"/>
      <c r="E9" s="102" t="s">
        <v>222</v>
      </c>
      <c r="F9" s="101">
        <f>F10+F13</f>
        <v>770937770</v>
      </c>
      <c r="G9" s="101">
        <f>G10+G13</f>
        <v>270542663</v>
      </c>
      <c r="H9" s="101">
        <f t="shared" si="0"/>
        <v>1041480433</v>
      </c>
    </row>
    <row r="10" spans="1:8" s="46" customFormat="1" ht="12.75" hidden="1">
      <c r="A10" s="102"/>
      <c r="B10" s="102"/>
      <c r="C10" s="102"/>
      <c r="D10" s="102">
        <v>6331</v>
      </c>
      <c r="E10" s="102" t="s">
        <v>223</v>
      </c>
      <c r="F10" s="101">
        <f>F11+F12</f>
        <v>40100180</v>
      </c>
      <c r="G10" s="101">
        <f>G11+G12</f>
        <v>-5308829</v>
      </c>
      <c r="H10" s="101">
        <f t="shared" si="0"/>
        <v>34791351</v>
      </c>
    </row>
    <row r="11" spans="1:8" s="46" customFormat="1" ht="12.75" hidden="1">
      <c r="A11" s="102"/>
      <c r="B11" s="102"/>
      <c r="C11" s="102"/>
      <c r="D11" s="102"/>
      <c r="E11" s="102" t="s">
        <v>144</v>
      </c>
      <c r="F11" s="103">
        <v>40100180</v>
      </c>
      <c r="G11" s="103">
        <v>-5308829</v>
      </c>
      <c r="H11" s="103">
        <f t="shared" si="0"/>
        <v>34791351</v>
      </c>
    </row>
    <row r="12" spans="1:8" s="46" customFormat="1" ht="12.75" hidden="1">
      <c r="A12" s="102"/>
      <c r="B12" s="102"/>
      <c r="C12" s="102"/>
      <c r="D12" s="102"/>
      <c r="E12" s="102" t="s">
        <v>145</v>
      </c>
      <c r="F12" s="105">
        <v>0</v>
      </c>
      <c r="G12" s="105"/>
      <c r="H12" s="105">
        <f t="shared" si="0"/>
        <v>0</v>
      </c>
    </row>
    <row r="13" spans="1:8" s="46" customFormat="1" ht="12.75" hidden="1">
      <c r="A13" s="102"/>
      <c r="B13" s="102"/>
      <c r="C13" s="102"/>
      <c r="D13" s="102">
        <v>6332</v>
      </c>
      <c r="E13" s="100" t="s">
        <v>224</v>
      </c>
      <c r="F13" s="105">
        <f>F14+F15</f>
        <v>730837590</v>
      </c>
      <c r="G13" s="105">
        <f>G14+G15</f>
        <v>275851492</v>
      </c>
      <c r="H13" s="105">
        <f t="shared" si="0"/>
        <v>1006689082</v>
      </c>
    </row>
    <row r="14" spans="1:8" s="46" customFormat="1" ht="12.75" hidden="1">
      <c r="A14" s="102"/>
      <c r="B14" s="102"/>
      <c r="C14" s="102"/>
      <c r="D14" s="102"/>
      <c r="E14" s="102" t="s">
        <v>144</v>
      </c>
      <c r="F14" s="106">
        <v>716830590</v>
      </c>
      <c r="G14" s="106">
        <v>276825492</v>
      </c>
      <c r="H14" s="106">
        <f t="shared" si="0"/>
        <v>993656082</v>
      </c>
    </row>
    <row r="15" spans="1:8" s="46" customFormat="1" ht="12.75" hidden="1">
      <c r="A15" s="102"/>
      <c r="B15" s="102"/>
      <c r="C15" s="102"/>
      <c r="D15" s="102"/>
      <c r="E15" s="102" t="s">
        <v>145</v>
      </c>
      <c r="F15" s="106">
        <v>14007000</v>
      </c>
      <c r="G15" s="106">
        <v>-974000</v>
      </c>
      <c r="H15" s="106">
        <f t="shared" si="0"/>
        <v>13033000</v>
      </c>
    </row>
    <row r="16" spans="1:8" s="46" customFormat="1" ht="12.75">
      <c r="A16" s="102"/>
      <c r="B16" s="102"/>
      <c r="C16" s="102">
        <v>634</v>
      </c>
      <c r="D16" s="102"/>
      <c r="E16" s="102" t="s">
        <v>256</v>
      </c>
      <c r="F16" s="106">
        <f>F17</f>
        <v>0</v>
      </c>
      <c r="G16" s="106">
        <f>G17</f>
        <v>300000</v>
      </c>
      <c r="H16" s="106">
        <f t="shared" si="0"/>
        <v>300000</v>
      </c>
    </row>
    <row r="17" spans="1:8" s="46" customFormat="1" ht="12.75" hidden="1">
      <c r="A17" s="102"/>
      <c r="B17" s="102"/>
      <c r="C17" s="99"/>
      <c r="D17" s="102">
        <v>6341</v>
      </c>
      <c r="E17" s="102" t="s">
        <v>257</v>
      </c>
      <c r="F17" s="106">
        <v>0</v>
      </c>
      <c r="G17" s="106">
        <v>300000</v>
      </c>
      <c r="H17" s="106">
        <f t="shared" si="0"/>
        <v>300000</v>
      </c>
    </row>
    <row r="18" spans="1:8" s="3" customFormat="1" ht="12.75">
      <c r="A18" s="81"/>
      <c r="B18" s="107">
        <v>64</v>
      </c>
      <c r="C18" s="81"/>
      <c r="D18" s="81"/>
      <c r="E18" s="94" t="s">
        <v>43</v>
      </c>
      <c r="F18" s="108">
        <f>F19+F25+F28</f>
        <v>14800000</v>
      </c>
      <c r="G18" s="108">
        <f>G19+G25+G28</f>
        <v>0</v>
      </c>
      <c r="H18" s="108">
        <f t="shared" si="0"/>
        <v>14800000</v>
      </c>
    </row>
    <row r="19" spans="1:8" s="46" customFormat="1" ht="12.75">
      <c r="A19" s="37"/>
      <c r="B19" s="37"/>
      <c r="C19" s="37">
        <v>641</v>
      </c>
      <c r="D19" s="37"/>
      <c r="E19" s="102" t="s">
        <v>44</v>
      </c>
      <c r="F19" s="110">
        <f>SUM(F20:F24)</f>
        <v>13000000</v>
      </c>
      <c r="G19" s="110">
        <f>SUM(G20:G24)</f>
        <v>0</v>
      </c>
      <c r="H19" s="110">
        <f t="shared" si="0"/>
        <v>13000000</v>
      </c>
    </row>
    <row r="20" spans="1:8" s="46" customFormat="1" ht="12.75" hidden="1">
      <c r="A20" s="37"/>
      <c r="B20" s="37"/>
      <c r="C20" s="37"/>
      <c r="D20" s="37">
        <v>6413</v>
      </c>
      <c r="E20" s="27" t="s">
        <v>46</v>
      </c>
      <c r="F20" s="109">
        <v>2000000</v>
      </c>
      <c r="G20" s="109"/>
      <c r="H20" s="109">
        <f t="shared" si="0"/>
        <v>2000000</v>
      </c>
    </row>
    <row r="21" spans="1:8" s="46" customFormat="1" ht="12.75" hidden="1">
      <c r="A21" s="37"/>
      <c r="B21" s="37"/>
      <c r="C21" s="37"/>
      <c r="D21" s="37">
        <v>6414</v>
      </c>
      <c r="E21" s="27" t="s">
        <v>47</v>
      </c>
      <c r="F21" s="109">
        <v>5500000</v>
      </c>
      <c r="G21" s="109">
        <v>450000</v>
      </c>
      <c r="H21" s="109">
        <f t="shared" si="0"/>
        <v>5950000</v>
      </c>
    </row>
    <row r="22" spans="1:8" s="46" customFormat="1" ht="12.75" hidden="1">
      <c r="A22" s="37"/>
      <c r="B22" s="37"/>
      <c r="C22" s="37"/>
      <c r="D22" s="37">
        <v>6415</v>
      </c>
      <c r="E22" s="27" t="s">
        <v>240</v>
      </c>
      <c r="F22" s="110">
        <v>0</v>
      </c>
      <c r="G22" s="110"/>
      <c r="H22" s="110">
        <f t="shared" si="0"/>
        <v>0</v>
      </c>
    </row>
    <row r="23" spans="1:8" s="46" customFormat="1" ht="12.75" hidden="1">
      <c r="A23" s="37"/>
      <c r="B23" s="37"/>
      <c r="C23" s="37"/>
      <c r="D23" s="37">
        <v>6416</v>
      </c>
      <c r="E23" s="27" t="s">
        <v>258</v>
      </c>
      <c r="F23" s="110">
        <v>0</v>
      </c>
      <c r="G23" s="110">
        <v>50000</v>
      </c>
      <c r="H23" s="110">
        <f t="shared" si="0"/>
        <v>50000</v>
      </c>
    </row>
    <row r="24" spans="1:8" s="46" customFormat="1" ht="12.75" hidden="1">
      <c r="A24" s="37"/>
      <c r="B24" s="37"/>
      <c r="C24" s="37"/>
      <c r="D24" s="37">
        <v>6419</v>
      </c>
      <c r="E24" s="102" t="s">
        <v>49</v>
      </c>
      <c r="F24" s="109">
        <v>5500000</v>
      </c>
      <c r="G24" s="109">
        <v>-500000</v>
      </c>
      <c r="H24" s="109">
        <f t="shared" si="0"/>
        <v>5000000</v>
      </c>
    </row>
    <row r="25" spans="1:8" s="46" customFormat="1" ht="12.75">
      <c r="A25" s="37"/>
      <c r="B25" s="37"/>
      <c r="C25" s="37">
        <v>642</v>
      </c>
      <c r="D25" s="37"/>
      <c r="E25" s="102" t="s">
        <v>50</v>
      </c>
      <c r="F25" s="110">
        <f>SUM(F26:F27)</f>
        <v>1700000</v>
      </c>
      <c r="G25" s="110">
        <f>SUM(G26:G27)</f>
        <v>0</v>
      </c>
      <c r="H25" s="110">
        <f t="shared" si="0"/>
        <v>1700000</v>
      </c>
    </row>
    <row r="26" spans="1:8" s="46" customFormat="1" ht="12.75" hidden="1">
      <c r="A26" s="37"/>
      <c r="B26" s="37"/>
      <c r="C26" s="37"/>
      <c r="D26" s="37">
        <v>6422</v>
      </c>
      <c r="E26" s="27" t="s">
        <v>51</v>
      </c>
      <c r="F26" s="109">
        <v>1500000</v>
      </c>
      <c r="G26" s="109"/>
      <c r="H26" s="109">
        <f t="shared" si="0"/>
        <v>1500000</v>
      </c>
    </row>
    <row r="27" spans="1:8" s="75" customFormat="1" ht="12.75" hidden="1">
      <c r="A27" s="37"/>
      <c r="B27" s="37"/>
      <c r="C27" s="37"/>
      <c r="D27" s="37">
        <v>6429</v>
      </c>
      <c r="E27" s="102" t="s">
        <v>52</v>
      </c>
      <c r="F27" s="109">
        <v>200000</v>
      </c>
      <c r="G27" s="109"/>
      <c r="H27" s="109">
        <f t="shared" si="0"/>
        <v>200000</v>
      </c>
    </row>
    <row r="28" spans="1:8" s="46" customFormat="1" ht="13.5" customHeight="1">
      <c r="A28" s="37"/>
      <c r="B28" s="37"/>
      <c r="C28" s="37">
        <v>643</v>
      </c>
      <c r="D28" s="37"/>
      <c r="E28" s="102" t="s">
        <v>45</v>
      </c>
      <c r="F28" s="110">
        <f>F29</f>
        <v>100000</v>
      </c>
      <c r="G28" s="110">
        <f>G29</f>
        <v>0</v>
      </c>
      <c r="H28" s="110">
        <f t="shared" si="0"/>
        <v>100000</v>
      </c>
    </row>
    <row r="29" spans="1:8" s="75" customFormat="1" ht="25.5" customHeight="1" hidden="1">
      <c r="A29" s="37"/>
      <c r="B29" s="37"/>
      <c r="C29" s="107"/>
      <c r="D29" s="111">
        <v>6436</v>
      </c>
      <c r="E29" s="102" t="s">
        <v>177</v>
      </c>
      <c r="F29" s="109">
        <v>100000</v>
      </c>
      <c r="G29" s="109"/>
      <c r="H29" s="109">
        <f t="shared" si="0"/>
        <v>100000</v>
      </c>
    </row>
    <row r="30" spans="1:8" s="3" customFormat="1" ht="25.5" customHeight="1">
      <c r="A30" s="81"/>
      <c r="B30" s="112">
        <v>65</v>
      </c>
      <c r="C30" s="81"/>
      <c r="D30" s="81"/>
      <c r="E30" s="94" t="s">
        <v>188</v>
      </c>
      <c r="F30" s="113">
        <f>F31</f>
        <v>2162300635</v>
      </c>
      <c r="G30" s="113">
        <f>G31</f>
        <v>47000000</v>
      </c>
      <c r="H30" s="113">
        <f t="shared" si="0"/>
        <v>2209300635</v>
      </c>
    </row>
    <row r="31" spans="1:8" s="46" customFormat="1" ht="12.75">
      <c r="A31" s="37"/>
      <c r="B31" s="37"/>
      <c r="C31" s="37">
        <v>652</v>
      </c>
      <c r="D31" s="37"/>
      <c r="E31" s="102" t="s">
        <v>53</v>
      </c>
      <c r="F31" s="114">
        <f>F32+F37</f>
        <v>2162300635</v>
      </c>
      <c r="G31" s="114">
        <f>G32+G37</f>
        <v>47000000</v>
      </c>
      <c r="H31" s="114">
        <f t="shared" si="0"/>
        <v>2209300635</v>
      </c>
    </row>
    <row r="32" spans="1:8" s="46" customFormat="1" ht="12.75" hidden="1">
      <c r="A32" s="37"/>
      <c r="B32" s="37"/>
      <c r="C32" s="37"/>
      <c r="D32" s="37">
        <v>6522</v>
      </c>
      <c r="E32" s="102" t="s">
        <v>189</v>
      </c>
      <c r="F32" s="114">
        <f>SUM(F33:F36)</f>
        <v>2148000000</v>
      </c>
      <c r="G32" s="114">
        <f>SUM(G33:G36)</f>
        <v>50000000</v>
      </c>
      <c r="H32" s="114">
        <f t="shared" si="0"/>
        <v>2198000000</v>
      </c>
    </row>
    <row r="33" spans="1:8" s="46" customFormat="1" ht="12.75" hidden="1">
      <c r="A33" s="37"/>
      <c r="B33" s="37"/>
      <c r="C33" s="37"/>
      <c r="D33" s="37"/>
      <c r="E33" s="27" t="s">
        <v>140</v>
      </c>
      <c r="F33" s="109">
        <v>790000000</v>
      </c>
      <c r="G33" s="109">
        <v>10000000</v>
      </c>
      <c r="H33" s="109">
        <f t="shared" si="0"/>
        <v>800000000</v>
      </c>
    </row>
    <row r="34" spans="1:8" s="46" customFormat="1" ht="12.75" hidden="1">
      <c r="A34" s="37"/>
      <c r="B34" s="37"/>
      <c r="C34" s="37"/>
      <c r="D34" s="37"/>
      <c r="E34" s="27" t="s">
        <v>54</v>
      </c>
      <c r="F34" s="109">
        <v>288000000</v>
      </c>
      <c r="G34" s="109"/>
      <c r="H34" s="109">
        <f t="shared" si="0"/>
        <v>288000000</v>
      </c>
    </row>
    <row r="35" spans="1:8" s="46" customFormat="1" ht="12.75" hidden="1">
      <c r="A35" s="37"/>
      <c r="B35" s="37"/>
      <c r="C35" s="37"/>
      <c r="D35" s="37"/>
      <c r="E35" s="27" t="s">
        <v>55</v>
      </c>
      <c r="F35" s="109">
        <v>720000000</v>
      </c>
      <c r="G35" s="109">
        <v>60000000</v>
      </c>
      <c r="H35" s="109">
        <f t="shared" si="0"/>
        <v>780000000</v>
      </c>
    </row>
    <row r="36" spans="1:8" s="46" customFormat="1" ht="12.75" hidden="1">
      <c r="A36" s="37"/>
      <c r="B36" s="37"/>
      <c r="C36" s="37"/>
      <c r="D36" s="37"/>
      <c r="E36" s="27" t="s">
        <v>141</v>
      </c>
      <c r="F36" s="109">
        <v>350000000</v>
      </c>
      <c r="G36" s="109">
        <v>-20000000</v>
      </c>
      <c r="H36" s="109">
        <f t="shared" si="0"/>
        <v>330000000</v>
      </c>
    </row>
    <row r="37" spans="1:8" s="46" customFormat="1" ht="12.75" hidden="1">
      <c r="A37" s="37"/>
      <c r="B37" s="37"/>
      <c r="C37" s="37"/>
      <c r="D37" s="37">
        <v>6526</v>
      </c>
      <c r="E37" s="27" t="s">
        <v>217</v>
      </c>
      <c r="F37" s="106">
        <v>14300635</v>
      </c>
      <c r="G37" s="106">
        <v>-3000000</v>
      </c>
      <c r="H37" s="106">
        <f t="shared" si="0"/>
        <v>11300635</v>
      </c>
    </row>
    <row r="38" spans="1:8" s="3" customFormat="1" ht="26.25">
      <c r="A38" s="81"/>
      <c r="B38" s="115">
        <v>66</v>
      </c>
      <c r="C38" s="81"/>
      <c r="D38" s="81"/>
      <c r="E38" s="116" t="s">
        <v>190</v>
      </c>
      <c r="F38" s="113">
        <f>F39</f>
        <v>119255000</v>
      </c>
      <c r="G38" s="113">
        <f>G39</f>
        <v>6355000</v>
      </c>
      <c r="H38" s="113">
        <f t="shared" si="0"/>
        <v>125610000</v>
      </c>
    </row>
    <row r="39" spans="1:8" s="46" customFormat="1" ht="12.75" customHeight="1">
      <c r="A39" s="37"/>
      <c r="B39" s="37"/>
      <c r="C39" s="111">
        <v>663</v>
      </c>
      <c r="D39" s="37"/>
      <c r="E39" s="27" t="s">
        <v>225</v>
      </c>
      <c r="F39" s="114">
        <f>SUM(F40:F41)</f>
        <v>119255000</v>
      </c>
      <c r="G39" s="114">
        <f>SUM(G40:G41)</f>
        <v>6355000</v>
      </c>
      <c r="H39" s="114">
        <f t="shared" si="0"/>
        <v>125610000</v>
      </c>
    </row>
    <row r="40" spans="1:8" s="46" customFormat="1" ht="12.75" hidden="1">
      <c r="A40" s="81"/>
      <c r="B40" s="81"/>
      <c r="C40" s="107"/>
      <c r="D40" s="81">
        <v>6631</v>
      </c>
      <c r="E40" s="27" t="s">
        <v>56</v>
      </c>
      <c r="F40" s="106">
        <v>1000000</v>
      </c>
      <c r="G40" s="106">
        <v>3000000</v>
      </c>
      <c r="H40" s="106">
        <f t="shared" si="0"/>
        <v>4000000</v>
      </c>
    </row>
    <row r="41" spans="1:8" s="3" customFormat="1" ht="12.75" hidden="1">
      <c r="A41" s="37"/>
      <c r="B41" s="37"/>
      <c r="C41" s="37"/>
      <c r="D41" s="37">
        <v>6632</v>
      </c>
      <c r="E41" s="27" t="s">
        <v>57</v>
      </c>
      <c r="F41" s="106">
        <v>118255000</v>
      </c>
      <c r="G41" s="106">
        <v>3355000</v>
      </c>
      <c r="H41" s="106">
        <f t="shared" si="0"/>
        <v>121610000</v>
      </c>
    </row>
    <row r="42" spans="1:8" s="3" customFormat="1" ht="23.25" customHeight="1">
      <c r="A42" s="99">
        <v>7</v>
      </c>
      <c r="B42" s="99"/>
      <c r="C42" s="107"/>
      <c r="D42" s="107"/>
      <c r="E42" s="117" t="s">
        <v>58</v>
      </c>
      <c r="F42" s="113">
        <f>F43</f>
        <v>100000</v>
      </c>
      <c r="G42" s="113">
        <f>G43</f>
        <v>0</v>
      </c>
      <c r="H42" s="113">
        <f t="shared" si="0"/>
        <v>100000</v>
      </c>
    </row>
    <row r="43" spans="1:8" s="3" customFormat="1" ht="12.75">
      <c r="A43" s="104"/>
      <c r="B43" s="99">
        <v>72</v>
      </c>
      <c r="C43" s="107"/>
      <c r="D43" s="107"/>
      <c r="E43" s="117" t="s">
        <v>62</v>
      </c>
      <c r="F43" s="113">
        <f>F44</f>
        <v>100000</v>
      </c>
      <c r="G43" s="113">
        <f>G44+G46</f>
        <v>0</v>
      </c>
      <c r="H43" s="113">
        <f t="shared" si="0"/>
        <v>100000</v>
      </c>
    </row>
    <row r="44" spans="1:8" s="46" customFormat="1" ht="13.5" customHeight="1">
      <c r="A44" s="102"/>
      <c r="B44" s="102"/>
      <c r="C44" s="37">
        <v>721</v>
      </c>
      <c r="D44" s="37"/>
      <c r="E44" s="27" t="s">
        <v>60</v>
      </c>
      <c r="F44" s="114">
        <f>F45</f>
        <v>100000</v>
      </c>
      <c r="G44" s="114">
        <f>G45</f>
        <v>-20000</v>
      </c>
      <c r="H44" s="114">
        <f t="shared" si="0"/>
        <v>80000</v>
      </c>
    </row>
    <row r="45" spans="1:8" s="46" customFormat="1" ht="12.75" hidden="1">
      <c r="A45" s="102"/>
      <c r="B45" s="102"/>
      <c r="C45" s="37"/>
      <c r="D45" s="37">
        <v>7211</v>
      </c>
      <c r="E45" s="27" t="s">
        <v>61</v>
      </c>
      <c r="F45" s="109">
        <v>100000</v>
      </c>
      <c r="G45" s="109">
        <v>-20000</v>
      </c>
      <c r="H45" s="109">
        <f t="shared" si="0"/>
        <v>80000</v>
      </c>
    </row>
    <row r="46" spans="1:8" s="46" customFormat="1" ht="12.75">
      <c r="A46" s="102"/>
      <c r="B46" s="102"/>
      <c r="C46" s="37">
        <v>723</v>
      </c>
      <c r="D46" s="37"/>
      <c r="E46" s="27" t="s">
        <v>159</v>
      </c>
      <c r="F46" s="101">
        <f>F47</f>
        <v>0</v>
      </c>
      <c r="G46" s="101">
        <f>G47</f>
        <v>20000</v>
      </c>
      <c r="H46" s="101">
        <f t="shared" si="0"/>
        <v>20000</v>
      </c>
    </row>
    <row r="47" spans="1:8" s="3" customFormat="1" ht="13.5" customHeight="1" hidden="1">
      <c r="A47" s="102"/>
      <c r="B47" s="102"/>
      <c r="C47" s="37"/>
      <c r="D47" s="37">
        <v>7231</v>
      </c>
      <c r="E47" s="27" t="s">
        <v>158</v>
      </c>
      <c r="F47" s="101">
        <v>0</v>
      </c>
      <c r="G47" s="101">
        <v>20000</v>
      </c>
      <c r="H47" s="101">
        <f t="shared" si="0"/>
        <v>20000</v>
      </c>
    </row>
    <row r="48" spans="1:5" s="3" customFormat="1" ht="13.5" customHeight="1">
      <c r="A48" s="81"/>
      <c r="B48" s="81"/>
      <c r="C48" s="107"/>
      <c r="D48" s="81"/>
      <c r="E48" s="117"/>
    </row>
    <row r="49" spans="1:5" s="3" customFormat="1" ht="13.5" customHeight="1">
      <c r="A49" s="81"/>
      <c r="B49" s="81"/>
      <c r="C49" s="81"/>
      <c r="D49" s="81"/>
      <c r="E49" s="27"/>
    </row>
    <row r="50" spans="1:8" s="3" customFormat="1" ht="13.5" customHeight="1">
      <c r="A50" s="81"/>
      <c r="B50" s="81"/>
      <c r="C50" s="81"/>
      <c r="D50" s="81"/>
      <c r="E50" s="79"/>
      <c r="F50" s="4"/>
      <c r="G50" s="4"/>
      <c r="H50" s="4"/>
    </row>
    <row r="51" spans="1:8" s="3" customFormat="1" ht="13.5" customHeight="1">
      <c r="A51" s="81"/>
      <c r="B51" s="81"/>
      <c r="C51" s="81"/>
      <c r="D51" s="81"/>
      <c r="E51" s="79"/>
      <c r="F51" s="4"/>
      <c r="G51" s="4"/>
      <c r="H51" s="4"/>
    </row>
    <row r="52" spans="1:8" s="3" customFormat="1" ht="13.5" customHeight="1">
      <c r="A52" s="81"/>
      <c r="B52" s="81"/>
      <c r="C52" s="81"/>
      <c r="D52" s="81"/>
      <c r="E52" s="79"/>
      <c r="F52" s="4"/>
      <c r="G52" s="4"/>
      <c r="H52" s="4"/>
    </row>
    <row r="53" spans="1:8" s="3" customFormat="1" ht="13.5" customHeight="1">
      <c r="A53" s="81"/>
      <c r="B53" s="81"/>
      <c r="C53" s="81"/>
      <c r="D53" s="81"/>
      <c r="E53" s="27"/>
      <c r="F53" s="4"/>
      <c r="G53" s="4"/>
      <c r="H53" s="4"/>
    </row>
    <row r="54" spans="1:5" s="3" customFormat="1" ht="13.5" customHeight="1">
      <c r="A54" s="81"/>
      <c r="B54" s="81"/>
      <c r="C54" s="81"/>
      <c r="D54" s="81"/>
      <c r="E54" s="27"/>
    </row>
    <row r="55" spans="1:5" s="3" customFormat="1" ht="13.5" customHeight="1">
      <c r="A55" s="81"/>
      <c r="B55" s="81"/>
      <c r="C55" s="81"/>
      <c r="D55" s="81"/>
      <c r="E55" s="27"/>
    </row>
    <row r="56" spans="1:5" s="3" customFormat="1" ht="13.5" customHeight="1">
      <c r="A56" s="81"/>
      <c r="B56" s="81"/>
      <c r="C56" s="81"/>
      <c r="D56" s="81"/>
      <c r="E56" s="27"/>
    </row>
    <row r="57" spans="1:8" s="8" customFormat="1" ht="27" customHeight="1">
      <c r="A57" s="81"/>
      <c r="B57" s="81"/>
      <c r="C57" s="81"/>
      <c r="D57" s="81"/>
      <c r="E57" s="27"/>
      <c r="F57" s="3"/>
      <c r="G57" s="3"/>
      <c r="H57" s="3"/>
    </row>
    <row r="58" spans="1:8" s="3" customFormat="1" ht="13.5" customHeight="1">
      <c r="A58" s="81"/>
      <c r="B58" s="81"/>
      <c r="C58" s="81"/>
      <c r="D58" s="81"/>
      <c r="E58" s="37"/>
      <c r="F58" s="8"/>
      <c r="G58" s="8"/>
      <c r="H58" s="8"/>
    </row>
    <row r="59" spans="1:5" s="3" customFormat="1" ht="13.5" customHeight="1">
      <c r="A59" s="81"/>
      <c r="B59" s="81"/>
      <c r="C59" s="81"/>
      <c r="D59" s="81"/>
      <c r="E59" s="37"/>
    </row>
    <row r="60" spans="1:5" s="3" customFormat="1" ht="13.5" customHeight="1">
      <c r="A60" s="81"/>
      <c r="B60" s="81"/>
      <c r="C60" s="81"/>
      <c r="D60" s="81"/>
      <c r="E60" s="37"/>
    </row>
    <row r="61" spans="1:5" s="3" customFormat="1" ht="13.5" customHeight="1">
      <c r="A61" s="81"/>
      <c r="B61" s="81"/>
      <c r="C61" s="81"/>
      <c r="D61" s="81"/>
      <c r="E61" s="37"/>
    </row>
    <row r="62" spans="1:5" s="3" customFormat="1" ht="13.5" customHeight="1">
      <c r="A62" s="81"/>
      <c r="B62" s="81"/>
      <c r="C62" s="81"/>
      <c r="D62" s="81"/>
      <c r="E62" s="37"/>
    </row>
    <row r="63" spans="1:5" s="3" customFormat="1" ht="13.5" customHeight="1">
      <c r="A63" s="81"/>
      <c r="B63" s="81"/>
      <c r="C63" s="81"/>
      <c r="D63" s="81"/>
      <c r="E63" s="37"/>
    </row>
    <row r="64" spans="1:5" s="3" customFormat="1" ht="13.5" customHeight="1">
      <c r="A64" s="81"/>
      <c r="B64" s="81"/>
      <c r="C64" s="81"/>
      <c r="D64" s="81"/>
      <c r="E64" s="37"/>
    </row>
    <row r="65" spans="1:5" s="3" customFormat="1" ht="13.5" customHeight="1">
      <c r="A65" s="81"/>
      <c r="B65" s="81"/>
      <c r="C65" s="81"/>
      <c r="D65" s="81"/>
      <c r="E65" s="37"/>
    </row>
    <row r="66" spans="1:5" s="3" customFormat="1" ht="13.5" customHeight="1">
      <c r="A66" s="81"/>
      <c r="B66" s="81"/>
      <c r="C66" s="81"/>
      <c r="D66" s="81"/>
      <c r="E66" s="37"/>
    </row>
    <row r="67" spans="1:5" s="3" customFormat="1" ht="13.5" customHeight="1">
      <c r="A67" s="81"/>
      <c r="B67" s="81"/>
      <c r="C67" s="81"/>
      <c r="D67" s="81"/>
      <c r="E67" s="37"/>
    </row>
    <row r="68" spans="1:5" s="3" customFormat="1" ht="13.5" customHeight="1">
      <c r="A68" s="81"/>
      <c r="B68" s="81"/>
      <c r="C68" s="81"/>
      <c r="D68" s="81"/>
      <c r="E68" s="37"/>
    </row>
    <row r="69" spans="1:5" s="3" customFormat="1" ht="13.5" customHeight="1">
      <c r="A69" s="81"/>
      <c r="B69" s="81"/>
      <c r="C69" s="81"/>
      <c r="D69" s="81"/>
      <c r="E69" s="37"/>
    </row>
    <row r="70" spans="1:5" s="3" customFormat="1" ht="13.5" customHeight="1">
      <c r="A70" s="81"/>
      <c r="B70" s="81"/>
      <c r="C70" s="81"/>
      <c r="D70" s="81"/>
      <c r="E70" s="37"/>
    </row>
    <row r="71" spans="1:5" s="3" customFormat="1" ht="18" customHeight="1">
      <c r="A71" s="81"/>
      <c r="B71" s="81"/>
      <c r="C71" s="81"/>
      <c r="D71" s="81"/>
      <c r="E71" s="37"/>
    </row>
    <row r="72" spans="1:5" s="3" customFormat="1" ht="15">
      <c r="A72" s="22"/>
      <c r="B72" s="82"/>
      <c r="C72" s="82"/>
      <c r="D72" s="19"/>
      <c r="E72" s="37"/>
    </row>
    <row r="73" spans="1:5" s="3" customFormat="1" ht="12.75">
      <c r="A73" s="83"/>
      <c r="B73" s="84"/>
      <c r="C73" s="84"/>
      <c r="D73" s="17"/>
      <c r="E73" s="37"/>
    </row>
    <row r="74" spans="1:5" s="3" customFormat="1" ht="12.75">
      <c r="A74" s="83"/>
      <c r="B74" s="83"/>
      <c r="C74" s="84"/>
      <c r="D74" s="17"/>
      <c r="E74" s="37"/>
    </row>
    <row r="75" spans="1:5" s="3" customFormat="1" ht="12.75">
      <c r="A75" s="83"/>
      <c r="B75" s="84"/>
      <c r="C75" s="83"/>
      <c r="D75" s="17"/>
      <c r="E75" s="37"/>
    </row>
    <row r="76" spans="1:5" s="3" customFormat="1" ht="12.75">
      <c r="A76" s="83"/>
      <c r="B76" s="84"/>
      <c r="C76" s="83"/>
      <c r="D76" s="14"/>
      <c r="E76" s="37"/>
    </row>
    <row r="77" spans="1:5" s="3" customFormat="1" ht="12.75">
      <c r="A77" s="83"/>
      <c r="B77" s="84"/>
      <c r="C77" s="83"/>
      <c r="D77" s="14"/>
      <c r="E77" s="37"/>
    </row>
    <row r="78" spans="1:5" s="3" customFormat="1" ht="12.75">
      <c r="A78" s="83"/>
      <c r="B78" s="84"/>
      <c r="C78" s="83"/>
      <c r="D78" s="14"/>
      <c r="E78" s="37"/>
    </row>
    <row r="79" spans="1:5" s="3" customFormat="1" ht="12.75">
      <c r="A79" s="84"/>
      <c r="B79" s="83"/>
      <c r="C79" s="84"/>
      <c r="D79" s="85"/>
      <c r="E79" s="37"/>
    </row>
    <row r="80" spans="1:5" s="3" customFormat="1" ht="12.75">
      <c r="A80" s="84"/>
      <c r="B80" s="84"/>
      <c r="C80" s="84"/>
      <c r="D80" s="85"/>
      <c r="E80" s="37"/>
    </row>
    <row r="81" spans="1:5" s="3" customFormat="1" ht="12.75">
      <c r="A81" s="84"/>
      <c r="B81" s="84"/>
      <c r="C81" s="84"/>
      <c r="D81" s="14"/>
      <c r="E81" s="37"/>
    </row>
    <row r="82" spans="1:5" s="3" customFormat="1" ht="12.75">
      <c r="A82" s="84"/>
      <c r="B82" s="84"/>
      <c r="C82" s="84"/>
      <c r="D82" s="85"/>
      <c r="E82" s="37"/>
    </row>
    <row r="83" spans="1:5" s="3" customFormat="1" ht="12.75">
      <c r="A83" s="84"/>
      <c r="B83" s="84"/>
      <c r="C83" s="83"/>
      <c r="D83" s="85"/>
      <c r="E83" s="37"/>
    </row>
    <row r="84" spans="1:5" s="3" customFormat="1" ht="12.75">
      <c r="A84" s="84"/>
      <c r="B84" s="84"/>
      <c r="C84" s="83"/>
      <c r="D84" s="85"/>
      <c r="E84" s="37"/>
    </row>
    <row r="85" spans="1:5" s="3" customFormat="1" ht="12.75">
      <c r="A85" s="84"/>
      <c r="B85" s="84"/>
      <c r="C85" s="84"/>
      <c r="D85" s="85"/>
      <c r="E85" s="10"/>
    </row>
    <row r="86" spans="1:5" s="3" customFormat="1" ht="12.75">
      <c r="A86" s="84"/>
      <c r="B86" s="84"/>
      <c r="C86" s="84"/>
      <c r="D86" s="85"/>
      <c r="E86" s="10"/>
    </row>
    <row r="87" spans="1:5" s="3" customFormat="1" ht="12.75">
      <c r="A87" s="84"/>
      <c r="B87" s="84"/>
      <c r="C87" s="84"/>
      <c r="D87" s="85"/>
      <c r="E87" s="14"/>
    </row>
    <row r="88" spans="1:5" s="3" customFormat="1" ht="12.75">
      <c r="A88" s="84"/>
      <c r="B88" s="84"/>
      <c r="C88" s="84"/>
      <c r="D88" s="85"/>
      <c r="E88" s="10"/>
    </row>
    <row r="89" spans="1:5" s="3" customFormat="1" ht="12.75">
      <c r="A89" s="84"/>
      <c r="B89" s="84"/>
      <c r="C89" s="84"/>
      <c r="D89" s="85"/>
      <c r="E89" s="10"/>
    </row>
    <row r="90" spans="1:5" s="3" customFormat="1" ht="12.75">
      <c r="A90" s="84"/>
      <c r="B90" s="84"/>
      <c r="C90" s="84"/>
      <c r="D90" s="85"/>
      <c r="E90" s="14"/>
    </row>
    <row r="91" spans="1:5" s="3" customFormat="1" ht="12.75">
      <c r="A91" s="84"/>
      <c r="B91" s="84"/>
      <c r="C91" s="84"/>
      <c r="D91" s="85"/>
      <c r="E91" s="10"/>
    </row>
    <row r="92" spans="1:5" s="3" customFormat="1" ht="13.5" customHeight="1">
      <c r="A92" s="84"/>
      <c r="B92" s="84"/>
      <c r="C92" s="84"/>
      <c r="D92" s="85"/>
      <c r="E92" s="10"/>
    </row>
    <row r="93" spans="1:5" s="3" customFormat="1" ht="13.5" customHeight="1">
      <c r="A93" s="84"/>
      <c r="B93" s="84"/>
      <c r="C93" s="84"/>
      <c r="D93" s="85"/>
      <c r="E93" s="10"/>
    </row>
    <row r="94" spans="1:5" s="3" customFormat="1" ht="13.5" customHeight="1">
      <c r="A94" s="84"/>
      <c r="B94" s="83"/>
      <c r="C94" s="84"/>
      <c r="D94" s="85"/>
      <c r="E94" s="9"/>
    </row>
    <row r="95" spans="1:5" s="3" customFormat="1" ht="26.25" customHeight="1">
      <c r="A95" s="84"/>
      <c r="B95" s="84"/>
      <c r="C95" s="83"/>
      <c r="D95" s="85"/>
      <c r="E95" s="7"/>
    </row>
    <row r="96" spans="1:5" s="3" customFormat="1" ht="13.5" customHeight="1">
      <c r="A96" s="84"/>
      <c r="B96" s="84"/>
      <c r="C96" s="83"/>
      <c r="D96" s="14"/>
      <c r="E96" s="28"/>
    </row>
    <row r="97" spans="1:5" s="3" customFormat="1" ht="13.5" customHeight="1">
      <c r="A97" s="84"/>
      <c r="B97" s="84"/>
      <c r="C97" s="84"/>
      <c r="D97" s="85"/>
      <c r="E97" s="10"/>
    </row>
    <row r="98" spans="1:5" s="3" customFormat="1" ht="13.5" customHeight="1">
      <c r="A98" s="84"/>
      <c r="B98" s="83"/>
      <c r="C98" s="84"/>
      <c r="D98" s="85"/>
      <c r="E98" s="9"/>
    </row>
    <row r="99" spans="1:5" s="3" customFormat="1" ht="13.5" customHeight="1">
      <c r="A99" s="84"/>
      <c r="B99" s="84"/>
      <c r="C99" s="83"/>
      <c r="D99" s="85"/>
      <c r="E99" s="9"/>
    </row>
    <row r="100" spans="1:5" s="3" customFormat="1" ht="13.5" customHeight="1">
      <c r="A100" s="84"/>
      <c r="B100" s="84"/>
      <c r="C100" s="83"/>
      <c r="D100" s="86"/>
      <c r="E100" s="14"/>
    </row>
    <row r="101" spans="1:5" s="3" customFormat="1" ht="13.5" customHeight="1">
      <c r="A101" s="84"/>
      <c r="B101" s="84"/>
      <c r="C101" s="84"/>
      <c r="D101" s="12"/>
      <c r="E101" s="12"/>
    </row>
    <row r="102" spans="1:5" s="3" customFormat="1" ht="13.5" customHeight="1">
      <c r="A102" s="84"/>
      <c r="B102" s="84"/>
      <c r="C102" s="84"/>
      <c r="D102" s="14"/>
      <c r="E102" s="13"/>
    </row>
    <row r="103" spans="1:5" s="3" customFormat="1" ht="28.5" customHeight="1">
      <c r="A103" s="84"/>
      <c r="B103" s="84"/>
      <c r="C103" s="84"/>
      <c r="D103" s="85"/>
      <c r="E103" s="10"/>
    </row>
    <row r="104" spans="1:5" s="3" customFormat="1" ht="13.5" customHeight="1">
      <c r="A104" s="84"/>
      <c r="B104" s="84"/>
      <c r="C104" s="83"/>
      <c r="D104" s="85"/>
      <c r="E104" s="59"/>
    </row>
    <row r="105" spans="1:5" s="3" customFormat="1" ht="13.5" customHeight="1">
      <c r="A105" s="84"/>
      <c r="B105" s="84"/>
      <c r="C105" s="83"/>
      <c r="D105" s="85"/>
      <c r="E105" s="14"/>
    </row>
    <row r="106" spans="1:5" s="3" customFormat="1" ht="13.5" customHeight="1">
      <c r="A106" s="84"/>
      <c r="B106" s="84"/>
      <c r="C106" s="84"/>
      <c r="D106" s="85"/>
      <c r="E106" s="10"/>
    </row>
    <row r="107" spans="1:5" s="3" customFormat="1" ht="13.5" customHeight="1">
      <c r="A107" s="84"/>
      <c r="B107" s="84"/>
      <c r="C107" s="84"/>
      <c r="D107" s="85"/>
      <c r="E107" s="13"/>
    </row>
    <row r="108" spans="1:5" s="3" customFormat="1" ht="22.5" customHeight="1">
      <c r="A108" s="84"/>
      <c r="B108" s="84"/>
      <c r="C108" s="84"/>
      <c r="D108" s="85"/>
      <c r="E108" s="10"/>
    </row>
    <row r="109" spans="1:5" s="3" customFormat="1" ht="13.5" customHeight="1">
      <c r="A109" s="84"/>
      <c r="B109" s="84"/>
      <c r="C109" s="84"/>
      <c r="D109" s="85"/>
      <c r="E109" s="28"/>
    </row>
    <row r="110" spans="1:5" s="3" customFormat="1" ht="13.5" customHeight="1">
      <c r="A110" s="84"/>
      <c r="B110" s="84"/>
      <c r="C110" s="84"/>
      <c r="D110" s="12"/>
      <c r="E110" s="12"/>
    </row>
    <row r="111" spans="1:5" s="3" customFormat="1" ht="13.5" customHeight="1">
      <c r="A111" s="84"/>
      <c r="B111" s="83"/>
      <c r="C111" s="84"/>
      <c r="D111" s="12"/>
      <c r="E111" s="7"/>
    </row>
    <row r="112" spans="1:5" s="3" customFormat="1" ht="13.5" customHeight="1">
      <c r="A112" s="84"/>
      <c r="B112" s="84"/>
      <c r="C112" s="83"/>
      <c r="D112" s="12"/>
      <c r="E112" s="17"/>
    </row>
    <row r="113" spans="1:5" s="3" customFormat="1" ht="13.5" customHeight="1">
      <c r="A113" s="84"/>
      <c r="B113" s="84"/>
      <c r="C113" s="83"/>
      <c r="D113" s="14"/>
      <c r="E113" s="14"/>
    </row>
    <row r="114" spans="1:5" s="3" customFormat="1" ht="13.5" customHeight="1">
      <c r="A114" s="84"/>
      <c r="B114" s="84"/>
      <c r="C114" s="84"/>
      <c r="D114" s="85"/>
      <c r="E114" s="10"/>
    </row>
    <row r="115" spans="1:5" s="3" customFormat="1" ht="13.5" customHeight="1">
      <c r="A115" s="84"/>
      <c r="B115" s="83"/>
      <c r="C115" s="84"/>
      <c r="D115" s="85"/>
      <c r="E115" s="9"/>
    </row>
    <row r="116" spans="1:5" s="3" customFormat="1" ht="13.5" customHeight="1">
      <c r="A116" s="84"/>
      <c r="B116" s="84"/>
      <c r="C116" s="83"/>
      <c r="D116" s="85"/>
      <c r="E116" s="7"/>
    </row>
    <row r="117" spans="1:5" s="3" customFormat="1" ht="13.5" customHeight="1">
      <c r="A117" s="84"/>
      <c r="B117" s="84"/>
      <c r="C117" s="83"/>
      <c r="D117" s="14"/>
      <c r="E117" s="14"/>
    </row>
    <row r="118" spans="1:5" s="3" customFormat="1" ht="13.5" customHeight="1">
      <c r="A118" s="84"/>
      <c r="B118" s="84"/>
      <c r="C118" s="84"/>
      <c r="D118" s="12"/>
      <c r="E118" s="10"/>
    </row>
    <row r="119" spans="1:5" s="3" customFormat="1" ht="22.5" customHeight="1">
      <c r="A119" s="84"/>
      <c r="B119" s="84"/>
      <c r="C119" s="83"/>
      <c r="D119" s="12"/>
      <c r="E119" s="7"/>
    </row>
    <row r="120" spans="1:5" s="3" customFormat="1" ht="13.5" customHeight="1">
      <c r="A120" s="84"/>
      <c r="B120" s="84"/>
      <c r="C120" s="84"/>
      <c r="D120" s="14"/>
      <c r="E120" s="28"/>
    </row>
    <row r="121" spans="1:5" s="3" customFormat="1" ht="13.5" customHeight="1">
      <c r="A121" s="84"/>
      <c r="B121" s="84"/>
      <c r="C121" s="84"/>
      <c r="D121" s="85"/>
      <c r="E121" s="10"/>
    </row>
    <row r="122" spans="1:5" s="3" customFormat="1" ht="13.5" customHeight="1">
      <c r="A122" s="84"/>
      <c r="B122" s="84"/>
      <c r="C122" s="84"/>
      <c r="D122" s="14"/>
      <c r="E122" s="14"/>
    </row>
    <row r="123" spans="1:5" s="3" customFormat="1" ht="13.5" customHeight="1">
      <c r="A123" s="84"/>
      <c r="B123" s="84"/>
      <c r="C123" s="84"/>
      <c r="D123" s="85"/>
      <c r="E123" s="10"/>
    </row>
    <row r="124" spans="1:5" s="3" customFormat="1" ht="13.5" customHeight="1">
      <c r="A124" s="84"/>
      <c r="B124" s="84"/>
      <c r="C124" s="84"/>
      <c r="D124" s="85"/>
      <c r="E124" s="10"/>
    </row>
    <row r="125" spans="1:5" s="3" customFormat="1" ht="13.5" customHeight="1">
      <c r="A125" s="83"/>
      <c r="B125" s="84"/>
      <c r="C125" s="84"/>
      <c r="D125" s="17"/>
      <c r="E125" s="7"/>
    </row>
    <row r="126" spans="1:5" s="3" customFormat="1" ht="13.5" customHeight="1">
      <c r="A126" s="84"/>
      <c r="B126" s="83"/>
      <c r="C126" s="83"/>
      <c r="D126" s="87"/>
      <c r="E126" s="7"/>
    </row>
    <row r="127" spans="1:5" s="3" customFormat="1" ht="13.5" customHeight="1">
      <c r="A127" s="84"/>
      <c r="B127" s="83"/>
      <c r="C127" s="83"/>
      <c r="D127" s="87"/>
      <c r="E127" s="9"/>
    </row>
    <row r="128" spans="1:5" s="3" customFormat="1" ht="12.75">
      <c r="A128" s="84"/>
      <c r="B128" s="83"/>
      <c r="C128" s="83"/>
      <c r="D128" s="14"/>
      <c r="E128" s="13"/>
    </row>
    <row r="129" spans="1:5" s="3" customFormat="1" ht="12.75">
      <c r="A129" s="84"/>
      <c r="B129" s="84"/>
      <c r="C129" s="84"/>
      <c r="D129" s="85"/>
      <c r="E129" s="10"/>
    </row>
    <row r="130" spans="1:5" s="3" customFormat="1" ht="12.75">
      <c r="A130" s="84"/>
      <c r="B130" s="83"/>
      <c r="C130" s="84"/>
      <c r="D130" s="85"/>
      <c r="E130" s="7"/>
    </row>
    <row r="131" spans="1:5" s="3" customFormat="1" ht="12.75">
      <c r="A131" s="84"/>
      <c r="B131" s="84"/>
      <c r="C131" s="83"/>
      <c r="D131" s="85"/>
      <c r="E131" s="9"/>
    </row>
    <row r="132" spans="1:5" s="3" customFormat="1" ht="12.75">
      <c r="A132" s="84"/>
      <c r="B132" s="84"/>
      <c r="C132" s="83"/>
      <c r="D132" s="14"/>
      <c r="E132" s="14"/>
    </row>
    <row r="133" spans="1:5" s="3" customFormat="1" ht="12.75">
      <c r="A133" s="84"/>
      <c r="B133" s="84"/>
      <c r="C133" s="84"/>
      <c r="D133" s="85"/>
      <c r="E133" s="10"/>
    </row>
    <row r="134" spans="1:5" s="3" customFormat="1" ht="12.75">
      <c r="A134" s="84"/>
      <c r="B134" s="84"/>
      <c r="C134" s="84"/>
      <c r="D134" s="85"/>
      <c r="E134" s="10"/>
    </row>
    <row r="135" spans="1:5" s="3" customFormat="1" ht="12.75">
      <c r="A135" s="84"/>
      <c r="B135" s="84"/>
      <c r="C135" s="84"/>
      <c r="D135" s="88"/>
      <c r="E135" s="5"/>
    </row>
    <row r="136" spans="1:5" s="3" customFormat="1" ht="12.75">
      <c r="A136" s="84"/>
      <c r="B136" s="84"/>
      <c r="C136" s="84"/>
      <c r="D136" s="85"/>
      <c r="E136" s="10"/>
    </row>
    <row r="137" spans="1:5" s="3" customFormat="1" ht="12.75">
      <c r="A137" s="84"/>
      <c r="B137" s="84"/>
      <c r="C137" s="84"/>
      <c r="D137" s="85"/>
      <c r="E137" s="10"/>
    </row>
    <row r="138" spans="1:5" s="3" customFormat="1" ht="12.75">
      <c r="A138" s="84"/>
      <c r="B138" s="84"/>
      <c r="C138" s="84"/>
      <c r="D138" s="85"/>
      <c r="E138" s="10"/>
    </row>
    <row r="139" spans="1:5" s="3" customFormat="1" ht="12.75">
      <c r="A139" s="84"/>
      <c r="B139" s="84"/>
      <c r="C139" s="84"/>
      <c r="D139" s="14"/>
      <c r="E139" s="14"/>
    </row>
    <row r="140" spans="1:5" s="3" customFormat="1" ht="12.75">
      <c r="A140" s="84"/>
      <c r="B140" s="84"/>
      <c r="C140" s="84"/>
      <c r="D140" s="85"/>
      <c r="E140" s="10"/>
    </row>
    <row r="141" spans="1:5" s="3" customFormat="1" ht="12.75">
      <c r="A141" s="84"/>
      <c r="B141" s="84"/>
      <c r="C141" s="84"/>
      <c r="D141" s="14"/>
      <c r="E141" s="14"/>
    </row>
    <row r="142" spans="1:5" s="3" customFormat="1" ht="12.75">
      <c r="A142" s="84"/>
      <c r="B142" s="84"/>
      <c r="C142" s="84"/>
      <c r="D142" s="85"/>
      <c r="E142" s="10"/>
    </row>
    <row r="143" spans="1:5" s="3" customFormat="1" ht="12.75">
      <c r="A143" s="84"/>
      <c r="B143" s="84"/>
      <c r="C143" s="84"/>
      <c r="D143" s="85"/>
      <c r="E143" s="10"/>
    </row>
    <row r="144" spans="1:5" s="3" customFormat="1" ht="12.75">
      <c r="A144" s="84"/>
      <c r="B144" s="84"/>
      <c r="C144" s="84"/>
      <c r="D144" s="85"/>
      <c r="E144" s="10"/>
    </row>
    <row r="145" spans="1:5" s="3" customFormat="1" ht="28.5" customHeight="1">
      <c r="A145" s="84"/>
      <c r="B145" s="84"/>
      <c r="C145" s="84"/>
      <c r="D145" s="85"/>
      <c r="E145" s="10"/>
    </row>
    <row r="146" spans="1:5" s="3" customFormat="1" ht="12.75">
      <c r="A146" s="11"/>
      <c r="B146" s="11"/>
      <c r="C146" s="11"/>
      <c r="D146" s="11"/>
      <c r="E146" s="60"/>
    </row>
    <row r="147" spans="1:5" s="3" customFormat="1" ht="12.75">
      <c r="A147" s="84"/>
      <c r="B147" s="84"/>
      <c r="C147" s="83"/>
      <c r="D147" s="85"/>
      <c r="E147" s="9"/>
    </row>
    <row r="148" spans="1:5" s="3" customFormat="1" ht="12.75">
      <c r="A148" s="84"/>
      <c r="B148" s="84"/>
      <c r="C148" s="84"/>
      <c r="D148" s="89"/>
      <c r="E148" s="6"/>
    </row>
    <row r="149" spans="1:5" s="3" customFormat="1" ht="12.75">
      <c r="A149" s="84"/>
      <c r="B149" s="84"/>
      <c r="C149" s="84"/>
      <c r="D149" s="85"/>
      <c r="E149" s="10"/>
    </row>
    <row r="150" spans="1:5" s="3" customFormat="1" ht="12.75">
      <c r="A150" s="84"/>
      <c r="B150" s="84"/>
      <c r="C150" s="84"/>
      <c r="D150" s="88"/>
      <c r="E150" s="5"/>
    </row>
    <row r="151" spans="1:5" s="3" customFormat="1" ht="12.75">
      <c r="A151" s="84"/>
      <c r="B151" s="84"/>
      <c r="C151" s="84"/>
      <c r="D151" s="88"/>
      <c r="E151" s="5"/>
    </row>
    <row r="152" spans="1:5" s="3" customFormat="1" ht="12.75">
      <c r="A152" s="84"/>
      <c r="B152" s="84"/>
      <c r="C152" s="84"/>
      <c r="D152" s="85"/>
      <c r="E152" s="10"/>
    </row>
    <row r="153" spans="1:5" s="3" customFormat="1" ht="12.75">
      <c r="A153" s="84"/>
      <c r="B153" s="84"/>
      <c r="C153" s="84"/>
      <c r="D153" s="14"/>
      <c r="E153" s="14"/>
    </row>
    <row r="154" spans="1:5" s="3" customFormat="1" ht="12.75">
      <c r="A154" s="84"/>
      <c r="B154" s="84"/>
      <c r="C154" s="84"/>
      <c r="D154" s="85"/>
      <c r="E154" s="10"/>
    </row>
    <row r="155" spans="1:5" s="3" customFormat="1" ht="12.75">
      <c r="A155" s="84"/>
      <c r="B155" s="84"/>
      <c r="C155" s="84"/>
      <c r="D155" s="85"/>
      <c r="E155" s="10"/>
    </row>
    <row r="156" spans="1:5" s="3" customFormat="1" ht="12.75">
      <c r="A156" s="84"/>
      <c r="B156" s="84"/>
      <c r="C156" s="84"/>
      <c r="D156" s="14"/>
      <c r="E156" s="14"/>
    </row>
    <row r="157" spans="1:5" s="3" customFormat="1" ht="12.75">
      <c r="A157" s="84"/>
      <c r="B157" s="84"/>
      <c r="C157" s="84"/>
      <c r="D157" s="85"/>
      <c r="E157" s="10"/>
    </row>
    <row r="158" spans="1:5" s="3" customFormat="1" ht="12.75">
      <c r="A158" s="84"/>
      <c r="B158" s="84"/>
      <c r="C158" s="84"/>
      <c r="D158" s="88"/>
      <c r="E158" s="5"/>
    </row>
    <row r="159" spans="1:5" s="3" customFormat="1" ht="12.75">
      <c r="A159" s="84"/>
      <c r="B159" s="84"/>
      <c r="C159" s="84"/>
      <c r="D159" s="14"/>
      <c r="E159" s="6"/>
    </row>
    <row r="160" spans="1:5" s="3" customFormat="1" ht="12.75">
      <c r="A160" s="84"/>
      <c r="B160" s="84"/>
      <c r="C160" s="84"/>
      <c r="D160" s="12"/>
      <c r="E160" s="5"/>
    </row>
    <row r="161" spans="1:5" s="3" customFormat="1" ht="12.75">
      <c r="A161" s="84"/>
      <c r="B161" s="84"/>
      <c r="C161" s="84"/>
      <c r="D161" s="14"/>
      <c r="E161" s="14"/>
    </row>
    <row r="162" spans="1:5" s="3" customFormat="1" ht="12.75">
      <c r="A162" s="84"/>
      <c r="B162" s="84"/>
      <c r="C162" s="84"/>
      <c r="D162" s="85"/>
      <c r="E162" s="10"/>
    </row>
    <row r="163" spans="1:5" s="3" customFormat="1" ht="12.75">
      <c r="A163" s="84"/>
      <c r="B163" s="84"/>
      <c r="C163" s="83"/>
      <c r="D163" s="85"/>
      <c r="E163" s="9"/>
    </row>
    <row r="164" spans="1:5" s="3" customFormat="1" ht="12.75">
      <c r="A164" s="84"/>
      <c r="B164" s="84"/>
      <c r="C164" s="84"/>
      <c r="D164" s="12"/>
      <c r="E164" s="14"/>
    </row>
    <row r="165" spans="1:5" s="3" customFormat="1" ht="12.75">
      <c r="A165" s="84"/>
      <c r="B165" s="84"/>
      <c r="C165" s="84"/>
      <c r="D165" s="12"/>
      <c r="E165" s="5"/>
    </row>
    <row r="166" spans="1:5" s="3" customFormat="1" ht="12.75">
      <c r="A166" s="84"/>
      <c r="B166" s="84"/>
      <c r="C166" s="83"/>
      <c r="D166" s="12"/>
      <c r="E166" s="18"/>
    </row>
    <row r="167" spans="1:5" s="3" customFormat="1" ht="12.75">
      <c r="A167" s="84"/>
      <c r="B167" s="84"/>
      <c r="C167" s="83"/>
      <c r="D167" s="14"/>
      <c r="E167" s="13"/>
    </row>
    <row r="168" spans="1:5" s="3" customFormat="1" ht="12.75">
      <c r="A168" s="84"/>
      <c r="B168" s="84"/>
      <c r="C168" s="84"/>
      <c r="D168" s="85"/>
      <c r="E168" s="10"/>
    </row>
    <row r="169" spans="1:5" s="3" customFormat="1" ht="11.25" customHeight="1">
      <c r="A169" s="84"/>
      <c r="B169" s="84"/>
      <c r="C169" s="84"/>
      <c r="D169" s="89"/>
      <c r="E169" s="4"/>
    </row>
    <row r="170" spans="1:5" s="3" customFormat="1" ht="24" customHeight="1">
      <c r="A170" s="84"/>
      <c r="B170" s="84"/>
      <c r="C170" s="84"/>
      <c r="D170" s="88"/>
      <c r="E170" s="5"/>
    </row>
    <row r="171" spans="1:5" s="3" customFormat="1" ht="15" customHeight="1">
      <c r="A171" s="84"/>
      <c r="B171" s="83"/>
      <c r="C171" s="84"/>
      <c r="D171" s="88"/>
      <c r="E171" s="61"/>
    </row>
    <row r="172" spans="1:5" s="3" customFormat="1" ht="11.25" customHeight="1">
      <c r="A172" s="84"/>
      <c r="B172" s="84"/>
      <c r="C172" s="83"/>
      <c r="D172" s="88"/>
      <c r="E172" s="61"/>
    </row>
    <row r="173" spans="1:5" s="3" customFormat="1" ht="12.75">
      <c r="A173" s="84"/>
      <c r="B173" s="84"/>
      <c r="C173" s="84"/>
      <c r="D173" s="89"/>
      <c r="E173" s="6"/>
    </row>
    <row r="174" spans="1:5" s="3" customFormat="1" ht="13.5" customHeight="1">
      <c r="A174" s="84"/>
      <c r="B174" s="84"/>
      <c r="C174" s="84"/>
      <c r="D174" s="88"/>
      <c r="E174" s="5"/>
    </row>
    <row r="175" spans="1:5" s="3" customFormat="1" ht="12.75" customHeight="1">
      <c r="A175" s="84"/>
      <c r="B175" s="83"/>
      <c r="C175" s="84"/>
      <c r="D175" s="88"/>
      <c r="E175" s="1"/>
    </row>
    <row r="176" spans="1:5" s="3" customFormat="1" ht="12.75" customHeight="1">
      <c r="A176" s="84"/>
      <c r="B176" s="84"/>
      <c r="C176" s="83"/>
      <c r="D176" s="88"/>
      <c r="E176" s="9"/>
    </row>
    <row r="177" spans="1:5" s="3" customFormat="1" ht="12.75">
      <c r="A177" s="84"/>
      <c r="B177" s="84"/>
      <c r="C177" s="83"/>
      <c r="D177" s="14"/>
      <c r="E177" s="13"/>
    </row>
    <row r="178" spans="1:5" s="3" customFormat="1" ht="12.75">
      <c r="A178" s="84"/>
      <c r="B178" s="84"/>
      <c r="C178" s="84"/>
      <c r="D178" s="85"/>
      <c r="E178" s="10"/>
    </row>
    <row r="179" spans="1:5" s="3" customFormat="1" ht="12.75">
      <c r="A179" s="84"/>
      <c r="B179" s="84"/>
      <c r="C179" s="83"/>
      <c r="D179" s="85"/>
      <c r="E179" s="18"/>
    </row>
    <row r="180" spans="1:5" s="3" customFormat="1" ht="12.75">
      <c r="A180" s="84"/>
      <c r="B180" s="84"/>
      <c r="C180" s="84"/>
      <c r="D180" s="89"/>
      <c r="E180" s="6"/>
    </row>
    <row r="181" spans="1:5" s="3" customFormat="1" ht="12.75">
      <c r="A181" s="84"/>
      <c r="B181" s="84"/>
      <c r="C181" s="84"/>
      <c r="D181" s="88"/>
      <c r="E181" s="5"/>
    </row>
    <row r="182" spans="1:5" s="3" customFormat="1" ht="19.5" customHeight="1">
      <c r="A182" s="84"/>
      <c r="B182" s="84"/>
      <c r="C182" s="84"/>
      <c r="D182" s="85"/>
      <c r="E182" s="10"/>
    </row>
    <row r="183" spans="1:5" s="3" customFormat="1" ht="15" customHeight="1">
      <c r="A183" s="22"/>
      <c r="B183" s="90"/>
      <c r="C183" s="90"/>
      <c r="D183" s="90"/>
      <c r="E183" s="7"/>
    </row>
    <row r="184" spans="1:5" s="3" customFormat="1" ht="12.75">
      <c r="A184" s="83"/>
      <c r="B184" s="84"/>
      <c r="C184" s="84"/>
      <c r="D184" s="17"/>
      <c r="E184" s="7"/>
    </row>
    <row r="185" spans="1:5" s="3" customFormat="1" ht="12.75">
      <c r="A185" s="83"/>
      <c r="B185" s="83"/>
      <c r="C185" s="84"/>
      <c r="D185" s="17"/>
      <c r="E185" s="9"/>
    </row>
    <row r="186" spans="1:5" s="3" customFormat="1" ht="12.75">
      <c r="A186" s="84"/>
      <c r="B186" s="84"/>
      <c r="C186" s="83"/>
      <c r="D186" s="85"/>
      <c r="E186" s="7"/>
    </row>
    <row r="187" spans="1:5" s="3" customFormat="1" ht="12.75">
      <c r="A187" s="84"/>
      <c r="B187" s="84"/>
      <c r="C187" s="84"/>
      <c r="D187" s="86"/>
      <c r="E187" s="14"/>
    </row>
    <row r="188" spans="1:5" s="3" customFormat="1" ht="12.75">
      <c r="A188" s="84"/>
      <c r="B188" s="83"/>
      <c r="C188" s="84"/>
      <c r="D188" s="85"/>
      <c r="E188" s="9"/>
    </row>
    <row r="189" spans="1:5" s="3" customFormat="1" ht="12.75">
      <c r="A189" s="84"/>
      <c r="B189" s="84"/>
      <c r="C189" s="83"/>
      <c r="D189" s="85"/>
      <c r="E189" s="9"/>
    </row>
    <row r="190" spans="1:5" s="3" customFormat="1" ht="22.5" customHeight="1">
      <c r="A190" s="84"/>
      <c r="B190" s="84"/>
      <c r="C190" s="84"/>
      <c r="D190" s="14"/>
      <c r="E190" s="13"/>
    </row>
    <row r="191" spans="1:5" s="3" customFormat="1" ht="12.75">
      <c r="A191" s="84"/>
      <c r="B191" s="84"/>
      <c r="C191" s="83"/>
      <c r="D191" s="85"/>
      <c r="E191" s="59"/>
    </row>
    <row r="192" spans="1:5" s="3" customFormat="1" ht="12.75">
      <c r="A192" s="84"/>
      <c r="B192" s="84"/>
      <c r="C192" s="84"/>
      <c r="D192" s="85"/>
      <c r="E192" s="13"/>
    </row>
    <row r="193" spans="1:5" s="3" customFormat="1" ht="12.75">
      <c r="A193" s="84"/>
      <c r="B193" s="83"/>
      <c r="C193" s="84"/>
      <c r="D193" s="12"/>
      <c r="E193" s="7"/>
    </row>
    <row r="194" spans="1:5" s="3" customFormat="1" ht="12.75">
      <c r="A194" s="84"/>
      <c r="B194" s="84"/>
      <c r="C194" s="83"/>
      <c r="D194" s="12"/>
      <c r="E194" s="17"/>
    </row>
    <row r="195" spans="1:5" s="3" customFormat="1" ht="13.5" customHeight="1">
      <c r="A195" s="84"/>
      <c r="B195" s="84"/>
      <c r="C195" s="84"/>
      <c r="D195" s="14"/>
      <c r="E195" s="14"/>
    </row>
    <row r="196" spans="1:5" s="3" customFormat="1" ht="13.5" customHeight="1">
      <c r="A196" s="83"/>
      <c r="B196" s="84"/>
      <c r="C196" s="84"/>
      <c r="D196" s="17"/>
      <c r="E196" s="7"/>
    </row>
    <row r="197" spans="1:5" s="3" customFormat="1" ht="13.5" customHeight="1">
      <c r="A197" s="84"/>
      <c r="B197" s="83"/>
      <c r="C197" s="84"/>
      <c r="D197" s="85"/>
      <c r="E197" s="7"/>
    </row>
    <row r="198" spans="1:5" s="3" customFormat="1" ht="12.75">
      <c r="A198" s="84"/>
      <c r="B198" s="84"/>
      <c r="C198" s="83"/>
      <c r="D198" s="85"/>
      <c r="E198" s="9"/>
    </row>
    <row r="199" spans="1:5" s="3" customFormat="1" ht="12.75">
      <c r="A199" s="84"/>
      <c r="B199" s="84"/>
      <c r="C199" s="83"/>
      <c r="D199" s="14"/>
      <c r="E199" s="14"/>
    </row>
    <row r="200" spans="1:5" s="3" customFormat="1" ht="12.75">
      <c r="A200" s="84"/>
      <c r="B200" s="84"/>
      <c r="C200" s="83"/>
      <c r="D200" s="85"/>
      <c r="E200" s="9"/>
    </row>
    <row r="201" spans="1:5" s="3" customFormat="1" ht="12.75">
      <c r="A201" s="84"/>
      <c r="B201" s="84"/>
      <c r="C201" s="84"/>
      <c r="D201" s="89"/>
      <c r="E201" s="6"/>
    </row>
    <row r="202" spans="1:5" s="3" customFormat="1" ht="12.75">
      <c r="A202" s="84"/>
      <c r="B202" s="84"/>
      <c r="C202" s="83"/>
      <c r="D202" s="12"/>
      <c r="E202" s="18"/>
    </row>
    <row r="203" spans="1:5" s="3" customFormat="1" ht="12.75">
      <c r="A203" s="84"/>
      <c r="B203" s="84"/>
      <c r="C203" s="83"/>
      <c r="D203" s="14"/>
      <c r="E203" s="13"/>
    </row>
    <row r="204" spans="1:5" s="3" customFormat="1" ht="12.75">
      <c r="A204" s="84"/>
      <c r="B204" s="84"/>
      <c r="C204" s="84"/>
      <c r="D204" s="89"/>
      <c r="E204" s="20"/>
    </row>
    <row r="205" spans="1:5" s="3" customFormat="1" ht="12.75">
      <c r="A205" s="84"/>
      <c r="B205" s="83"/>
      <c r="C205" s="84"/>
      <c r="D205" s="88"/>
      <c r="E205" s="1"/>
    </row>
    <row r="206" spans="1:5" s="3" customFormat="1" ht="12.75">
      <c r="A206" s="84"/>
      <c r="B206" s="84"/>
      <c r="C206" s="83"/>
      <c r="D206" s="88"/>
      <c r="E206" s="9"/>
    </row>
    <row r="207" spans="1:5" s="3" customFormat="1" ht="12.75">
      <c r="A207" s="84"/>
      <c r="B207" s="84"/>
      <c r="C207" s="83"/>
      <c r="D207" s="14"/>
      <c r="E207" s="13"/>
    </row>
    <row r="208" spans="1:5" s="3" customFormat="1" ht="12.75">
      <c r="A208" s="84"/>
      <c r="B208" s="84"/>
      <c r="C208" s="83"/>
      <c r="D208" s="14"/>
      <c r="E208" s="13"/>
    </row>
    <row r="209" spans="1:8" s="23" customFormat="1" ht="18" customHeight="1">
      <c r="A209" s="84"/>
      <c r="B209" s="84"/>
      <c r="C209" s="84"/>
      <c r="D209" s="85"/>
      <c r="E209" s="10"/>
      <c r="F209" s="3"/>
      <c r="G209" s="3"/>
      <c r="H209" s="3"/>
    </row>
    <row r="210" spans="1:8" s="3" customFormat="1" ht="28.5" customHeight="1">
      <c r="A210" s="279"/>
      <c r="B210" s="280"/>
      <c r="C210" s="280"/>
      <c r="D210" s="280"/>
      <c r="E210" s="280"/>
      <c r="F210" s="23"/>
      <c r="G210" s="23"/>
      <c r="H210" s="23"/>
    </row>
    <row r="211" spans="1:5" s="3" customFormat="1" ht="12.75">
      <c r="A211" s="11"/>
      <c r="B211" s="11"/>
      <c r="C211" s="11"/>
      <c r="D211" s="11"/>
      <c r="E211" s="60"/>
    </row>
    <row r="212" spans="1:4" s="3" customFormat="1" ht="12.75">
      <c r="A212" s="84"/>
      <c r="B212" s="84"/>
      <c r="C212" s="84"/>
      <c r="D212" s="84"/>
    </row>
    <row r="213" spans="1:5" s="3" customFormat="1" ht="15">
      <c r="A213" s="91"/>
      <c r="B213" s="83"/>
      <c r="C213" s="83"/>
      <c r="D213" s="83"/>
      <c r="E213" s="2"/>
    </row>
    <row r="214" spans="1:5" s="3" customFormat="1" ht="17.25" customHeight="1">
      <c r="A214" s="83"/>
      <c r="B214" s="83"/>
      <c r="C214" s="83"/>
      <c r="D214" s="83"/>
      <c r="E214" s="2"/>
    </row>
    <row r="215" spans="1:5" s="3" customFormat="1" ht="13.5" customHeight="1">
      <c r="A215" s="83"/>
      <c r="B215" s="83"/>
      <c r="C215" s="83"/>
      <c r="D215" s="83"/>
      <c r="E215" s="2"/>
    </row>
    <row r="216" spans="1:5" s="3" customFormat="1" ht="12.75">
      <c r="A216" s="83"/>
      <c r="B216" s="83"/>
      <c r="C216" s="83"/>
      <c r="D216" s="83"/>
      <c r="E216" s="2"/>
    </row>
    <row r="217" spans="1:5" s="3" customFormat="1" ht="12.75">
      <c r="A217" s="83"/>
      <c r="B217" s="83"/>
      <c r="C217" s="83"/>
      <c r="D217" s="83"/>
      <c r="E217" s="2"/>
    </row>
    <row r="218" spans="1:4" s="3" customFormat="1" ht="12.75">
      <c r="A218" s="83"/>
      <c r="B218" s="83"/>
      <c r="C218" s="83"/>
      <c r="D218" s="84"/>
    </row>
    <row r="219" spans="1:5" s="3" customFormat="1" ht="12.75">
      <c r="A219" s="83"/>
      <c r="B219" s="83"/>
      <c r="C219" s="83"/>
      <c r="D219" s="83"/>
      <c r="E219" s="2"/>
    </row>
    <row r="220" spans="1:5" s="3" customFormat="1" ht="12.75">
      <c r="A220" s="83"/>
      <c r="B220" s="83"/>
      <c r="C220" s="83"/>
      <c r="D220" s="83"/>
      <c r="E220" s="21"/>
    </row>
    <row r="221" spans="1:5" s="3" customFormat="1" ht="22.5" customHeight="1">
      <c r="A221" s="83"/>
      <c r="B221" s="83"/>
      <c r="C221" s="83"/>
      <c r="D221" s="83"/>
      <c r="E221" s="2"/>
    </row>
    <row r="222" spans="1:5" s="3" customFormat="1" ht="22.5" customHeight="1">
      <c r="A222" s="83"/>
      <c r="B222" s="83"/>
      <c r="C222" s="83"/>
      <c r="D222" s="83"/>
      <c r="E222" s="59"/>
    </row>
    <row r="223" spans="1:5" s="3" customFormat="1" ht="12.75">
      <c r="A223" s="84"/>
      <c r="B223" s="84"/>
      <c r="C223" s="84"/>
      <c r="D223" s="14"/>
      <c r="E223" s="28"/>
    </row>
    <row r="224" spans="1:4" s="3" customFormat="1" ht="12.75">
      <c r="A224" s="84"/>
      <c r="B224" s="84"/>
      <c r="C224" s="84"/>
      <c r="D224" s="84"/>
    </row>
    <row r="225" spans="1:4" s="3" customFormat="1" ht="12.75">
      <c r="A225" s="84"/>
      <c r="B225" s="84"/>
      <c r="C225" s="84"/>
      <c r="D225" s="84"/>
    </row>
    <row r="226" spans="1:4" s="3" customFormat="1" ht="12.75">
      <c r="A226" s="84"/>
      <c r="B226" s="84"/>
      <c r="C226" s="84"/>
      <c r="D226" s="84"/>
    </row>
    <row r="227" spans="1:4" s="3" customFormat="1" ht="12.75">
      <c r="A227" s="84"/>
      <c r="B227" s="84"/>
      <c r="C227" s="84"/>
      <c r="D227" s="84"/>
    </row>
    <row r="228" spans="1:4" s="3" customFormat="1" ht="12.75">
      <c r="A228" s="84"/>
      <c r="B228" s="84"/>
      <c r="C228" s="84"/>
      <c r="D228" s="84"/>
    </row>
    <row r="229" spans="1:4" s="3" customFormat="1" ht="12.75">
      <c r="A229" s="84"/>
      <c r="B229" s="84"/>
      <c r="C229" s="84"/>
      <c r="D229" s="84"/>
    </row>
    <row r="230" spans="1:4" s="3" customFormat="1" ht="12.75">
      <c r="A230" s="84"/>
      <c r="B230" s="84"/>
      <c r="C230" s="84"/>
      <c r="D230" s="84"/>
    </row>
    <row r="231" spans="1:4" s="3" customFormat="1" ht="12.75">
      <c r="A231" s="84"/>
      <c r="B231" s="84"/>
      <c r="C231" s="84"/>
      <c r="D231" s="84"/>
    </row>
    <row r="232" spans="1:4" s="3" customFormat="1" ht="12.75">
      <c r="A232" s="84"/>
      <c r="B232" s="84"/>
      <c r="C232" s="84"/>
      <c r="D232" s="84"/>
    </row>
    <row r="233" spans="1:4" s="3" customFormat="1" ht="12.75">
      <c r="A233" s="84"/>
      <c r="B233" s="84"/>
      <c r="C233" s="84"/>
      <c r="D233" s="84"/>
    </row>
    <row r="234" spans="1:4" s="3" customFormat="1" ht="12.75">
      <c r="A234" s="84"/>
      <c r="B234" s="84"/>
      <c r="C234" s="84"/>
      <c r="D234" s="84"/>
    </row>
    <row r="235" spans="1:4" s="3" customFormat="1" ht="12.75">
      <c r="A235" s="84"/>
      <c r="B235" s="84"/>
      <c r="C235" s="84"/>
      <c r="D235" s="84"/>
    </row>
    <row r="236" spans="1:4" s="3" customFormat="1" ht="12.75">
      <c r="A236" s="84"/>
      <c r="B236" s="84"/>
      <c r="C236" s="84"/>
      <c r="D236" s="84"/>
    </row>
    <row r="237" spans="1:4" s="3" customFormat="1" ht="12.75">
      <c r="A237" s="84"/>
      <c r="B237" s="84"/>
      <c r="C237" s="84"/>
      <c r="D237" s="84"/>
    </row>
    <row r="238" spans="1:4" s="3" customFormat="1" ht="12.75">
      <c r="A238" s="84"/>
      <c r="B238" s="84"/>
      <c r="C238" s="84"/>
      <c r="D238" s="84"/>
    </row>
    <row r="239" spans="1:4" s="3" customFormat="1" ht="12.75">
      <c r="A239" s="84"/>
      <c r="B239" s="84"/>
      <c r="C239" s="84"/>
      <c r="D239" s="84"/>
    </row>
    <row r="240" spans="1:4" s="3" customFormat="1" ht="12.75">
      <c r="A240" s="84"/>
      <c r="B240" s="84"/>
      <c r="C240" s="84"/>
      <c r="D240" s="84"/>
    </row>
    <row r="241" spans="1:4" s="3" customFormat="1" ht="12.75">
      <c r="A241" s="84"/>
      <c r="B241" s="84"/>
      <c r="C241" s="84"/>
      <c r="D241" s="84"/>
    </row>
    <row r="242" spans="1:4" s="3" customFormat="1" ht="12.75">
      <c r="A242" s="84"/>
      <c r="B242" s="84"/>
      <c r="C242" s="84"/>
      <c r="D242" s="84"/>
    </row>
    <row r="243" spans="1:4" s="3" customFormat="1" ht="12.75">
      <c r="A243" s="84"/>
      <c r="B243" s="84"/>
      <c r="C243" s="84"/>
      <c r="D243" s="84"/>
    </row>
    <row r="244" spans="1:4" s="3" customFormat="1" ht="12.75">
      <c r="A244" s="84"/>
      <c r="B244" s="84"/>
      <c r="C244" s="84"/>
      <c r="D244" s="84"/>
    </row>
    <row r="245" spans="1:4" s="3" customFormat="1" ht="12.75">
      <c r="A245" s="84"/>
      <c r="B245" s="84"/>
      <c r="C245" s="84"/>
      <c r="D245" s="84"/>
    </row>
    <row r="246" spans="1:4" s="3" customFormat="1" ht="12.75">
      <c r="A246" s="84"/>
      <c r="B246" s="84"/>
      <c r="C246" s="84"/>
      <c r="D246" s="84"/>
    </row>
    <row r="247" spans="1:4" s="3" customFormat="1" ht="12.75">
      <c r="A247" s="84"/>
      <c r="B247" s="84"/>
      <c r="C247" s="84"/>
      <c r="D247" s="84"/>
    </row>
    <row r="248" spans="1:4" s="3" customFormat="1" ht="12.75">
      <c r="A248" s="84"/>
      <c r="B248" s="84"/>
      <c r="C248" s="84"/>
      <c r="D248" s="84"/>
    </row>
    <row r="249" spans="1:4" s="3" customFormat="1" ht="12.75">
      <c r="A249" s="84"/>
      <c r="B249" s="84"/>
      <c r="C249" s="84"/>
      <c r="D249" s="84"/>
    </row>
    <row r="250" spans="1:4" s="3" customFormat="1" ht="12.75">
      <c r="A250" s="84"/>
      <c r="B250" s="84"/>
      <c r="C250" s="84"/>
      <c r="D250" s="84"/>
    </row>
    <row r="251" spans="1:4" s="3" customFormat="1" ht="12.75">
      <c r="A251" s="84"/>
      <c r="B251" s="84"/>
      <c r="C251" s="84"/>
      <c r="D251" s="84"/>
    </row>
    <row r="252" spans="1:4" s="3" customFormat="1" ht="12.75">
      <c r="A252" s="84"/>
      <c r="B252" s="84"/>
      <c r="C252" s="84"/>
      <c r="D252" s="84"/>
    </row>
    <row r="253" spans="1:4" s="3" customFormat="1" ht="12.75">
      <c r="A253" s="84"/>
      <c r="B253" s="84"/>
      <c r="C253" s="84"/>
      <c r="D253" s="84"/>
    </row>
    <row r="254" spans="1:4" s="3" customFormat="1" ht="12.75">
      <c r="A254" s="84"/>
      <c r="B254" s="84"/>
      <c r="C254" s="84"/>
      <c r="D254" s="84"/>
    </row>
    <row r="255" spans="1:4" s="3" customFormat="1" ht="12.75">
      <c r="A255" s="84"/>
      <c r="B255" s="84"/>
      <c r="C255" s="84"/>
      <c r="D255" s="84"/>
    </row>
    <row r="256" spans="1:4" s="3" customFormat="1" ht="12.75">
      <c r="A256" s="84"/>
      <c r="B256" s="84"/>
      <c r="C256" s="84"/>
      <c r="D256" s="84"/>
    </row>
    <row r="257" spans="1:4" s="3" customFormat="1" ht="12.75">
      <c r="A257" s="84"/>
      <c r="B257" s="84"/>
      <c r="C257" s="84"/>
      <c r="D257" s="84"/>
    </row>
    <row r="258" spans="1:4" s="3" customFormat="1" ht="12.75">
      <c r="A258" s="84"/>
      <c r="B258" s="84"/>
      <c r="C258" s="84"/>
      <c r="D258" s="84"/>
    </row>
    <row r="259" spans="1:4" s="3" customFormat="1" ht="12.75">
      <c r="A259" s="84"/>
      <c r="B259" s="84"/>
      <c r="C259" s="84"/>
      <c r="D259" s="84"/>
    </row>
    <row r="260" spans="1:4" s="3" customFormat="1" ht="12.75">
      <c r="A260" s="84"/>
      <c r="B260" s="84"/>
      <c r="C260" s="84"/>
      <c r="D260" s="84"/>
    </row>
    <row r="261" spans="1:4" s="3" customFormat="1" ht="12.75">
      <c r="A261" s="84"/>
      <c r="B261" s="84"/>
      <c r="C261" s="84"/>
      <c r="D261" s="84"/>
    </row>
    <row r="262" spans="1:4" s="3" customFormat="1" ht="12.75">
      <c r="A262" s="84"/>
      <c r="B262" s="84"/>
      <c r="C262" s="84"/>
      <c r="D262" s="84"/>
    </row>
    <row r="263" spans="1:4" s="3" customFormat="1" ht="12.75">
      <c r="A263" s="84"/>
      <c r="B263" s="84"/>
      <c r="C263" s="84"/>
      <c r="D263" s="84"/>
    </row>
    <row r="264" spans="1:4" s="3" customFormat="1" ht="12.75">
      <c r="A264" s="84"/>
      <c r="B264" s="84"/>
      <c r="C264" s="84"/>
      <c r="D264" s="84"/>
    </row>
    <row r="265" spans="1:4" s="3" customFormat="1" ht="12.75">
      <c r="A265" s="84"/>
      <c r="B265" s="84"/>
      <c r="C265" s="84"/>
      <c r="D265" s="84"/>
    </row>
    <row r="266" spans="1:4" s="3" customFormat="1" ht="12.75">
      <c r="A266" s="84"/>
      <c r="B266" s="84"/>
      <c r="C266" s="84"/>
      <c r="D266" s="84"/>
    </row>
    <row r="267" spans="1:4" s="3" customFormat="1" ht="12.75">
      <c r="A267" s="84"/>
      <c r="B267" s="84"/>
      <c r="C267" s="84"/>
      <c r="D267" s="84"/>
    </row>
    <row r="268" spans="1:4" s="3" customFormat="1" ht="12.75">
      <c r="A268" s="84"/>
      <c r="B268" s="84"/>
      <c r="C268" s="84"/>
      <c r="D268" s="84"/>
    </row>
    <row r="269" spans="1:4" s="3" customFormat="1" ht="12.75">
      <c r="A269" s="84"/>
      <c r="B269" s="84"/>
      <c r="C269" s="84"/>
      <c r="D269" s="84"/>
    </row>
    <row r="270" spans="1:4" s="3" customFormat="1" ht="12.75">
      <c r="A270" s="84"/>
      <c r="B270" s="84"/>
      <c r="C270" s="84"/>
      <c r="D270" s="84"/>
    </row>
    <row r="271" spans="1:4" s="3" customFormat="1" ht="12.75">
      <c r="A271" s="84"/>
      <c r="B271" s="84"/>
      <c r="C271" s="84"/>
      <c r="D271" s="84"/>
    </row>
    <row r="272" spans="1:4" s="3" customFormat="1" ht="12.75">
      <c r="A272" s="84"/>
      <c r="B272" s="84"/>
      <c r="C272" s="84"/>
      <c r="D272" s="84"/>
    </row>
    <row r="273" spans="1:4" s="3" customFormat="1" ht="12.75">
      <c r="A273" s="84"/>
      <c r="B273" s="84"/>
      <c r="C273" s="84"/>
      <c r="D273" s="84"/>
    </row>
    <row r="274" spans="1:4" s="3" customFormat="1" ht="12.75">
      <c r="A274" s="84"/>
      <c r="B274" s="84"/>
      <c r="C274" s="84"/>
      <c r="D274" s="84"/>
    </row>
    <row r="275" spans="1:4" s="3" customFormat="1" ht="12.75">
      <c r="A275" s="84"/>
      <c r="B275" s="84"/>
      <c r="C275" s="84"/>
      <c r="D275" s="84"/>
    </row>
    <row r="276" spans="1:4" s="3" customFormat="1" ht="12.75">
      <c r="A276" s="84"/>
      <c r="B276" s="84"/>
      <c r="C276" s="84"/>
      <c r="D276" s="84"/>
    </row>
    <row r="277" spans="1:4" s="3" customFormat="1" ht="12.75">
      <c r="A277" s="84"/>
      <c r="B277" s="84"/>
      <c r="C277" s="84"/>
      <c r="D277" s="84"/>
    </row>
    <row r="278" spans="1:4" s="3" customFormat="1" ht="12.75">
      <c r="A278" s="84"/>
      <c r="B278" s="84"/>
      <c r="C278" s="84"/>
      <c r="D278" s="84"/>
    </row>
    <row r="279" spans="1:4" s="3" customFormat="1" ht="12.75">
      <c r="A279" s="84"/>
      <c r="B279" s="84"/>
      <c r="C279" s="84"/>
      <c r="D279" s="84"/>
    </row>
    <row r="280" spans="1:4" s="3" customFormat="1" ht="12.75">
      <c r="A280" s="84"/>
      <c r="B280" s="84"/>
      <c r="C280" s="84"/>
      <c r="D280" s="84"/>
    </row>
    <row r="281" spans="1:4" s="3" customFormat="1" ht="12.75">
      <c r="A281" s="84"/>
      <c r="B281" s="84"/>
      <c r="C281" s="84"/>
      <c r="D281" s="84"/>
    </row>
    <row r="282" spans="1:4" s="3" customFormat="1" ht="12.75">
      <c r="A282" s="84"/>
      <c r="B282" s="84"/>
      <c r="C282" s="84"/>
      <c r="D282" s="84"/>
    </row>
    <row r="283" spans="1:4" s="3" customFormat="1" ht="12.75">
      <c r="A283" s="84"/>
      <c r="B283" s="84"/>
      <c r="C283" s="84"/>
      <c r="D283" s="84"/>
    </row>
    <row r="284" spans="1:4" s="3" customFormat="1" ht="12.75">
      <c r="A284" s="84"/>
      <c r="B284" s="84"/>
      <c r="C284" s="84"/>
      <c r="D284" s="84"/>
    </row>
    <row r="285" spans="1:4" s="3" customFormat="1" ht="12.75">
      <c r="A285" s="84"/>
      <c r="B285" s="84"/>
      <c r="C285" s="84"/>
      <c r="D285" s="84"/>
    </row>
    <row r="286" spans="1:4" s="3" customFormat="1" ht="12.75">
      <c r="A286" s="84"/>
      <c r="B286" s="84"/>
      <c r="C286" s="84"/>
      <c r="D286" s="84"/>
    </row>
    <row r="287" spans="1:4" s="3" customFormat="1" ht="12.75">
      <c r="A287" s="84"/>
      <c r="B287" s="84"/>
      <c r="C287" s="84"/>
      <c r="D287" s="84"/>
    </row>
    <row r="288" spans="1:4" s="3" customFormat="1" ht="12.75">
      <c r="A288" s="84"/>
      <c r="B288" s="84"/>
      <c r="C288" s="84"/>
      <c r="D288" s="84"/>
    </row>
    <row r="289" spans="1:4" s="3" customFormat="1" ht="12.75">
      <c r="A289" s="84"/>
      <c r="B289" s="84"/>
      <c r="C289" s="84"/>
      <c r="D289" s="84"/>
    </row>
    <row r="290" spans="1:4" s="3" customFormat="1" ht="12.75">
      <c r="A290" s="84"/>
      <c r="B290" s="84"/>
      <c r="C290" s="84"/>
      <c r="D290" s="84"/>
    </row>
    <row r="291" spans="1:4" s="3" customFormat="1" ht="12.75">
      <c r="A291" s="84"/>
      <c r="B291" s="84"/>
      <c r="C291" s="84"/>
      <c r="D291" s="84"/>
    </row>
    <row r="292" spans="1:4" s="3" customFormat="1" ht="12.75">
      <c r="A292" s="84"/>
      <c r="B292" s="84"/>
      <c r="C292" s="84"/>
      <c r="D292" s="84"/>
    </row>
    <row r="293" spans="1:4" s="3" customFormat="1" ht="12.75">
      <c r="A293" s="84"/>
      <c r="B293" s="84"/>
      <c r="C293" s="84"/>
      <c r="D293" s="84"/>
    </row>
    <row r="294" spans="1:4" s="3" customFormat="1" ht="12.75">
      <c r="A294" s="84"/>
      <c r="B294" s="84"/>
      <c r="C294" s="84"/>
      <c r="D294" s="84"/>
    </row>
    <row r="295" spans="1:4" s="3" customFormat="1" ht="12.75">
      <c r="A295" s="84"/>
      <c r="B295" s="84"/>
      <c r="C295" s="84"/>
      <c r="D295" s="84"/>
    </row>
    <row r="296" spans="1:4" s="3" customFormat="1" ht="12.75">
      <c r="A296" s="84"/>
      <c r="B296" s="84"/>
      <c r="C296" s="84"/>
      <c r="D296" s="84"/>
    </row>
    <row r="297" spans="1:4" s="3" customFormat="1" ht="12.75">
      <c r="A297" s="84"/>
      <c r="B297" s="84"/>
      <c r="C297" s="84"/>
      <c r="D297" s="84"/>
    </row>
    <row r="298" spans="1:4" s="3" customFormat="1" ht="12.75">
      <c r="A298" s="84"/>
      <c r="B298" s="84"/>
      <c r="C298" s="84"/>
      <c r="D298" s="84"/>
    </row>
    <row r="299" spans="1:4" s="3" customFormat="1" ht="12.75">
      <c r="A299" s="84"/>
      <c r="B299" s="84"/>
      <c r="C299" s="84"/>
      <c r="D299" s="84"/>
    </row>
    <row r="300" spans="1:4" s="3" customFormat="1" ht="12.75">
      <c r="A300" s="84"/>
      <c r="B300" s="84"/>
      <c r="C300" s="84"/>
      <c r="D300" s="84"/>
    </row>
    <row r="301" spans="1:4" s="3" customFormat="1" ht="12.75">
      <c r="A301" s="84"/>
      <c r="B301" s="84"/>
      <c r="C301" s="84"/>
      <c r="D301" s="84"/>
    </row>
    <row r="302" spans="1:4" s="3" customFormat="1" ht="12.75">
      <c r="A302" s="84"/>
      <c r="B302" s="84"/>
      <c r="C302" s="84"/>
      <c r="D302" s="84"/>
    </row>
    <row r="303" spans="1:4" s="3" customFormat="1" ht="12.75">
      <c r="A303" s="84"/>
      <c r="B303" s="84"/>
      <c r="C303" s="84"/>
      <c r="D303" s="84"/>
    </row>
    <row r="304" spans="1:4" s="3" customFormat="1" ht="12.75">
      <c r="A304" s="84"/>
      <c r="B304" s="84"/>
      <c r="C304" s="84"/>
      <c r="D304" s="84"/>
    </row>
    <row r="305" spans="1:4" s="3" customFormat="1" ht="12.75">
      <c r="A305" s="84"/>
      <c r="B305" s="84"/>
      <c r="C305" s="84"/>
      <c r="D305" s="84"/>
    </row>
    <row r="306" spans="1:4" s="3" customFormat="1" ht="12.75">
      <c r="A306" s="84"/>
      <c r="B306" s="84"/>
      <c r="C306" s="84"/>
      <c r="D306" s="84"/>
    </row>
    <row r="307" spans="1:4" s="3" customFormat="1" ht="12.75">
      <c r="A307" s="84"/>
      <c r="B307" s="84"/>
      <c r="C307" s="84"/>
      <c r="D307" s="84"/>
    </row>
    <row r="308" spans="1:4" s="3" customFormat="1" ht="12.75">
      <c r="A308" s="84"/>
      <c r="B308" s="84"/>
      <c r="C308" s="84"/>
      <c r="D308" s="84"/>
    </row>
    <row r="309" spans="1:4" s="3" customFormat="1" ht="12.75">
      <c r="A309" s="84"/>
      <c r="B309" s="84"/>
      <c r="C309" s="84"/>
      <c r="D309" s="84"/>
    </row>
    <row r="310" spans="1:4" s="3" customFormat="1" ht="12.75">
      <c r="A310" s="84"/>
      <c r="B310" s="84"/>
      <c r="C310" s="84"/>
      <c r="D310" s="84"/>
    </row>
    <row r="311" spans="1:4" s="3" customFormat="1" ht="12.75">
      <c r="A311" s="84"/>
      <c r="B311" s="84"/>
      <c r="C311" s="84"/>
      <c r="D311" s="84"/>
    </row>
    <row r="312" spans="1:4" s="3" customFormat="1" ht="12.75">
      <c r="A312" s="84"/>
      <c r="B312" s="84"/>
      <c r="C312" s="84"/>
      <c r="D312" s="84"/>
    </row>
    <row r="313" spans="1:4" s="3" customFormat="1" ht="12.75">
      <c r="A313" s="84"/>
      <c r="B313" s="84"/>
      <c r="C313" s="84"/>
      <c r="D313" s="84"/>
    </row>
    <row r="314" spans="1:4" s="3" customFormat="1" ht="12.75">
      <c r="A314" s="84"/>
      <c r="B314" s="84"/>
      <c r="C314" s="84"/>
      <c r="D314" s="84"/>
    </row>
    <row r="315" spans="1:4" s="3" customFormat="1" ht="12.75">
      <c r="A315" s="84"/>
      <c r="B315" s="84"/>
      <c r="C315" s="84"/>
      <c r="D315" s="84"/>
    </row>
    <row r="316" spans="1:4" s="3" customFormat="1" ht="12.75">
      <c r="A316" s="84"/>
      <c r="B316" s="84"/>
      <c r="C316" s="84"/>
      <c r="D316" s="84"/>
    </row>
    <row r="317" spans="1:4" s="3" customFormat="1" ht="12.75">
      <c r="A317" s="84"/>
      <c r="B317" s="84"/>
      <c r="C317" s="84"/>
      <c r="D317" s="84"/>
    </row>
    <row r="318" spans="1:4" s="3" customFormat="1" ht="12.75">
      <c r="A318" s="84"/>
      <c r="B318" s="84"/>
      <c r="C318" s="84"/>
      <c r="D318" s="84"/>
    </row>
    <row r="319" spans="1:4" s="3" customFormat="1" ht="12.75">
      <c r="A319" s="84"/>
      <c r="B319" s="84"/>
      <c r="C319" s="84"/>
      <c r="D319" s="84"/>
    </row>
    <row r="320" spans="1:4" s="3" customFormat="1" ht="12.75">
      <c r="A320" s="84"/>
      <c r="B320" s="84"/>
      <c r="C320" s="84"/>
      <c r="D320" s="84"/>
    </row>
    <row r="321" spans="1:4" s="3" customFormat="1" ht="12.75">
      <c r="A321" s="84"/>
      <c r="B321" s="84"/>
      <c r="C321" s="84"/>
      <c r="D321" s="84"/>
    </row>
    <row r="322" spans="1:4" s="3" customFormat="1" ht="12.75">
      <c r="A322" s="84"/>
      <c r="B322" s="84"/>
      <c r="C322" s="84"/>
      <c r="D322" s="84"/>
    </row>
    <row r="323" spans="1:4" s="3" customFormat="1" ht="12.75">
      <c r="A323" s="84"/>
      <c r="B323" s="84"/>
      <c r="C323" s="84"/>
      <c r="D323" s="84"/>
    </row>
    <row r="324" spans="1:4" s="3" customFormat="1" ht="12.75">
      <c r="A324" s="84"/>
      <c r="B324" s="84"/>
      <c r="C324" s="84"/>
      <c r="D324" s="84"/>
    </row>
    <row r="325" spans="1:4" s="3" customFormat="1" ht="12.75">
      <c r="A325" s="84"/>
      <c r="B325" s="84"/>
      <c r="C325" s="84"/>
      <c r="D325" s="84"/>
    </row>
    <row r="326" spans="1:4" s="3" customFormat="1" ht="12.75">
      <c r="A326" s="84"/>
      <c r="B326" s="84"/>
      <c r="C326" s="84"/>
      <c r="D326" s="84"/>
    </row>
    <row r="327" spans="1:4" s="3" customFormat="1" ht="12.75">
      <c r="A327" s="84"/>
      <c r="B327" s="84"/>
      <c r="C327" s="84"/>
      <c r="D327" s="84"/>
    </row>
    <row r="328" spans="1:4" s="3" customFormat="1" ht="12.75">
      <c r="A328" s="84"/>
      <c r="B328" s="84"/>
      <c r="C328" s="84"/>
      <c r="D328" s="84"/>
    </row>
    <row r="329" spans="1:4" s="3" customFormat="1" ht="12.75">
      <c r="A329" s="84"/>
      <c r="B329" s="84"/>
      <c r="C329" s="84"/>
      <c r="D329" s="84"/>
    </row>
    <row r="330" spans="1:4" s="3" customFormat="1" ht="12.75">
      <c r="A330" s="84"/>
      <c r="B330" s="84"/>
      <c r="C330" s="84"/>
      <c r="D330" s="84"/>
    </row>
    <row r="331" spans="1:4" s="3" customFormat="1" ht="12.75">
      <c r="A331" s="84"/>
      <c r="B331" s="84"/>
      <c r="C331" s="84"/>
      <c r="D331" s="84"/>
    </row>
    <row r="332" spans="1:4" s="3" customFormat="1" ht="12.75">
      <c r="A332" s="84"/>
      <c r="B332" s="84"/>
      <c r="C332" s="84"/>
      <c r="D332" s="84"/>
    </row>
    <row r="333" spans="1:4" s="3" customFormat="1" ht="12.75">
      <c r="A333" s="84"/>
      <c r="B333" s="84"/>
      <c r="C333" s="84"/>
      <c r="D333" s="84"/>
    </row>
    <row r="334" spans="1:4" s="3" customFormat="1" ht="12.75">
      <c r="A334" s="84"/>
      <c r="B334" s="84"/>
      <c r="C334" s="84"/>
      <c r="D334" s="84"/>
    </row>
    <row r="335" spans="1:4" s="3" customFormat="1" ht="12.75">
      <c r="A335" s="84"/>
      <c r="B335" s="84"/>
      <c r="C335" s="84"/>
      <c r="D335" s="84"/>
    </row>
    <row r="336" spans="1:4" s="3" customFormat="1" ht="12.75">
      <c r="A336" s="84"/>
      <c r="B336" s="84"/>
      <c r="C336" s="84"/>
      <c r="D336" s="84"/>
    </row>
    <row r="337" spans="1:4" s="3" customFormat="1" ht="12.75">
      <c r="A337" s="84"/>
      <c r="B337" s="84"/>
      <c r="C337" s="84"/>
      <c r="D337" s="84"/>
    </row>
    <row r="338" spans="1:4" s="3" customFormat="1" ht="12.75">
      <c r="A338" s="84"/>
      <c r="B338" s="84"/>
      <c r="C338" s="84"/>
      <c r="D338" s="84"/>
    </row>
    <row r="339" spans="1:4" s="3" customFormat="1" ht="12.75">
      <c r="A339" s="84"/>
      <c r="B339" s="84"/>
      <c r="C339" s="84"/>
      <c r="D339" s="84"/>
    </row>
    <row r="340" spans="1:4" s="3" customFormat="1" ht="12.75">
      <c r="A340" s="84"/>
      <c r="B340" s="84"/>
      <c r="C340" s="84"/>
      <c r="D340" s="84"/>
    </row>
    <row r="341" spans="1:4" s="3" customFormat="1" ht="12.75">
      <c r="A341" s="84"/>
      <c r="B341" s="84"/>
      <c r="C341" s="84"/>
      <c r="D341" s="84"/>
    </row>
    <row r="342" spans="1:4" s="3" customFormat="1" ht="12.75">
      <c r="A342" s="84"/>
      <c r="B342" s="84"/>
      <c r="C342" s="84"/>
      <c r="D342" s="84"/>
    </row>
    <row r="343" spans="1:4" s="3" customFormat="1" ht="12.75">
      <c r="A343" s="84"/>
      <c r="B343" s="84"/>
      <c r="C343" s="84"/>
      <c r="D343" s="84"/>
    </row>
    <row r="344" spans="1:4" s="3" customFormat="1" ht="12.75">
      <c r="A344" s="84"/>
      <c r="B344" s="84"/>
      <c r="C344" s="84"/>
      <c r="D344" s="84"/>
    </row>
    <row r="345" spans="1:4" s="3" customFormat="1" ht="12.75">
      <c r="A345" s="84"/>
      <c r="B345" s="84"/>
      <c r="C345" s="84"/>
      <c r="D345" s="84"/>
    </row>
    <row r="346" spans="1:4" s="3" customFormat="1" ht="12.75">
      <c r="A346" s="84"/>
      <c r="B346" s="84"/>
      <c r="C346" s="84"/>
      <c r="D346" s="84"/>
    </row>
    <row r="347" spans="1:4" s="3" customFormat="1" ht="12.75">
      <c r="A347" s="84"/>
      <c r="B347" s="84"/>
      <c r="C347" s="84"/>
      <c r="D347" s="84"/>
    </row>
    <row r="348" spans="1:4" s="3" customFormat="1" ht="12.75">
      <c r="A348" s="84"/>
      <c r="B348" s="84"/>
      <c r="C348" s="84"/>
      <c r="D348" s="84"/>
    </row>
    <row r="349" spans="1:4" s="3" customFormat="1" ht="12.75">
      <c r="A349" s="84"/>
      <c r="B349" s="84"/>
      <c r="C349" s="84"/>
      <c r="D349" s="84"/>
    </row>
    <row r="350" spans="1:4" s="3" customFormat="1" ht="12.75">
      <c r="A350" s="84"/>
      <c r="B350" s="84"/>
      <c r="C350" s="84"/>
      <c r="D350" s="84"/>
    </row>
    <row r="351" spans="1:4" s="3" customFormat="1" ht="12.75">
      <c r="A351" s="84"/>
      <c r="B351" s="84"/>
      <c r="C351" s="84"/>
      <c r="D351" s="84"/>
    </row>
    <row r="352" spans="1:4" s="3" customFormat="1" ht="12.75">
      <c r="A352" s="84"/>
      <c r="B352" s="84"/>
      <c r="C352" s="84"/>
      <c r="D352" s="84"/>
    </row>
    <row r="353" spans="1:4" s="3" customFormat="1" ht="12.75">
      <c r="A353" s="84"/>
      <c r="B353" s="84"/>
      <c r="C353" s="84"/>
      <c r="D353" s="84"/>
    </row>
    <row r="354" spans="1:4" s="3" customFormat="1" ht="12.75">
      <c r="A354" s="84"/>
      <c r="B354" s="84"/>
      <c r="C354" s="84"/>
      <c r="D354" s="84"/>
    </row>
    <row r="355" spans="1:4" s="3" customFormat="1" ht="12.75">
      <c r="A355" s="84"/>
      <c r="B355" s="84"/>
      <c r="C355" s="84"/>
      <c r="D355" s="84"/>
    </row>
    <row r="356" spans="1:4" s="3" customFormat="1" ht="12.75">
      <c r="A356" s="84"/>
      <c r="B356" s="84"/>
      <c r="C356" s="84"/>
      <c r="D356" s="84"/>
    </row>
    <row r="357" spans="1:4" s="3" customFormat="1" ht="12.75">
      <c r="A357" s="84"/>
      <c r="B357" s="84"/>
      <c r="C357" s="84"/>
      <c r="D357" s="84"/>
    </row>
    <row r="358" spans="1:4" s="3" customFormat="1" ht="12.75">
      <c r="A358" s="84"/>
      <c r="B358" s="84"/>
      <c r="C358" s="84"/>
      <c r="D358" s="84"/>
    </row>
    <row r="359" spans="1:4" s="3" customFormat="1" ht="12.75">
      <c r="A359" s="84"/>
      <c r="B359" s="84"/>
      <c r="C359" s="84"/>
      <c r="D359" s="84"/>
    </row>
    <row r="360" spans="1:4" s="3" customFormat="1" ht="12.75">
      <c r="A360" s="84"/>
      <c r="B360" s="84"/>
      <c r="C360" s="84"/>
      <c r="D360" s="84"/>
    </row>
    <row r="361" spans="1:4" s="3" customFormat="1" ht="12.75">
      <c r="A361" s="84"/>
      <c r="B361" s="84"/>
      <c r="C361" s="84"/>
      <c r="D361" s="84"/>
    </row>
    <row r="362" spans="1:4" s="3" customFormat="1" ht="12.75">
      <c r="A362" s="84"/>
      <c r="B362" s="84"/>
      <c r="C362" s="84"/>
      <c r="D362" s="84"/>
    </row>
    <row r="363" spans="1:4" s="3" customFormat="1" ht="12.75">
      <c r="A363" s="84"/>
      <c r="B363" s="84"/>
      <c r="C363" s="84"/>
      <c r="D363" s="84"/>
    </row>
    <row r="364" spans="1:4" s="3" customFormat="1" ht="12.75">
      <c r="A364" s="84"/>
      <c r="B364" s="84"/>
      <c r="C364" s="84"/>
      <c r="D364" s="84"/>
    </row>
    <row r="365" spans="1:4" s="3" customFormat="1" ht="12.75">
      <c r="A365" s="84"/>
      <c r="B365" s="84"/>
      <c r="C365" s="84"/>
      <c r="D365" s="84"/>
    </row>
    <row r="366" spans="1:4" s="3" customFormat="1" ht="12.75">
      <c r="A366" s="84"/>
      <c r="B366" s="84"/>
      <c r="C366" s="84"/>
      <c r="D366" s="84"/>
    </row>
    <row r="367" spans="1:4" s="3" customFormat="1" ht="12.75">
      <c r="A367" s="84"/>
      <c r="B367" s="84"/>
      <c r="C367" s="84"/>
      <c r="D367" s="84"/>
    </row>
    <row r="368" spans="1:4" s="3" customFormat="1" ht="12.75">
      <c r="A368" s="84"/>
      <c r="B368" s="84"/>
      <c r="C368" s="84"/>
      <c r="D368" s="84"/>
    </row>
    <row r="369" spans="1:4" s="3" customFormat="1" ht="12.75">
      <c r="A369" s="84"/>
      <c r="B369" s="84"/>
      <c r="C369" s="84"/>
      <c r="D369" s="84"/>
    </row>
    <row r="370" spans="1:4" s="3" customFormat="1" ht="12.75">
      <c r="A370" s="84"/>
      <c r="B370" s="84"/>
      <c r="C370" s="84"/>
      <c r="D370" s="84"/>
    </row>
    <row r="371" spans="1:4" s="3" customFormat="1" ht="12.75">
      <c r="A371" s="84"/>
      <c r="B371" s="84"/>
      <c r="C371" s="84"/>
      <c r="D371" s="84"/>
    </row>
    <row r="372" spans="1:4" s="3" customFormat="1" ht="12.75">
      <c r="A372" s="84"/>
      <c r="B372" s="84"/>
      <c r="C372" s="84"/>
      <c r="D372" s="84"/>
    </row>
    <row r="373" spans="1:4" s="3" customFormat="1" ht="12.75">
      <c r="A373" s="84"/>
      <c r="B373" s="84"/>
      <c r="C373" s="84"/>
      <c r="D373" s="84"/>
    </row>
    <row r="374" spans="1:4" s="3" customFormat="1" ht="12.75">
      <c r="A374" s="84"/>
      <c r="B374" s="84"/>
      <c r="C374" s="84"/>
      <c r="D374" s="84"/>
    </row>
    <row r="375" spans="1:4" s="3" customFormat="1" ht="12.75">
      <c r="A375" s="84"/>
      <c r="B375" s="84"/>
      <c r="C375" s="84"/>
      <c r="D375" s="84"/>
    </row>
    <row r="376" spans="1:4" s="3" customFormat="1" ht="12.75">
      <c r="A376" s="84"/>
      <c r="B376" s="84"/>
      <c r="C376" s="84"/>
      <c r="D376" s="84"/>
    </row>
    <row r="377" spans="1:4" s="3" customFormat="1" ht="12.75">
      <c r="A377" s="84"/>
      <c r="B377" s="84"/>
      <c r="C377" s="84"/>
      <c r="D377" s="84"/>
    </row>
    <row r="378" spans="1:4" s="3" customFormat="1" ht="12.75">
      <c r="A378" s="84"/>
      <c r="B378" s="84"/>
      <c r="C378" s="84"/>
      <c r="D378" s="84"/>
    </row>
    <row r="379" spans="1:4" s="3" customFormat="1" ht="12.75">
      <c r="A379" s="84"/>
      <c r="B379" s="84"/>
      <c r="C379" s="84"/>
      <c r="D379" s="84"/>
    </row>
    <row r="380" spans="1:4" s="3" customFormat="1" ht="12.75">
      <c r="A380" s="84"/>
      <c r="B380" s="84"/>
      <c r="C380" s="84"/>
      <c r="D380" s="84"/>
    </row>
    <row r="381" spans="1:4" s="3" customFormat="1" ht="12.75">
      <c r="A381" s="84"/>
      <c r="B381" s="84"/>
      <c r="C381" s="84"/>
      <c r="D381" s="84"/>
    </row>
    <row r="382" spans="1:4" s="3" customFormat="1" ht="12.75">
      <c r="A382" s="84"/>
      <c r="B382" s="84"/>
      <c r="C382" s="84"/>
      <c r="D382" s="84"/>
    </row>
    <row r="383" spans="1:4" s="3" customFormat="1" ht="12.75">
      <c r="A383" s="84"/>
      <c r="B383" s="84"/>
      <c r="C383" s="84"/>
      <c r="D383" s="84"/>
    </row>
    <row r="384" spans="1:4" s="3" customFormat="1" ht="12.75">
      <c r="A384" s="84"/>
      <c r="B384" s="84"/>
      <c r="C384" s="84"/>
      <c r="D384" s="84"/>
    </row>
    <row r="385" spans="1:4" s="3" customFormat="1" ht="12.75">
      <c r="A385" s="84"/>
      <c r="B385" s="84"/>
      <c r="C385" s="84"/>
      <c r="D385" s="84"/>
    </row>
    <row r="386" spans="1:4" s="3" customFormat="1" ht="12.75">
      <c r="A386" s="84"/>
      <c r="B386" s="84"/>
      <c r="C386" s="84"/>
      <c r="D386" s="84"/>
    </row>
    <row r="387" spans="1:4" s="3" customFormat="1" ht="12.75">
      <c r="A387" s="84"/>
      <c r="B387" s="84"/>
      <c r="C387" s="84"/>
      <c r="D387" s="84"/>
    </row>
    <row r="388" spans="1:4" s="3" customFormat="1" ht="12.75">
      <c r="A388" s="84"/>
      <c r="B388" s="84"/>
      <c r="C388" s="84"/>
      <c r="D388" s="84"/>
    </row>
    <row r="389" spans="1:4" s="3" customFormat="1" ht="12.75">
      <c r="A389" s="84"/>
      <c r="B389" s="84"/>
      <c r="C389" s="84"/>
      <c r="D389" s="84"/>
    </row>
    <row r="390" spans="1:4" s="3" customFormat="1" ht="12.75">
      <c r="A390" s="84"/>
      <c r="B390" s="84"/>
      <c r="C390" s="84"/>
      <c r="D390" s="84"/>
    </row>
    <row r="391" spans="1:4" s="3" customFormat="1" ht="12.75">
      <c r="A391" s="84"/>
      <c r="B391" s="84"/>
      <c r="C391" s="84"/>
      <c r="D391" s="84"/>
    </row>
    <row r="392" spans="1:4" s="3" customFormat="1" ht="12.75">
      <c r="A392" s="84"/>
      <c r="B392" s="84"/>
      <c r="C392" s="84"/>
      <c r="D392" s="84"/>
    </row>
    <row r="393" spans="1:4" s="3" customFormat="1" ht="12.75">
      <c r="A393" s="84"/>
      <c r="B393" s="84"/>
      <c r="C393" s="84"/>
      <c r="D393" s="84"/>
    </row>
    <row r="394" spans="1:4" s="3" customFormat="1" ht="12.75">
      <c r="A394" s="84"/>
      <c r="B394" s="84"/>
      <c r="C394" s="84"/>
      <c r="D394" s="84"/>
    </row>
    <row r="395" spans="1:4" s="3" customFormat="1" ht="12.75">
      <c r="A395" s="84"/>
      <c r="B395" s="84"/>
      <c r="C395" s="84"/>
      <c r="D395" s="84"/>
    </row>
    <row r="396" spans="1:4" s="3" customFormat="1" ht="12.75">
      <c r="A396" s="84"/>
      <c r="B396" s="84"/>
      <c r="C396" s="84"/>
      <c r="D396" s="84"/>
    </row>
    <row r="397" spans="1:4" s="3" customFormat="1" ht="12.75">
      <c r="A397" s="84"/>
      <c r="B397" s="84"/>
      <c r="C397" s="84"/>
      <c r="D397" s="84"/>
    </row>
    <row r="398" spans="1:4" s="3" customFormat="1" ht="12.75">
      <c r="A398" s="84"/>
      <c r="B398" s="84"/>
      <c r="C398" s="84"/>
      <c r="D398" s="84"/>
    </row>
    <row r="399" spans="1:4" s="3" customFormat="1" ht="12.75">
      <c r="A399" s="84"/>
      <c r="B399" s="84"/>
      <c r="C399" s="84"/>
      <c r="D399" s="84"/>
    </row>
    <row r="400" spans="1:4" s="3" customFormat="1" ht="12.75">
      <c r="A400" s="84"/>
      <c r="B400" s="84"/>
      <c r="C400" s="84"/>
      <c r="D400" s="84"/>
    </row>
    <row r="401" spans="1:4" s="3" customFormat="1" ht="12.75">
      <c r="A401" s="84"/>
      <c r="B401" s="84"/>
      <c r="C401" s="84"/>
      <c r="D401" s="84"/>
    </row>
    <row r="402" spans="1:4" s="3" customFormat="1" ht="12.75">
      <c r="A402" s="84"/>
      <c r="B402" s="84"/>
      <c r="C402" s="84"/>
      <c r="D402" s="84"/>
    </row>
    <row r="403" spans="1:4" s="3" customFormat="1" ht="12.75">
      <c r="A403" s="84"/>
      <c r="B403" s="84"/>
      <c r="C403" s="84"/>
      <c r="D403" s="84"/>
    </row>
    <row r="404" spans="1:4" s="3" customFormat="1" ht="12.75">
      <c r="A404" s="84"/>
      <c r="B404" s="84"/>
      <c r="C404" s="84"/>
      <c r="D404" s="84"/>
    </row>
    <row r="405" spans="1:4" s="3" customFormat="1" ht="12.75">
      <c r="A405" s="84"/>
      <c r="B405" s="84"/>
      <c r="C405" s="84"/>
      <c r="D405" s="84"/>
    </row>
    <row r="406" spans="1:4" s="3" customFormat="1" ht="12.75">
      <c r="A406" s="84"/>
      <c r="B406" s="84"/>
      <c r="C406" s="84"/>
      <c r="D406" s="84"/>
    </row>
    <row r="407" spans="1:4" s="3" customFormat="1" ht="12.75">
      <c r="A407" s="84"/>
      <c r="B407" s="84"/>
      <c r="C407" s="84"/>
      <c r="D407" s="84"/>
    </row>
    <row r="408" spans="1:4" s="3" customFormat="1" ht="12.75">
      <c r="A408" s="84"/>
      <c r="B408" s="84"/>
      <c r="C408" s="84"/>
      <c r="D408" s="84"/>
    </row>
    <row r="409" spans="1:4" s="3" customFormat="1" ht="12.75">
      <c r="A409" s="84"/>
      <c r="B409" s="84"/>
      <c r="C409" s="84"/>
      <c r="D409" s="84"/>
    </row>
    <row r="410" spans="1:4" s="3" customFormat="1" ht="12.75">
      <c r="A410" s="84"/>
      <c r="B410" s="84"/>
      <c r="C410" s="84"/>
      <c r="D410" s="84"/>
    </row>
    <row r="411" spans="1:4" s="3" customFormat="1" ht="12.75">
      <c r="A411" s="84"/>
      <c r="B411" s="84"/>
      <c r="C411" s="84"/>
      <c r="D411" s="84"/>
    </row>
    <row r="412" spans="1:4" s="3" customFormat="1" ht="12.75">
      <c r="A412" s="84"/>
      <c r="B412" s="84"/>
      <c r="C412" s="84"/>
      <c r="D412" s="84"/>
    </row>
    <row r="413" spans="1:4" s="3" customFormat="1" ht="12.75">
      <c r="A413" s="84"/>
      <c r="B413" s="84"/>
      <c r="C413" s="84"/>
      <c r="D413" s="84"/>
    </row>
    <row r="414" spans="1:4" s="3" customFormat="1" ht="12.75">
      <c r="A414" s="84"/>
      <c r="B414" s="84"/>
      <c r="C414" s="84"/>
      <c r="D414" s="84"/>
    </row>
    <row r="415" spans="1:4" s="3" customFormat="1" ht="12.75">
      <c r="A415" s="84"/>
      <c r="B415" s="84"/>
      <c r="C415" s="84"/>
      <c r="D415" s="84"/>
    </row>
    <row r="416" spans="1:4" s="3" customFormat="1" ht="12.75">
      <c r="A416" s="84"/>
      <c r="B416" s="84"/>
      <c r="C416" s="84"/>
      <c r="D416" s="84"/>
    </row>
    <row r="417" spans="1:4" s="3" customFormat="1" ht="12.75">
      <c r="A417" s="84"/>
      <c r="B417" s="84"/>
      <c r="C417" s="84"/>
      <c r="D417" s="84"/>
    </row>
    <row r="418" spans="1:4" s="3" customFormat="1" ht="12.75">
      <c r="A418" s="84"/>
      <c r="B418" s="84"/>
      <c r="C418" s="84"/>
      <c r="D418" s="84"/>
    </row>
    <row r="419" spans="1:4" s="3" customFormat="1" ht="12.75">
      <c r="A419" s="84"/>
      <c r="B419" s="84"/>
      <c r="C419" s="84"/>
      <c r="D419" s="84"/>
    </row>
    <row r="420" spans="1:4" s="3" customFormat="1" ht="12.75">
      <c r="A420" s="84"/>
      <c r="B420" s="84"/>
      <c r="C420" s="84"/>
      <c r="D420" s="84"/>
    </row>
    <row r="421" spans="1:4" s="3" customFormat="1" ht="12.75">
      <c r="A421" s="84"/>
      <c r="B421" s="84"/>
      <c r="C421" s="84"/>
      <c r="D421" s="84"/>
    </row>
    <row r="422" spans="1:4" s="3" customFormat="1" ht="12.75">
      <c r="A422" s="84"/>
      <c r="B422" s="84"/>
      <c r="C422" s="84"/>
      <c r="D422" s="84"/>
    </row>
    <row r="423" spans="1:4" s="3" customFormat="1" ht="12.75">
      <c r="A423" s="84"/>
      <c r="B423" s="84"/>
      <c r="C423" s="84"/>
      <c r="D423" s="84"/>
    </row>
    <row r="424" spans="1:4" s="3" customFormat="1" ht="12.75">
      <c r="A424" s="84"/>
      <c r="B424" s="84"/>
      <c r="C424" s="84"/>
      <c r="D424" s="84"/>
    </row>
    <row r="425" spans="1:4" s="3" customFormat="1" ht="12.75">
      <c r="A425" s="84"/>
      <c r="B425" s="84"/>
      <c r="C425" s="84"/>
      <c r="D425" s="84"/>
    </row>
    <row r="426" spans="1:4" s="3" customFormat="1" ht="12.75">
      <c r="A426" s="84"/>
      <c r="B426" s="84"/>
      <c r="C426" s="84"/>
      <c r="D426" s="84"/>
    </row>
    <row r="427" spans="1:4" s="3" customFormat="1" ht="12.75">
      <c r="A427" s="84"/>
      <c r="B427" s="84"/>
      <c r="C427" s="84"/>
      <c r="D427" s="84"/>
    </row>
    <row r="428" spans="1:4" s="3" customFormat="1" ht="12.75">
      <c r="A428" s="84"/>
      <c r="B428" s="84"/>
      <c r="C428" s="84"/>
      <c r="D428" s="84"/>
    </row>
    <row r="429" spans="1:4" s="3" customFormat="1" ht="12.75">
      <c r="A429" s="84"/>
      <c r="B429" s="84"/>
      <c r="C429" s="84"/>
      <c r="D429" s="84"/>
    </row>
    <row r="430" spans="1:4" s="3" customFormat="1" ht="12.75">
      <c r="A430" s="84"/>
      <c r="B430" s="84"/>
      <c r="C430" s="84"/>
      <c r="D430" s="84"/>
    </row>
    <row r="431" spans="1:4" s="3" customFormat="1" ht="12.75">
      <c r="A431" s="84"/>
      <c r="B431" s="84"/>
      <c r="C431" s="84"/>
      <c r="D431" s="84"/>
    </row>
    <row r="432" spans="1:4" s="3" customFormat="1" ht="12.75">
      <c r="A432" s="84"/>
      <c r="B432" s="84"/>
      <c r="C432" s="84"/>
      <c r="D432" s="84"/>
    </row>
    <row r="433" spans="1:4" s="3" customFormat="1" ht="12.75">
      <c r="A433" s="84"/>
      <c r="B433" s="84"/>
      <c r="C433" s="84"/>
      <c r="D433" s="84"/>
    </row>
    <row r="434" spans="1:4" s="3" customFormat="1" ht="12.75">
      <c r="A434" s="84"/>
      <c r="B434" s="84"/>
      <c r="C434" s="84"/>
      <c r="D434" s="84"/>
    </row>
    <row r="435" spans="1:4" s="3" customFormat="1" ht="12.75">
      <c r="A435" s="84"/>
      <c r="B435" s="84"/>
      <c r="C435" s="84"/>
      <c r="D435" s="84"/>
    </row>
    <row r="436" spans="1:4" s="3" customFormat="1" ht="12.75">
      <c r="A436" s="84"/>
      <c r="B436" s="84"/>
      <c r="C436" s="84"/>
      <c r="D436" s="84"/>
    </row>
    <row r="437" spans="1:4" s="3" customFormat="1" ht="12.75">
      <c r="A437" s="84"/>
      <c r="B437" s="84"/>
      <c r="C437" s="84"/>
      <c r="D437" s="84"/>
    </row>
    <row r="438" spans="1:4" s="3" customFormat="1" ht="12.75">
      <c r="A438" s="84"/>
      <c r="B438" s="84"/>
      <c r="C438" s="84"/>
      <c r="D438" s="84"/>
    </row>
    <row r="439" spans="1:4" s="3" customFormat="1" ht="12.75">
      <c r="A439" s="84"/>
      <c r="B439" s="84"/>
      <c r="C439" s="84"/>
      <c r="D439" s="84"/>
    </row>
    <row r="440" spans="1:4" s="3" customFormat="1" ht="12.75">
      <c r="A440" s="84"/>
      <c r="B440" s="84"/>
      <c r="C440" s="84"/>
      <c r="D440" s="84"/>
    </row>
    <row r="441" spans="1:4" s="3" customFormat="1" ht="12.75">
      <c r="A441" s="84"/>
      <c r="B441" s="84"/>
      <c r="C441" s="84"/>
      <c r="D441" s="84"/>
    </row>
    <row r="442" spans="1:4" s="3" customFormat="1" ht="12.75">
      <c r="A442" s="84"/>
      <c r="B442" s="84"/>
      <c r="C442" s="84"/>
      <c r="D442" s="84"/>
    </row>
    <row r="443" spans="1:4" s="3" customFormat="1" ht="12.75">
      <c r="A443" s="84"/>
      <c r="B443" s="84"/>
      <c r="C443" s="84"/>
      <c r="D443" s="84"/>
    </row>
    <row r="444" spans="1:4" s="3" customFormat="1" ht="12.75">
      <c r="A444" s="84"/>
      <c r="B444" s="84"/>
      <c r="C444" s="84"/>
      <c r="D444" s="84"/>
    </row>
    <row r="445" spans="1:4" s="3" customFormat="1" ht="12.75">
      <c r="A445" s="84"/>
      <c r="B445" s="84"/>
      <c r="C445" s="84"/>
      <c r="D445" s="84"/>
    </row>
    <row r="446" spans="1:4" s="3" customFormat="1" ht="12.75">
      <c r="A446" s="84"/>
      <c r="B446" s="84"/>
      <c r="C446" s="84"/>
      <c r="D446" s="84"/>
    </row>
    <row r="447" spans="1:4" s="3" customFormat="1" ht="12.75">
      <c r="A447" s="84"/>
      <c r="B447" s="84"/>
      <c r="C447" s="84"/>
      <c r="D447" s="84"/>
    </row>
    <row r="448" spans="1:4" s="3" customFormat="1" ht="12.75">
      <c r="A448" s="84"/>
      <c r="B448" s="84"/>
      <c r="C448" s="84"/>
      <c r="D448" s="84"/>
    </row>
    <row r="449" spans="4:8" ht="12.75">
      <c r="D449" s="84"/>
      <c r="E449" s="3"/>
      <c r="F449" s="3"/>
      <c r="G449" s="3"/>
      <c r="H449" s="3"/>
    </row>
  </sheetData>
  <sheetProtection/>
  <mergeCells count="3">
    <mergeCell ref="A210:E210"/>
    <mergeCell ref="A2:H2"/>
    <mergeCell ref="A1:H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portrait" paperSize="9" scale="90" r:id="rId1"/>
  <headerFooter alignWithMargins="0">
    <oddFooter>&amp;R&amp;P</oddFooter>
  </headerFooter>
  <rowBreaks count="2" manualBreakCount="2">
    <brk id="143" max="9" man="1"/>
    <brk id="20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3"/>
  <sheetViews>
    <sheetView view="pageBreakPreview" zoomScaleSheetLayoutView="100" zoomScalePageLayoutView="0" workbookViewId="0" topLeftCell="A1">
      <selection activeCell="E91" sqref="E91"/>
    </sheetView>
  </sheetViews>
  <sheetFormatPr defaultColWidth="11.421875" defaultRowHeight="12.75"/>
  <cols>
    <col min="1" max="1" width="4.00390625" style="64" customWidth="1"/>
    <col min="2" max="2" width="4.28125" style="64" customWidth="1"/>
    <col min="3" max="3" width="5.57421875" style="64" customWidth="1"/>
    <col min="4" max="4" width="5.28125" style="65" hidden="1" customWidth="1"/>
    <col min="5" max="5" width="46.28125" style="0" customWidth="1"/>
    <col min="6" max="6" width="12.8515625" style="0" customWidth="1"/>
    <col min="7" max="8" width="12.7109375" style="0" customWidth="1"/>
  </cols>
  <sheetData>
    <row r="1" spans="1:8" s="3" customFormat="1" ht="33.75" customHeight="1">
      <c r="A1" s="281" t="s">
        <v>137</v>
      </c>
      <c r="B1" s="281"/>
      <c r="C1" s="281"/>
      <c r="D1" s="281"/>
      <c r="E1" s="281"/>
      <c r="F1" s="281"/>
      <c r="G1" s="281"/>
      <c r="H1" s="281"/>
    </row>
    <row r="2" spans="1:8" s="3" customFormat="1" ht="27" customHeight="1">
      <c r="A2" s="122" t="s">
        <v>4</v>
      </c>
      <c r="B2" s="122" t="s">
        <v>3</v>
      </c>
      <c r="C2" s="122" t="s">
        <v>2</v>
      </c>
      <c r="D2" s="122" t="s">
        <v>5</v>
      </c>
      <c r="E2" s="118" t="s">
        <v>94</v>
      </c>
      <c r="F2" s="119" t="s">
        <v>263</v>
      </c>
      <c r="G2" s="120" t="s">
        <v>260</v>
      </c>
      <c r="H2" s="121" t="s">
        <v>265</v>
      </c>
    </row>
    <row r="3" spans="1:8" s="3" customFormat="1" ht="8.25" customHeight="1">
      <c r="A3" s="166"/>
      <c r="B3" s="166"/>
      <c r="C3" s="166"/>
      <c r="D3" s="166"/>
      <c r="E3" s="93"/>
      <c r="F3" s="167"/>
      <c r="G3" s="167"/>
      <c r="H3" s="168"/>
    </row>
    <row r="4" spans="1:8" s="3" customFormat="1" ht="15.75" customHeight="1">
      <c r="A4" s="123">
        <v>3</v>
      </c>
      <c r="B4" s="64"/>
      <c r="C4" s="64"/>
      <c r="D4" s="124"/>
      <c r="E4" s="125" t="s">
        <v>63</v>
      </c>
      <c r="F4" s="126">
        <f>F5+F16+F48+F58+F69</f>
        <v>2324773781</v>
      </c>
      <c r="G4" s="126">
        <f>G5+G16+G48+G58+G69</f>
        <v>331656748</v>
      </c>
      <c r="H4" s="126">
        <f aca="true" t="shared" si="0" ref="H4:H35">F4+G4</f>
        <v>2656430529</v>
      </c>
    </row>
    <row r="5" spans="1:8" s="3" customFormat="1" ht="13.5" customHeight="1">
      <c r="A5" s="123"/>
      <c r="B5" s="115">
        <v>31</v>
      </c>
      <c r="C5" s="115"/>
      <c r="D5" s="127"/>
      <c r="E5" s="128" t="s">
        <v>64</v>
      </c>
      <c r="F5" s="126">
        <f>F6+F11+F13</f>
        <v>143950000</v>
      </c>
      <c r="G5" s="126">
        <f>G6+G11+G13</f>
        <v>0</v>
      </c>
      <c r="H5" s="126">
        <f t="shared" si="0"/>
        <v>143950000</v>
      </c>
    </row>
    <row r="6" spans="1:8" s="46" customFormat="1" ht="12.75">
      <c r="A6" s="201"/>
      <c r="B6" s="201"/>
      <c r="C6" s="201">
        <v>311</v>
      </c>
      <c r="D6" s="245"/>
      <c r="E6" s="246" t="s">
        <v>166</v>
      </c>
      <c r="F6" s="190">
        <f>SUM(F7:F10)</f>
        <v>119350000</v>
      </c>
      <c r="G6" s="190">
        <f>SUM(G7:G10)</f>
        <v>0</v>
      </c>
      <c r="H6" s="190">
        <f t="shared" si="0"/>
        <v>119350000</v>
      </c>
    </row>
    <row r="7" spans="1:8" s="46" customFormat="1" ht="12.75" hidden="1">
      <c r="A7" s="201"/>
      <c r="B7" s="201"/>
      <c r="C7" s="201"/>
      <c r="D7" s="129">
        <v>3111</v>
      </c>
      <c r="E7" s="129" t="s">
        <v>65</v>
      </c>
      <c r="F7" s="130">
        <v>117050000</v>
      </c>
      <c r="G7" s="130">
        <v>300000</v>
      </c>
      <c r="H7" s="130">
        <f t="shared" si="0"/>
        <v>117350000</v>
      </c>
    </row>
    <row r="8" spans="1:8" s="46" customFormat="1" ht="12.75" hidden="1">
      <c r="A8" s="201"/>
      <c r="B8" s="201"/>
      <c r="C8" s="201"/>
      <c r="D8" s="129">
        <v>3112</v>
      </c>
      <c r="E8" s="132" t="s">
        <v>252</v>
      </c>
      <c r="F8" s="133">
        <v>500000</v>
      </c>
      <c r="G8" s="133"/>
      <c r="H8" s="133">
        <f t="shared" si="0"/>
        <v>500000</v>
      </c>
    </row>
    <row r="9" spans="1:8" s="46" customFormat="1" ht="12.75" hidden="1">
      <c r="A9" s="201"/>
      <c r="B9" s="201"/>
      <c r="C9" s="201"/>
      <c r="D9" s="129">
        <v>3113</v>
      </c>
      <c r="E9" s="129" t="s">
        <v>66</v>
      </c>
      <c r="F9" s="130">
        <v>1200000</v>
      </c>
      <c r="G9" s="130">
        <v>-400000</v>
      </c>
      <c r="H9" s="130">
        <f t="shared" si="0"/>
        <v>800000</v>
      </c>
    </row>
    <row r="10" spans="1:8" s="46" customFormat="1" ht="12.75" hidden="1">
      <c r="A10" s="201"/>
      <c r="B10" s="201"/>
      <c r="C10" s="201"/>
      <c r="D10" s="129">
        <v>3114</v>
      </c>
      <c r="E10" s="129" t="s">
        <v>67</v>
      </c>
      <c r="F10" s="130">
        <v>600000</v>
      </c>
      <c r="G10" s="130">
        <v>100000</v>
      </c>
      <c r="H10" s="130">
        <f t="shared" si="0"/>
        <v>700000</v>
      </c>
    </row>
    <row r="11" spans="1:8" s="46" customFormat="1" ht="12.75">
      <c r="A11" s="201"/>
      <c r="B11" s="201"/>
      <c r="C11" s="201">
        <v>312</v>
      </c>
      <c r="D11" s="129"/>
      <c r="E11" s="129" t="s">
        <v>68</v>
      </c>
      <c r="F11" s="190">
        <f>F12</f>
        <v>3600000</v>
      </c>
      <c r="G11" s="190">
        <f>G12</f>
        <v>0</v>
      </c>
      <c r="H11" s="190">
        <f t="shared" si="0"/>
        <v>3600000</v>
      </c>
    </row>
    <row r="12" spans="1:8" s="46" customFormat="1" ht="12.75" hidden="1">
      <c r="A12" s="201"/>
      <c r="B12" s="201"/>
      <c r="C12" s="201"/>
      <c r="D12" s="129">
        <v>3121</v>
      </c>
      <c r="E12" s="129" t="s">
        <v>68</v>
      </c>
      <c r="F12" s="130">
        <v>3600000</v>
      </c>
      <c r="G12" s="130"/>
      <c r="H12" s="130">
        <f t="shared" si="0"/>
        <v>3600000</v>
      </c>
    </row>
    <row r="13" spans="1:8" s="46" customFormat="1" ht="12.75">
      <c r="A13" s="201"/>
      <c r="B13" s="201"/>
      <c r="C13" s="201">
        <v>313</v>
      </c>
      <c r="D13" s="129"/>
      <c r="E13" s="129" t="s">
        <v>69</v>
      </c>
      <c r="F13" s="190">
        <f>F14+F15</f>
        <v>21000000</v>
      </c>
      <c r="G13" s="190">
        <f>G14+G15</f>
        <v>0</v>
      </c>
      <c r="H13" s="190">
        <f t="shared" si="0"/>
        <v>21000000</v>
      </c>
    </row>
    <row r="14" spans="1:8" s="3" customFormat="1" ht="12.75" hidden="1">
      <c r="A14" s="123"/>
      <c r="B14" s="64"/>
      <c r="C14" s="64"/>
      <c r="D14" s="129">
        <v>3132</v>
      </c>
      <c r="E14" s="129" t="s">
        <v>164</v>
      </c>
      <c r="F14" s="135">
        <v>18300000</v>
      </c>
      <c r="G14" s="135"/>
      <c r="H14" s="135">
        <f t="shared" si="0"/>
        <v>18300000</v>
      </c>
    </row>
    <row r="15" spans="1:8" s="3" customFormat="1" ht="12.75" hidden="1">
      <c r="A15" s="123"/>
      <c r="B15" s="64"/>
      <c r="C15" s="64"/>
      <c r="D15" s="129">
        <v>3133</v>
      </c>
      <c r="E15" s="129" t="s">
        <v>184</v>
      </c>
      <c r="F15" s="135">
        <v>2700000</v>
      </c>
      <c r="G15" s="135"/>
      <c r="H15" s="135">
        <f t="shared" si="0"/>
        <v>2700000</v>
      </c>
    </row>
    <row r="16" spans="1:8" s="3" customFormat="1" ht="13.5" customHeight="1">
      <c r="A16" s="123"/>
      <c r="B16" s="123">
        <v>32</v>
      </c>
      <c r="C16" s="64"/>
      <c r="D16" s="134"/>
      <c r="E16" s="136" t="s">
        <v>6</v>
      </c>
      <c r="F16" s="126">
        <f>F17+F21+F28+F40+F38</f>
        <v>1003649000</v>
      </c>
      <c r="G16" s="126">
        <f>G17+G21+G28+G40+G38</f>
        <v>15173000</v>
      </c>
      <c r="H16" s="126">
        <f t="shared" si="0"/>
        <v>1018822000</v>
      </c>
    </row>
    <row r="17" spans="1:8" s="46" customFormat="1" ht="12.75">
      <c r="A17" s="201"/>
      <c r="B17" s="201"/>
      <c r="C17" s="201">
        <v>321</v>
      </c>
      <c r="D17" s="129"/>
      <c r="E17" s="137" t="s">
        <v>10</v>
      </c>
      <c r="F17" s="190">
        <f>F18+F19+F20</f>
        <v>8632000</v>
      </c>
      <c r="G17" s="190">
        <f>G18+G19+G20</f>
        <v>-297500</v>
      </c>
      <c r="H17" s="190">
        <f t="shared" si="0"/>
        <v>8334500</v>
      </c>
    </row>
    <row r="18" spans="1:8" s="46" customFormat="1" ht="12.75" hidden="1">
      <c r="A18" s="201"/>
      <c r="B18" s="201"/>
      <c r="C18" s="201"/>
      <c r="D18" s="129">
        <v>3211</v>
      </c>
      <c r="E18" s="137" t="s">
        <v>70</v>
      </c>
      <c r="F18" s="130">
        <v>2132000</v>
      </c>
      <c r="G18" s="130"/>
      <c r="H18" s="130">
        <f t="shared" si="0"/>
        <v>2132000</v>
      </c>
    </row>
    <row r="19" spans="1:8" s="46" customFormat="1" ht="12.75" hidden="1">
      <c r="A19" s="201"/>
      <c r="B19" s="201"/>
      <c r="C19" s="201"/>
      <c r="D19" s="129">
        <v>3212</v>
      </c>
      <c r="E19" s="137" t="s">
        <v>71</v>
      </c>
      <c r="F19" s="130">
        <v>4800000</v>
      </c>
      <c r="G19" s="130"/>
      <c r="H19" s="130">
        <f t="shared" si="0"/>
        <v>4800000</v>
      </c>
    </row>
    <row r="20" spans="1:8" s="46" customFormat="1" ht="12.75" hidden="1">
      <c r="A20" s="201"/>
      <c r="B20" s="201"/>
      <c r="C20" s="201"/>
      <c r="D20" s="163" t="s">
        <v>8</v>
      </c>
      <c r="E20" s="137" t="s">
        <v>9</v>
      </c>
      <c r="F20" s="130">
        <v>1700000</v>
      </c>
      <c r="G20" s="130">
        <v>-297500</v>
      </c>
      <c r="H20" s="130">
        <f t="shared" si="0"/>
        <v>1402500</v>
      </c>
    </row>
    <row r="21" spans="1:8" s="46" customFormat="1" ht="12.75">
      <c r="A21" s="201"/>
      <c r="B21" s="201"/>
      <c r="C21" s="201">
        <v>322</v>
      </c>
      <c r="D21" s="163"/>
      <c r="E21" s="163" t="s">
        <v>72</v>
      </c>
      <c r="F21" s="190">
        <f>SUM(F22:F27)</f>
        <v>23585000</v>
      </c>
      <c r="G21" s="190">
        <f>SUM(G22:G27)</f>
        <v>500000</v>
      </c>
      <c r="H21" s="190">
        <f t="shared" si="0"/>
        <v>24085000</v>
      </c>
    </row>
    <row r="22" spans="1:8" s="46" customFormat="1" ht="12.75" hidden="1">
      <c r="A22" s="201"/>
      <c r="B22" s="201"/>
      <c r="C22" s="201"/>
      <c r="D22" s="163">
        <v>3221</v>
      </c>
      <c r="E22" s="129" t="s">
        <v>73</v>
      </c>
      <c r="F22" s="130">
        <v>4600000</v>
      </c>
      <c r="G22" s="130">
        <v>500000</v>
      </c>
      <c r="H22" s="130">
        <f t="shared" si="0"/>
        <v>5100000</v>
      </c>
    </row>
    <row r="23" spans="1:8" s="46" customFormat="1" ht="12.75" hidden="1">
      <c r="A23" s="201"/>
      <c r="B23" s="201"/>
      <c r="C23" s="201"/>
      <c r="D23" s="163">
        <v>3222</v>
      </c>
      <c r="E23" s="129" t="s">
        <v>74</v>
      </c>
      <c r="F23" s="130">
        <v>1000000</v>
      </c>
      <c r="G23" s="130"/>
      <c r="H23" s="130">
        <f t="shared" si="0"/>
        <v>1000000</v>
      </c>
    </row>
    <row r="24" spans="1:8" s="46" customFormat="1" ht="12.75" hidden="1">
      <c r="A24" s="201"/>
      <c r="B24" s="201"/>
      <c r="C24" s="201"/>
      <c r="D24" s="163">
        <v>3223</v>
      </c>
      <c r="E24" s="129" t="s">
        <v>75</v>
      </c>
      <c r="F24" s="130">
        <v>14600000</v>
      </c>
      <c r="G24" s="130"/>
      <c r="H24" s="130">
        <f t="shared" si="0"/>
        <v>14600000</v>
      </c>
    </row>
    <row r="25" spans="1:8" s="46" customFormat="1" ht="12.75" hidden="1">
      <c r="A25" s="201"/>
      <c r="B25" s="201"/>
      <c r="C25" s="201"/>
      <c r="D25" s="163">
        <v>3224</v>
      </c>
      <c r="E25" s="163" t="s">
        <v>11</v>
      </c>
      <c r="F25" s="130">
        <v>2200000</v>
      </c>
      <c r="G25" s="130"/>
      <c r="H25" s="130">
        <f t="shared" si="0"/>
        <v>2200000</v>
      </c>
    </row>
    <row r="26" spans="1:8" s="46" customFormat="1" ht="12.75" hidden="1">
      <c r="A26" s="201"/>
      <c r="B26" s="201"/>
      <c r="C26" s="201"/>
      <c r="D26" s="163" t="s">
        <v>12</v>
      </c>
      <c r="E26" s="163" t="s">
        <v>13</v>
      </c>
      <c r="F26" s="224">
        <v>350000</v>
      </c>
      <c r="G26" s="224"/>
      <c r="H26" s="224">
        <f t="shared" si="0"/>
        <v>350000</v>
      </c>
    </row>
    <row r="27" spans="1:8" s="46" customFormat="1" ht="12.75" hidden="1">
      <c r="A27" s="201"/>
      <c r="B27" s="201"/>
      <c r="C27" s="201"/>
      <c r="D27" s="163">
        <v>3227</v>
      </c>
      <c r="E27" s="163" t="s">
        <v>204</v>
      </c>
      <c r="F27" s="130">
        <v>835000</v>
      </c>
      <c r="G27" s="130"/>
      <c r="H27" s="130">
        <f t="shared" si="0"/>
        <v>835000</v>
      </c>
    </row>
    <row r="28" spans="1:8" s="46" customFormat="1" ht="12.75">
      <c r="A28" s="201"/>
      <c r="B28" s="201"/>
      <c r="C28" s="201">
        <v>323</v>
      </c>
      <c r="D28" s="247"/>
      <c r="E28" s="163" t="s">
        <v>14</v>
      </c>
      <c r="F28" s="190">
        <f>SUM(F29:F37)</f>
        <v>946247000</v>
      </c>
      <c r="G28" s="190">
        <f>SUM(G29:G37)</f>
        <v>29670500</v>
      </c>
      <c r="H28" s="190">
        <f t="shared" si="0"/>
        <v>975917500</v>
      </c>
    </row>
    <row r="29" spans="1:8" s="46" customFormat="1" ht="12.75" hidden="1">
      <c r="A29" s="201"/>
      <c r="B29" s="201"/>
      <c r="C29" s="201"/>
      <c r="D29" s="129">
        <v>3231</v>
      </c>
      <c r="E29" s="129" t="s">
        <v>76</v>
      </c>
      <c r="F29" s="130">
        <v>15260000</v>
      </c>
      <c r="G29" s="130">
        <v>1000000</v>
      </c>
      <c r="H29" s="130">
        <f t="shared" si="0"/>
        <v>16260000</v>
      </c>
    </row>
    <row r="30" spans="1:8" s="46" customFormat="1" ht="12.75" hidden="1">
      <c r="A30" s="201"/>
      <c r="B30" s="201"/>
      <c r="C30" s="201"/>
      <c r="D30" s="129">
        <v>3232</v>
      </c>
      <c r="E30" s="129" t="s">
        <v>15</v>
      </c>
      <c r="F30" s="130">
        <v>750397000</v>
      </c>
      <c r="G30" s="130">
        <v>29153000</v>
      </c>
      <c r="H30" s="130">
        <f t="shared" si="0"/>
        <v>779550000</v>
      </c>
    </row>
    <row r="31" spans="1:8" s="46" customFormat="1" ht="12.75" hidden="1">
      <c r="A31" s="201"/>
      <c r="B31" s="201"/>
      <c r="C31" s="201"/>
      <c r="D31" s="129">
        <v>3233</v>
      </c>
      <c r="E31" s="137" t="s">
        <v>77</v>
      </c>
      <c r="F31" s="130">
        <v>500000</v>
      </c>
      <c r="G31" s="130"/>
      <c r="H31" s="130">
        <f t="shared" si="0"/>
        <v>500000</v>
      </c>
    </row>
    <row r="32" spans="1:8" s="46" customFormat="1" ht="12.75" hidden="1">
      <c r="A32" s="201"/>
      <c r="B32" s="201"/>
      <c r="C32" s="201"/>
      <c r="D32" s="129">
        <v>3234</v>
      </c>
      <c r="E32" s="137" t="s">
        <v>78</v>
      </c>
      <c r="F32" s="130">
        <v>755000</v>
      </c>
      <c r="G32" s="130"/>
      <c r="H32" s="130">
        <f t="shared" si="0"/>
        <v>755000</v>
      </c>
    </row>
    <row r="33" spans="1:8" s="46" customFormat="1" ht="12.75" hidden="1">
      <c r="A33" s="201"/>
      <c r="B33" s="201"/>
      <c r="C33" s="201"/>
      <c r="D33" s="129">
        <v>3235</v>
      </c>
      <c r="E33" s="137" t="s">
        <v>79</v>
      </c>
      <c r="F33" s="130">
        <v>10000000</v>
      </c>
      <c r="G33" s="130">
        <v>2597500</v>
      </c>
      <c r="H33" s="130">
        <f t="shared" si="0"/>
        <v>12597500</v>
      </c>
    </row>
    <row r="34" spans="1:8" s="46" customFormat="1" ht="12.75" hidden="1">
      <c r="A34" s="201"/>
      <c r="B34" s="201"/>
      <c r="C34" s="201"/>
      <c r="D34" s="129">
        <v>3236</v>
      </c>
      <c r="E34" s="137" t="s">
        <v>226</v>
      </c>
      <c r="F34" s="130">
        <v>350000</v>
      </c>
      <c r="G34" s="130"/>
      <c r="H34" s="130">
        <f t="shared" si="0"/>
        <v>350000</v>
      </c>
    </row>
    <row r="35" spans="1:8" s="46" customFormat="1" ht="12.75" hidden="1">
      <c r="A35" s="201"/>
      <c r="B35" s="201"/>
      <c r="C35" s="201"/>
      <c r="D35" s="129">
        <v>3237</v>
      </c>
      <c r="E35" s="163" t="s">
        <v>16</v>
      </c>
      <c r="F35" s="130">
        <v>14283000</v>
      </c>
      <c r="G35" s="130">
        <v>-803000</v>
      </c>
      <c r="H35" s="130">
        <f t="shared" si="0"/>
        <v>13480000</v>
      </c>
    </row>
    <row r="36" spans="1:8" s="46" customFormat="1" ht="12.75" hidden="1">
      <c r="A36" s="201"/>
      <c r="B36" s="201"/>
      <c r="C36" s="201"/>
      <c r="D36" s="129">
        <v>3238</v>
      </c>
      <c r="E36" s="163" t="s">
        <v>243</v>
      </c>
      <c r="F36" s="130">
        <v>7000000</v>
      </c>
      <c r="G36" s="130"/>
      <c r="H36" s="130">
        <f aca="true" t="shared" si="1" ref="H36:H67">F36+G36</f>
        <v>7000000</v>
      </c>
    </row>
    <row r="37" spans="1:8" s="46" customFormat="1" ht="13.5" customHeight="1" hidden="1">
      <c r="A37" s="201"/>
      <c r="B37" s="201"/>
      <c r="C37" s="201"/>
      <c r="D37" s="129">
        <v>3239</v>
      </c>
      <c r="E37" s="163" t="s">
        <v>80</v>
      </c>
      <c r="F37" s="130">
        <v>147702000</v>
      </c>
      <c r="G37" s="130">
        <v>-2277000</v>
      </c>
      <c r="H37" s="130">
        <f t="shared" si="1"/>
        <v>145425000</v>
      </c>
    </row>
    <row r="38" spans="1:8" s="46" customFormat="1" ht="13.5" customHeight="1">
      <c r="A38" s="201"/>
      <c r="B38" s="201"/>
      <c r="C38" s="201">
        <v>324</v>
      </c>
      <c r="D38" s="129"/>
      <c r="E38" s="163" t="s">
        <v>253</v>
      </c>
      <c r="F38" s="190">
        <f>F39</f>
        <v>0</v>
      </c>
      <c r="G38" s="190">
        <f>G39</f>
        <v>300000</v>
      </c>
      <c r="H38" s="190">
        <f t="shared" si="1"/>
        <v>300000</v>
      </c>
    </row>
    <row r="39" spans="1:8" s="46" customFormat="1" ht="13.5" customHeight="1" hidden="1">
      <c r="A39" s="201"/>
      <c r="B39" s="201"/>
      <c r="C39" s="201"/>
      <c r="D39" s="129">
        <v>3241</v>
      </c>
      <c r="E39" s="163" t="s">
        <v>253</v>
      </c>
      <c r="F39" s="190">
        <v>0</v>
      </c>
      <c r="G39" s="190">
        <v>300000</v>
      </c>
      <c r="H39" s="190">
        <f t="shared" si="1"/>
        <v>300000</v>
      </c>
    </row>
    <row r="40" spans="1:8" s="46" customFormat="1" ht="13.5" customHeight="1">
      <c r="A40" s="201"/>
      <c r="B40" s="201"/>
      <c r="C40" s="201">
        <v>329</v>
      </c>
      <c r="D40" s="129"/>
      <c r="E40" s="129" t="s">
        <v>82</v>
      </c>
      <c r="F40" s="190">
        <f>SUM(F41:F47)</f>
        <v>25185000</v>
      </c>
      <c r="G40" s="190">
        <f>SUM(G41:G47)</f>
        <v>-15000000</v>
      </c>
      <c r="H40" s="190">
        <f t="shared" si="1"/>
        <v>10185000</v>
      </c>
    </row>
    <row r="41" spans="1:8" s="3" customFormat="1" ht="13.5" customHeight="1" hidden="1">
      <c r="A41" s="64"/>
      <c r="B41" s="64"/>
      <c r="C41" s="64"/>
      <c r="D41" s="141">
        <v>3291</v>
      </c>
      <c r="E41" s="144" t="s">
        <v>139</v>
      </c>
      <c r="F41" s="135">
        <v>300000</v>
      </c>
      <c r="G41" s="135"/>
      <c r="H41" s="135">
        <f t="shared" si="1"/>
        <v>300000</v>
      </c>
    </row>
    <row r="42" spans="1:8" s="3" customFormat="1" ht="13.5" customHeight="1" hidden="1">
      <c r="A42" s="64"/>
      <c r="B42" s="64"/>
      <c r="C42" s="64"/>
      <c r="D42" s="141">
        <v>3292</v>
      </c>
      <c r="E42" s="141" t="s">
        <v>83</v>
      </c>
      <c r="F42" s="135">
        <v>1677000</v>
      </c>
      <c r="G42" s="135"/>
      <c r="H42" s="135">
        <f t="shared" si="1"/>
        <v>1677000</v>
      </c>
    </row>
    <row r="43" spans="1:8" s="3" customFormat="1" ht="13.5" customHeight="1" hidden="1">
      <c r="A43" s="64"/>
      <c r="B43" s="64"/>
      <c r="C43" s="64"/>
      <c r="D43" s="141">
        <v>3293</v>
      </c>
      <c r="E43" s="141" t="s">
        <v>84</v>
      </c>
      <c r="F43" s="135">
        <v>503000</v>
      </c>
      <c r="G43" s="135"/>
      <c r="H43" s="135">
        <f t="shared" si="1"/>
        <v>503000</v>
      </c>
    </row>
    <row r="44" spans="1:8" s="3" customFormat="1" ht="13.5" customHeight="1" hidden="1">
      <c r="A44" s="64"/>
      <c r="B44" s="64"/>
      <c r="C44" s="64"/>
      <c r="D44" s="141">
        <v>3294</v>
      </c>
      <c r="E44" s="141" t="s">
        <v>227</v>
      </c>
      <c r="F44" s="133">
        <v>300000</v>
      </c>
      <c r="G44" s="133"/>
      <c r="H44" s="133">
        <f t="shared" si="1"/>
        <v>300000</v>
      </c>
    </row>
    <row r="45" spans="1:8" s="3" customFormat="1" ht="13.5" customHeight="1" hidden="1">
      <c r="A45" s="64"/>
      <c r="B45" s="64"/>
      <c r="C45" s="64"/>
      <c r="D45" s="141">
        <v>3295</v>
      </c>
      <c r="E45" s="141" t="s">
        <v>167</v>
      </c>
      <c r="F45" s="135">
        <v>2375000</v>
      </c>
      <c r="G45" s="135"/>
      <c r="H45" s="135">
        <f t="shared" si="1"/>
        <v>2375000</v>
      </c>
    </row>
    <row r="46" spans="1:8" s="3" customFormat="1" ht="13.5" customHeight="1" hidden="1">
      <c r="A46" s="64"/>
      <c r="B46" s="64"/>
      <c r="C46" s="64"/>
      <c r="D46" s="141">
        <v>3296</v>
      </c>
      <c r="E46" s="141" t="s">
        <v>242</v>
      </c>
      <c r="F46" s="135">
        <v>16160000</v>
      </c>
      <c r="G46" s="135">
        <v>-13000000</v>
      </c>
      <c r="H46" s="135">
        <f t="shared" si="1"/>
        <v>3160000</v>
      </c>
    </row>
    <row r="47" spans="1:8" s="3" customFormat="1" ht="13.5" customHeight="1" hidden="1">
      <c r="A47" s="64"/>
      <c r="B47" s="64"/>
      <c r="C47" s="64"/>
      <c r="D47" s="141">
        <v>3299</v>
      </c>
      <c r="E47" s="129" t="s">
        <v>82</v>
      </c>
      <c r="F47" s="135">
        <v>3870000</v>
      </c>
      <c r="G47" s="135">
        <v>-2000000</v>
      </c>
      <c r="H47" s="135">
        <f t="shared" si="1"/>
        <v>1870000</v>
      </c>
    </row>
    <row r="48" spans="1:8" s="3" customFormat="1" ht="13.5" customHeight="1">
      <c r="A48" s="64"/>
      <c r="B48" s="123">
        <v>34</v>
      </c>
      <c r="C48" s="64"/>
      <c r="D48" s="140"/>
      <c r="E48" s="136" t="s">
        <v>19</v>
      </c>
      <c r="F48" s="126">
        <f>F49+F54</f>
        <v>70180000</v>
      </c>
      <c r="G48" s="126">
        <f>G49+G54</f>
        <v>-7800000</v>
      </c>
      <c r="H48" s="126">
        <f t="shared" si="1"/>
        <v>62380000</v>
      </c>
    </row>
    <row r="49" spans="1:8" s="46" customFormat="1" ht="13.5" customHeight="1">
      <c r="A49" s="201"/>
      <c r="B49" s="201"/>
      <c r="C49" s="201">
        <v>342</v>
      </c>
      <c r="D49" s="247"/>
      <c r="E49" s="163" t="s">
        <v>181</v>
      </c>
      <c r="F49" s="190">
        <f>F50+F51+F53</f>
        <v>68800000</v>
      </c>
      <c r="G49" s="190">
        <f>G50+G51+G53</f>
        <v>-7800000</v>
      </c>
      <c r="H49" s="190">
        <f t="shared" si="1"/>
        <v>61000000</v>
      </c>
    </row>
    <row r="50" spans="1:8" s="46" customFormat="1" ht="24" customHeight="1" hidden="1">
      <c r="A50" s="201"/>
      <c r="B50" s="201"/>
      <c r="C50" s="201"/>
      <c r="D50" s="163" t="s">
        <v>18</v>
      </c>
      <c r="E50" s="248" t="s">
        <v>182</v>
      </c>
      <c r="F50" s="130">
        <v>8000000</v>
      </c>
      <c r="G50" s="130">
        <v>-400000</v>
      </c>
      <c r="H50" s="130">
        <f t="shared" si="1"/>
        <v>7600000</v>
      </c>
    </row>
    <row r="51" spans="1:8" s="46" customFormat="1" ht="24" customHeight="1" hidden="1">
      <c r="A51" s="201"/>
      <c r="B51" s="201"/>
      <c r="C51" s="201"/>
      <c r="D51" s="163" t="s">
        <v>81</v>
      </c>
      <c r="E51" s="248" t="s">
        <v>171</v>
      </c>
      <c r="F51" s="190">
        <f>F52</f>
        <v>41800000</v>
      </c>
      <c r="G51" s="249">
        <v>-4100000</v>
      </c>
      <c r="H51" s="190">
        <f t="shared" si="1"/>
        <v>37700000</v>
      </c>
    </row>
    <row r="52" spans="1:8" s="46" customFormat="1" ht="13.5" customHeight="1" hidden="1">
      <c r="A52" s="201"/>
      <c r="B52" s="201"/>
      <c r="C52" s="201"/>
      <c r="D52" s="163"/>
      <c r="E52" s="250" t="s">
        <v>85</v>
      </c>
      <c r="F52" s="130">
        <v>41800000</v>
      </c>
      <c r="G52" s="130">
        <v>-4100000</v>
      </c>
      <c r="H52" s="130">
        <f t="shared" si="1"/>
        <v>37700000</v>
      </c>
    </row>
    <row r="53" spans="1:8" s="46" customFormat="1" ht="13.5" customHeight="1" hidden="1">
      <c r="A53" s="201"/>
      <c r="B53" s="201"/>
      <c r="C53" s="201"/>
      <c r="D53" s="163">
        <v>3428</v>
      </c>
      <c r="E53" s="250" t="s">
        <v>216</v>
      </c>
      <c r="F53" s="130">
        <v>19000000</v>
      </c>
      <c r="G53" s="130">
        <v>-3300000</v>
      </c>
      <c r="H53" s="130">
        <f t="shared" si="1"/>
        <v>15700000</v>
      </c>
    </row>
    <row r="54" spans="1:8" s="46" customFormat="1" ht="13.5" customHeight="1">
      <c r="A54" s="201"/>
      <c r="B54" s="201"/>
      <c r="C54" s="201">
        <v>343</v>
      </c>
      <c r="D54" s="129"/>
      <c r="E54" s="129" t="s">
        <v>95</v>
      </c>
      <c r="F54" s="190">
        <f>SUM(F55:F57)</f>
        <v>1380000</v>
      </c>
      <c r="G54" s="190">
        <f>SUM(G55:G57)</f>
        <v>0</v>
      </c>
      <c r="H54" s="190">
        <f t="shared" si="1"/>
        <v>1380000</v>
      </c>
    </row>
    <row r="55" spans="1:8" s="3" customFormat="1" ht="13.5" customHeight="1" hidden="1">
      <c r="A55" s="64"/>
      <c r="B55" s="64"/>
      <c r="C55" s="64"/>
      <c r="D55" s="146">
        <v>3431</v>
      </c>
      <c r="E55" s="144" t="s">
        <v>96</v>
      </c>
      <c r="F55" s="135">
        <v>1225000</v>
      </c>
      <c r="G55" s="135"/>
      <c r="H55" s="135">
        <f t="shared" si="1"/>
        <v>1225000</v>
      </c>
    </row>
    <row r="56" spans="1:8" s="3" customFormat="1" ht="13.5" customHeight="1" hidden="1">
      <c r="A56" s="64"/>
      <c r="B56" s="64"/>
      <c r="C56" s="64"/>
      <c r="D56" s="147">
        <v>3432</v>
      </c>
      <c r="E56" s="148" t="s">
        <v>251</v>
      </c>
      <c r="F56" s="130">
        <v>100000</v>
      </c>
      <c r="G56" s="130"/>
      <c r="H56" s="130">
        <f t="shared" si="1"/>
        <v>100000</v>
      </c>
    </row>
    <row r="57" spans="1:8" s="3" customFormat="1" ht="13.5" customHeight="1" hidden="1">
      <c r="A57" s="64"/>
      <c r="B57" s="64"/>
      <c r="C57" s="64"/>
      <c r="D57" s="146">
        <v>3433</v>
      </c>
      <c r="E57" s="144" t="s">
        <v>97</v>
      </c>
      <c r="F57" s="135">
        <v>55000</v>
      </c>
      <c r="G57" s="135"/>
      <c r="H57" s="135">
        <f t="shared" si="1"/>
        <v>55000</v>
      </c>
    </row>
    <row r="58" spans="1:8" s="3" customFormat="1" ht="13.5" customHeight="1">
      <c r="A58" s="64"/>
      <c r="B58" s="123">
        <v>36</v>
      </c>
      <c r="C58" s="64"/>
      <c r="D58" s="149"/>
      <c r="E58" s="98" t="s">
        <v>236</v>
      </c>
      <c r="F58" s="126">
        <f>F61+F59</f>
        <v>38412781</v>
      </c>
      <c r="G58" s="126">
        <f>G61+G59</f>
        <v>56325</v>
      </c>
      <c r="H58" s="126">
        <f t="shared" si="1"/>
        <v>38469106</v>
      </c>
    </row>
    <row r="59" spans="1:8" s="46" customFormat="1" ht="13.5" customHeight="1">
      <c r="A59" s="201"/>
      <c r="B59" s="201"/>
      <c r="C59" s="218">
        <v>361</v>
      </c>
      <c r="D59" s="251"/>
      <c r="E59" s="252" t="s">
        <v>248</v>
      </c>
      <c r="F59" s="190">
        <f>F60</f>
        <v>750000</v>
      </c>
      <c r="G59" s="249"/>
      <c r="H59" s="190">
        <f t="shared" si="1"/>
        <v>750000</v>
      </c>
    </row>
    <row r="60" spans="1:8" s="46" customFormat="1" ht="13.5" customHeight="1" hidden="1">
      <c r="A60" s="201"/>
      <c r="B60" s="201"/>
      <c r="C60" s="253"/>
      <c r="D60" s="151">
        <v>3612</v>
      </c>
      <c r="E60" s="131" t="s">
        <v>249</v>
      </c>
      <c r="F60" s="133">
        <v>750000</v>
      </c>
      <c r="G60" s="152"/>
      <c r="H60" s="133">
        <f t="shared" si="1"/>
        <v>750000</v>
      </c>
    </row>
    <row r="61" spans="1:8" s="46" customFormat="1" ht="13.5" customHeight="1">
      <c r="A61" s="201"/>
      <c r="B61" s="201"/>
      <c r="C61" s="201">
        <v>363</v>
      </c>
      <c r="D61" s="254"/>
      <c r="E61" s="163" t="s">
        <v>183</v>
      </c>
      <c r="F61" s="190">
        <f>F65+F62</f>
        <v>37662781</v>
      </c>
      <c r="G61" s="190">
        <f>G65+G62</f>
        <v>56325</v>
      </c>
      <c r="H61" s="190">
        <f t="shared" si="1"/>
        <v>37719106</v>
      </c>
    </row>
    <row r="62" spans="1:8" s="3" customFormat="1" ht="13.5" customHeight="1" hidden="1">
      <c r="A62" s="64"/>
      <c r="B62" s="64"/>
      <c r="C62" s="123"/>
      <c r="D62" s="138">
        <v>3631</v>
      </c>
      <c r="E62" s="141" t="s">
        <v>221</v>
      </c>
      <c r="F62" s="135">
        <v>2000000</v>
      </c>
      <c r="G62" s="135">
        <v>1000000</v>
      </c>
      <c r="H62" s="135">
        <f t="shared" si="1"/>
        <v>3000000</v>
      </c>
    </row>
    <row r="63" spans="1:8" s="3" customFormat="1" ht="13.5" customHeight="1" hidden="1">
      <c r="A63" s="64"/>
      <c r="B63" s="64"/>
      <c r="C63" s="123"/>
      <c r="D63" s="138"/>
      <c r="E63" s="141"/>
      <c r="F63" s="143">
        <v>1250000</v>
      </c>
      <c r="G63" s="143"/>
      <c r="H63" s="143">
        <f t="shared" si="1"/>
        <v>1250000</v>
      </c>
    </row>
    <row r="64" spans="1:8" s="3" customFormat="1" ht="13.5" customHeight="1" hidden="1">
      <c r="A64" s="64"/>
      <c r="B64" s="64"/>
      <c r="C64" s="123"/>
      <c r="D64" s="138"/>
      <c r="E64" s="141"/>
      <c r="F64" s="143"/>
      <c r="G64" s="143"/>
      <c r="H64" s="143">
        <f t="shared" si="1"/>
        <v>0</v>
      </c>
    </row>
    <row r="65" spans="1:8" s="3" customFormat="1" ht="14.25" customHeight="1" hidden="1">
      <c r="A65" s="64"/>
      <c r="B65" s="64"/>
      <c r="C65" s="123"/>
      <c r="D65" s="138" t="s">
        <v>20</v>
      </c>
      <c r="E65" s="138" t="s">
        <v>175</v>
      </c>
      <c r="F65" s="135">
        <v>35662781</v>
      </c>
      <c r="G65" s="153">
        <v>-943675</v>
      </c>
      <c r="H65" s="135">
        <f t="shared" si="1"/>
        <v>34719106</v>
      </c>
    </row>
    <row r="66" spans="1:8" s="3" customFormat="1" ht="13.5" customHeight="1" hidden="1">
      <c r="A66" s="64"/>
      <c r="B66" s="64"/>
      <c r="C66" s="123"/>
      <c r="D66" s="138"/>
      <c r="E66" s="141" t="s">
        <v>191</v>
      </c>
      <c r="F66" s="143">
        <v>0</v>
      </c>
      <c r="G66" s="145"/>
      <c r="H66" s="143">
        <f t="shared" si="1"/>
        <v>0</v>
      </c>
    </row>
    <row r="67" spans="1:8" s="3" customFormat="1" ht="13.5" customHeight="1" hidden="1">
      <c r="A67" s="64"/>
      <c r="B67" s="64"/>
      <c r="C67" s="64"/>
      <c r="D67" s="140"/>
      <c r="E67" s="144" t="s">
        <v>145</v>
      </c>
      <c r="F67" s="143">
        <v>37823000</v>
      </c>
      <c r="G67" s="143"/>
      <c r="H67" s="143">
        <f t="shared" si="1"/>
        <v>37823000</v>
      </c>
    </row>
    <row r="68" spans="1:8" s="3" customFormat="1" ht="13.5" customHeight="1" hidden="1">
      <c r="A68" s="64"/>
      <c r="B68" s="64"/>
      <c r="C68" s="64"/>
      <c r="D68" s="140"/>
      <c r="E68" s="144"/>
      <c r="F68" s="143"/>
      <c r="G68" s="143"/>
      <c r="H68" s="143">
        <f aca="true" t="shared" si="2" ref="H68:H98">F68+G68</f>
        <v>0</v>
      </c>
    </row>
    <row r="69" spans="1:8" s="3" customFormat="1" ht="13.5" customHeight="1">
      <c r="A69" s="64"/>
      <c r="B69" s="115">
        <v>38</v>
      </c>
      <c r="C69" s="64"/>
      <c r="D69" s="140"/>
      <c r="E69" s="154" t="s">
        <v>86</v>
      </c>
      <c r="F69" s="126">
        <f>F70+F72+F75</f>
        <v>1068582000</v>
      </c>
      <c r="G69" s="126">
        <f>G70+G72+G75</f>
        <v>324227423</v>
      </c>
      <c r="H69" s="126">
        <f t="shared" si="2"/>
        <v>1392809423</v>
      </c>
    </row>
    <row r="70" spans="1:8" s="46" customFormat="1" ht="13.5" customHeight="1">
      <c r="A70" s="201"/>
      <c r="B70" s="201"/>
      <c r="C70" s="201">
        <v>381</v>
      </c>
      <c r="D70" s="247"/>
      <c r="E70" s="137" t="s">
        <v>56</v>
      </c>
      <c r="F70" s="190">
        <f>F71</f>
        <v>920000</v>
      </c>
      <c r="G70" s="190">
        <f>G71</f>
        <v>0</v>
      </c>
      <c r="H70" s="190">
        <f t="shared" si="2"/>
        <v>920000</v>
      </c>
    </row>
    <row r="71" spans="1:8" s="46" customFormat="1" ht="13.5" customHeight="1" hidden="1">
      <c r="A71" s="201"/>
      <c r="B71" s="201"/>
      <c r="C71" s="201"/>
      <c r="D71" s="129">
        <v>3811</v>
      </c>
      <c r="E71" s="137" t="s">
        <v>21</v>
      </c>
      <c r="F71" s="130">
        <v>920000</v>
      </c>
      <c r="G71" s="130"/>
      <c r="H71" s="130">
        <f t="shared" si="2"/>
        <v>920000</v>
      </c>
    </row>
    <row r="72" spans="1:8" s="46" customFormat="1" ht="13.5" customHeight="1">
      <c r="A72" s="201"/>
      <c r="B72" s="201"/>
      <c r="C72" s="201">
        <v>383</v>
      </c>
      <c r="D72" s="247"/>
      <c r="E72" s="137" t="s">
        <v>87</v>
      </c>
      <c r="F72" s="190">
        <f>F73</f>
        <v>1300000</v>
      </c>
      <c r="G72" s="190">
        <f>G73</f>
        <v>0</v>
      </c>
      <c r="H72" s="190">
        <f t="shared" si="2"/>
        <v>1300000</v>
      </c>
    </row>
    <row r="73" spans="1:8" s="46" customFormat="1" ht="13.5" customHeight="1" hidden="1">
      <c r="A73" s="201"/>
      <c r="B73" s="201"/>
      <c r="C73" s="201"/>
      <c r="D73" s="129">
        <v>3831</v>
      </c>
      <c r="E73" s="137" t="s">
        <v>88</v>
      </c>
      <c r="F73" s="130">
        <v>1300000</v>
      </c>
      <c r="G73" s="130"/>
      <c r="H73" s="130">
        <f t="shared" si="2"/>
        <v>1300000</v>
      </c>
    </row>
    <row r="74" spans="1:8" s="46" customFormat="1" ht="13.5" customHeight="1" hidden="1">
      <c r="A74" s="201"/>
      <c r="B74" s="201"/>
      <c r="C74" s="201"/>
      <c r="D74" s="155">
        <v>3834</v>
      </c>
      <c r="E74" s="156" t="s">
        <v>201</v>
      </c>
      <c r="F74" s="157">
        <v>0</v>
      </c>
      <c r="G74" s="158"/>
      <c r="H74" s="157">
        <f t="shared" si="2"/>
        <v>0</v>
      </c>
    </row>
    <row r="75" spans="1:8" s="46" customFormat="1" ht="13.5" customHeight="1">
      <c r="A75" s="201"/>
      <c r="B75" s="201"/>
      <c r="C75" s="201">
        <v>386</v>
      </c>
      <c r="D75" s="247"/>
      <c r="E75" s="137" t="s">
        <v>89</v>
      </c>
      <c r="F75" s="190">
        <f>F76</f>
        <v>1066362000</v>
      </c>
      <c r="G75" s="190">
        <f>G76</f>
        <v>324227423</v>
      </c>
      <c r="H75" s="190">
        <f t="shared" si="2"/>
        <v>1390589423</v>
      </c>
    </row>
    <row r="76" spans="1:8" s="3" customFormat="1" ht="24" customHeight="1" hidden="1">
      <c r="A76" s="64"/>
      <c r="B76" s="64"/>
      <c r="C76" s="64"/>
      <c r="D76" s="129">
        <v>3861</v>
      </c>
      <c r="E76" s="159" t="s">
        <v>228</v>
      </c>
      <c r="F76" s="135">
        <v>1066362000</v>
      </c>
      <c r="G76" s="135">
        <v>324227423</v>
      </c>
      <c r="H76" s="135">
        <f t="shared" si="2"/>
        <v>1390589423</v>
      </c>
    </row>
    <row r="77" spans="1:8" s="3" customFormat="1" ht="7.5" customHeight="1">
      <c r="A77" s="64"/>
      <c r="B77" s="64"/>
      <c r="C77" s="64"/>
      <c r="D77" s="140"/>
      <c r="E77" s="160"/>
      <c r="F77" s="126"/>
      <c r="G77" s="150"/>
      <c r="H77" s="126"/>
    </row>
    <row r="78" spans="1:8" s="3" customFormat="1" ht="12.75" customHeight="1">
      <c r="A78" s="123">
        <v>4</v>
      </c>
      <c r="B78" s="64"/>
      <c r="C78" s="64"/>
      <c r="D78" s="134"/>
      <c r="E78" s="125" t="s">
        <v>90</v>
      </c>
      <c r="F78" s="126">
        <f>F79+F82+F96</f>
        <v>749653624</v>
      </c>
      <c r="G78" s="126">
        <f>G79+G82+G96</f>
        <v>-101421730</v>
      </c>
      <c r="H78" s="126">
        <f t="shared" si="2"/>
        <v>648231894</v>
      </c>
    </row>
    <row r="79" spans="1:8" s="3" customFormat="1" ht="13.5" customHeight="1">
      <c r="A79" s="64"/>
      <c r="B79" s="123">
        <v>41</v>
      </c>
      <c r="C79" s="123"/>
      <c r="D79" s="161"/>
      <c r="E79" s="125" t="s">
        <v>234</v>
      </c>
      <c r="F79" s="126">
        <f>F80</f>
        <v>15000000</v>
      </c>
      <c r="G79" s="126">
        <f>G80</f>
        <v>-3450000</v>
      </c>
      <c r="H79" s="126">
        <f t="shared" si="2"/>
        <v>11550000</v>
      </c>
    </row>
    <row r="80" spans="1:8" s="46" customFormat="1" ht="13.5" customHeight="1">
      <c r="A80" s="201"/>
      <c r="B80" s="201"/>
      <c r="C80" s="201">
        <v>411</v>
      </c>
      <c r="D80" s="247"/>
      <c r="E80" s="137" t="s">
        <v>91</v>
      </c>
      <c r="F80" s="190">
        <f>F81</f>
        <v>15000000</v>
      </c>
      <c r="G80" s="190">
        <f>G81</f>
        <v>-3450000</v>
      </c>
      <c r="H80" s="190">
        <f t="shared" si="2"/>
        <v>11550000</v>
      </c>
    </row>
    <row r="81" spans="1:8" s="3" customFormat="1" ht="13.5" customHeight="1" hidden="1">
      <c r="A81" s="64"/>
      <c r="B81" s="123"/>
      <c r="C81" s="123"/>
      <c r="D81" s="129">
        <v>4111</v>
      </c>
      <c r="E81" s="129" t="s">
        <v>59</v>
      </c>
      <c r="F81" s="135">
        <v>15000000</v>
      </c>
      <c r="G81" s="135">
        <v>-3450000</v>
      </c>
      <c r="H81" s="135">
        <f t="shared" si="2"/>
        <v>11550000</v>
      </c>
    </row>
    <row r="82" spans="1:8" s="3" customFormat="1" ht="12.75">
      <c r="A82" s="64"/>
      <c r="B82" s="123">
        <v>42</v>
      </c>
      <c r="C82" s="64"/>
      <c r="D82" s="140"/>
      <c r="E82" s="125" t="s">
        <v>22</v>
      </c>
      <c r="F82" s="126">
        <f>F83+F86+F94+F91</f>
        <v>542810624</v>
      </c>
      <c r="G82" s="126">
        <f>G83+G86+G94+G91</f>
        <v>-69818730</v>
      </c>
      <c r="H82" s="126">
        <f t="shared" si="2"/>
        <v>472991894</v>
      </c>
    </row>
    <row r="83" spans="1:8" s="46" customFormat="1" ht="12.75">
      <c r="A83" s="201"/>
      <c r="B83" s="201"/>
      <c r="C83" s="201">
        <v>421</v>
      </c>
      <c r="D83" s="247"/>
      <c r="E83" s="137" t="s">
        <v>23</v>
      </c>
      <c r="F83" s="190">
        <f>F84+F85</f>
        <v>513650624</v>
      </c>
      <c r="G83" s="190">
        <f>G84+G85</f>
        <v>-63214730</v>
      </c>
      <c r="H83" s="190">
        <f t="shared" si="2"/>
        <v>450435894</v>
      </c>
    </row>
    <row r="84" spans="1:8" s="46" customFormat="1" ht="12.75" hidden="1">
      <c r="A84" s="201"/>
      <c r="B84" s="201"/>
      <c r="C84" s="201"/>
      <c r="D84" s="163" t="s">
        <v>24</v>
      </c>
      <c r="E84" s="163" t="s">
        <v>25</v>
      </c>
      <c r="F84" s="130">
        <v>8696000</v>
      </c>
      <c r="G84" s="130">
        <v>-2196000</v>
      </c>
      <c r="H84" s="130">
        <f t="shared" si="2"/>
        <v>6500000</v>
      </c>
    </row>
    <row r="85" spans="1:8" s="46" customFormat="1" ht="12.75" hidden="1">
      <c r="A85" s="201"/>
      <c r="B85" s="201"/>
      <c r="C85" s="201"/>
      <c r="D85" s="163" t="s">
        <v>26</v>
      </c>
      <c r="E85" s="163" t="s">
        <v>27</v>
      </c>
      <c r="F85" s="130">
        <v>504954624</v>
      </c>
      <c r="G85" s="130">
        <v>-61018730</v>
      </c>
      <c r="H85" s="130">
        <f t="shared" si="2"/>
        <v>443935894</v>
      </c>
    </row>
    <row r="86" spans="1:8" s="46" customFormat="1" ht="12.75">
      <c r="A86" s="201"/>
      <c r="B86" s="201"/>
      <c r="C86" s="201">
        <v>422</v>
      </c>
      <c r="D86" s="247"/>
      <c r="E86" s="137" t="s">
        <v>32</v>
      </c>
      <c r="F86" s="190">
        <f>SUM(F87:F90)</f>
        <v>18960000</v>
      </c>
      <c r="G86" s="190">
        <f>SUM(G87:G90)</f>
        <v>-4304000</v>
      </c>
      <c r="H86" s="190">
        <f t="shared" si="2"/>
        <v>14656000</v>
      </c>
    </row>
    <row r="87" spans="1:8" s="46" customFormat="1" ht="12.75" hidden="1">
      <c r="A87" s="201"/>
      <c r="B87" s="201"/>
      <c r="C87" s="201"/>
      <c r="D87" s="164" t="s">
        <v>28</v>
      </c>
      <c r="E87" s="191" t="s">
        <v>29</v>
      </c>
      <c r="F87" s="130">
        <v>4300000</v>
      </c>
      <c r="G87" s="130">
        <v>-300000</v>
      </c>
      <c r="H87" s="130">
        <f t="shared" si="2"/>
        <v>4000000</v>
      </c>
    </row>
    <row r="88" spans="1:8" s="46" customFormat="1" ht="12.75" hidden="1">
      <c r="A88" s="201"/>
      <c r="B88" s="201"/>
      <c r="C88" s="201"/>
      <c r="D88" s="163" t="s">
        <v>30</v>
      </c>
      <c r="E88" s="163" t="s">
        <v>31</v>
      </c>
      <c r="F88" s="130">
        <v>100000</v>
      </c>
      <c r="G88" s="130"/>
      <c r="H88" s="130">
        <f t="shared" si="2"/>
        <v>100000</v>
      </c>
    </row>
    <row r="89" spans="1:8" s="46" customFormat="1" ht="12.75" hidden="1">
      <c r="A89" s="201"/>
      <c r="B89" s="201"/>
      <c r="C89" s="201"/>
      <c r="D89" s="163">
        <v>4224</v>
      </c>
      <c r="E89" s="129" t="s">
        <v>147</v>
      </c>
      <c r="F89" s="130">
        <v>7160000</v>
      </c>
      <c r="G89" s="130">
        <v>-1304000</v>
      </c>
      <c r="H89" s="130">
        <f t="shared" si="2"/>
        <v>5856000</v>
      </c>
    </row>
    <row r="90" spans="1:8" s="46" customFormat="1" ht="12.75" hidden="1">
      <c r="A90" s="201"/>
      <c r="B90" s="201"/>
      <c r="C90" s="201"/>
      <c r="D90" s="163" t="s">
        <v>33</v>
      </c>
      <c r="E90" s="163" t="s">
        <v>1</v>
      </c>
      <c r="F90" s="130">
        <v>7400000</v>
      </c>
      <c r="G90" s="130">
        <v>-2700000</v>
      </c>
      <c r="H90" s="130">
        <f t="shared" si="2"/>
        <v>4700000</v>
      </c>
    </row>
    <row r="91" spans="1:8" s="46" customFormat="1" ht="12.75">
      <c r="A91" s="201"/>
      <c r="B91" s="201"/>
      <c r="C91" s="201">
        <v>423</v>
      </c>
      <c r="D91" s="247"/>
      <c r="E91" s="137" t="s">
        <v>34</v>
      </c>
      <c r="F91" s="190">
        <f>F93+F92</f>
        <v>1200000</v>
      </c>
      <c r="G91" s="190">
        <f>G93+G92</f>
        <v>-800000</v>
      </c>
      <c r="H91" s="190">
        <f t="shared" si="2"/>
        <v>400000</v>
      </c>
    </row>
    <row r="92" spans="1:8" s="46" customFormat="1" ht="12.75" hidden="1">
      <c r="A92" s="201"/>
      <c r="B92" s="201"/>
      <c r="C92" s="201"/>
      <c r="D92" s="162">
        <v>4231</v>
      </c>
      <c r="E92" s="162" t="s">
        <v>241</v>
      </c>
      <c r="F92" s="130">
        <v>400000</v>
      </c>
      <c r="G92" s="130"/>
      <c r="H92" s="130">
        <f t="shared" si="2"/>
        <v>400000</v>
      </c>
    </row>
    <row r="93" spans="1:8" s="46" customFormat="1" ht="12.75" hidden="1">
      <c r="A93" s="201"/>
      <c r="B93" s="201"/>
      <c r="C93" s="201"/>
      <c r="D93" s="163">
        <v>4233</v>
      </c>
      <c r="E93" s="163" t="s">
        <v>218</v>
      </c>
      <c r="F93" s="130">
        <v>800000</v>
      </c>
      <c r="G93" s="130">
        <v>-800000</v>
      </c>
      <c r="H93" s="130">
        <f t="shared" si="2"/>
        <v>0</v>
      </c>
    </row>
    <row r="94" spans="1:8" s="46" customFormat="1" ht="12.75">
      <c r="A94" s="201"/>
      <c r="B94" s="201"/>
      <c r="C94" s="201">
        <v>426</v>
      </c>
      <c r="D94" s="163"/>
      <c r="E94" s="69" t="s">
        <v>143</v>
      </c>
      <c r="F94" s="190">
        <f>F95</f>
        <v>9000000</v>
      </c>
      <c r="G94" s="190">
        <f>G95</f>
        <v>-1500000</v>
      </c>
      <c r="H94" s="190">
        <f t="shared" si="2"/>
        <v>7500000</v>
      </c>
    </row>
    <row r="95" spans="1:8" s="3" customFormat="1" ht="12.75" hidden="1">
      <c r="A95" s="64"/>
      <c r="B95" s="64"/>
      <c r="C95" s="64"/>
      <c r="D95" s="164">
        <v>4262</v>
      </c>
      <c r="E95" s="69" t="s">
        <v>142</v>
      </c>
      <c r="F95" s="130">
        <v>9000000</v>
      </c>
      <c r="G95" s="130">
        <v>-1500000</v>
      </c>
      <c r="H95" s="130">
        <f t="shared" si="2"/>
        <v>7500000</v>
      </c>
    </row>
    <row r="96" spans="1:8" s="3" customFormat="1" ht="13.5" customHeight="1">
      <c r="A96" s="64"/>
      <c r="B96" s="123">
        <v>45</v>
      </c>
      <c r="C96" s="64"/>
      <c r="D96" s="165"/>
      <c r="E96" s="1" t="s">
        <v>35</v>
      </c>
      <c r="F96" s="126">
        <f>F97</f>
        <v>191843000</v>
      </c>
      <c r="G96" s="126">
        <f>G97</f>
        <v>-28153000</v>
      </c>
      <c r="H96" s="126">
        <f t="shared" si="2"/>
        <v>163690000</v>
      </c>
    </row>
    <row r="97" spans="1:8" s="46" customFormat="1" ht="12.75" customHeight="1">
      <c r="A97" s="201"/>
      <c r="B97" s="201"/>
      <c r="C97" s="201">
        <v>451</v>
      </c>
      <c r="D97" s="255"/>
      <c r="E97" s="137" t="s">
        <v>0</v>
      </c>
      <c r="F97" s="190">
        <f>F98</f>
        <v>191843000</v>
      </c>
      <c r="G97" s="190">
        <f>G98</f>
        <v>-28153000</v>
      </c>
      <c r="H97" s="190">
        <f t="shared" si="2"/>
        <v>163690000</v>
      </c>
    </row>
    <row r="98" spans="1:8" s="3" customFormat="1" ht="12.75" customHeight="1" hidden="1">
      <c r="A98" s="64"/>
      <c r="B98" s="64"/>
      <c r="C98" s="123"/>
      <c r="D98" s="138" t="s">
        <v>36</v>
      </c>
      <c r="E98" s="139" t="s">
        <v>0</v>
      </c>
      <c r="F98" s="130">
        <v>191843000</v>
      </c>
      <c r="G98" s="130">
        <v>-28153000</v>
      </c>
      <c r="H98" s="130">
        <f t="shared" si="2"/>
        <v>163690000</v>
      </c>
    </row>
    <row r="99" spans="1:4" s="3" customFormat="1" ht="12.75">
      <c r="A99" s="64"/>
      <c r="B99" s="64"/>
      <c r="C99" s="64"/>
      <c r="D99" s="64"/>
    </row>
    <row r="100" spans="1:4" s="3" customFormat="1" ht="12.75">
      <c r="A100" s="64"/>
      <c r="B100" s="64"/>
      <c r="C100" s="64"/>
      <c r="D100" s="64"/>
    </row>
    <row r="101" spans="1:4" s="3" customFormat="1" ht="12.75">
      <c r="A101" s="64"/>
      <c r="B101" s="64"/>
      <c r="C101" s="64"/>
      <c r="D101" s="64"/>
    </row>
    <row r="102" spans="1:4" s="3" customFormat="1" ht="12.75">
      <c r="A102" s="64"/>
      <c r="B102" s="64"/>
      <c r="C102" s="64"/>
      <c r="D102" s="64"/>
    </row>
    <row r="103" spans="1:4" s="3" customFormat="1" ht="12.75">
      <c r="A103" s="64"/>
      <c r="B103" s="64"/>
      <c r="C103" s="64"/>
      <c r="D103" s="64"/>
    </row>
    <row r="104" spans="1:4" s="3" customFormat="1" ht="12.75">
      <c r="A104" s="64"/>
      <c r="B104" s="64"/>
      <c r="C104" s="64"/>
      <c r="D104" s="64"/>
    </row>
    <row r="105" spans="1:4" s="3" customFormat="1" ht="12.75">
      <c r="A105" s="64"/>
      <c r="B105" s="64"/>
      <c r="C105" s="64"/>
      <c r="D105" s="64"/>
    </row>
    <row r="106" spans="1:4" s="3" customFormat="1" ht="12.75">
      <c r="A106" s="64"/>
      <c r="B106" s="64"/>
      <c r="C106" s="64"/>
      <c r="D106" s="64"/>
    </row>
    <row r="107" spans="1:4" s="3" customFormat="1" ht="12.75">
      <c r="A107" s="64"/>
      <c r="B107" s="64"/>
      <c r="C107" s="64"/>
      <c r="D107" s="64"/>
    </row>
    <row r="108" spans="1:4" s="3" customFormat="1" ht="12.75">
      <c r="A108" s="64"/>
      <c r="B108" s="64"/>
      <c r="C108" s="64"/>
      <c r="D108" s="64"/>
    </row>
    <row r="109" spans="1:4" s="3" customFormat="1" ht="12.75">
      <c r="A109" s="64"/>
      <c r="B109" s="64"/>
      <c r="C109" s="64"/>
      <c r="D109" s="64"/>
    </row>
    <row r="110" spans="1:4" s="3" customFormat="1" ht="12.75">
      <c r="A110" s="64"/>
      <c r="B110" s="64"/>
      <c r="C110" s="64"/>
      <c r="D110" s="64"/>
    </row>
    <row r="111" spans="1:4" s="3" customFormat="1" ht="12.75">
      <c r="A111" s="64"/>
      <c r="B111" s="64"/>
      <c r="C111" s="64"/>
      <c r="D111" s="64"/>
    </row>
    <row r="112" spans="1:4" s="3" customFormat="1" ht="12.75">
      <c r="A112" s="64"/>
      <c r="B112" s="64"/>
      <c r="C112" s="64"/>
      <c r="D112" s="64"/>
    </row>
    <row r="113" spans="1:4" s="3" customFormat="1" ht="12.75">
      <c r="A113" s="64"/>
      <c r="B113" s="64"/>
      <c r="C113" s="64"/>
      <c r="D113" s="64"/>
    </row>
    <row r="114" spans="1:4" s="3" customFormat="1" ht="12.75">
      <c r="A114" s="64"/>
      <c r="B114" s="64"/>
      <c r="C114" s="64"/>
      <c r="D114" s="64"/>
    </row>
    <row r="115" spans="1:4" s="3" customFormat="1" ht="12.75">
      <c r="A115" s="64"/>
      <c r="B115" s="64"/>
      <c r="C115" s="64"/>
      <c r="D115" s="64"/>
    </row>
    <row r="116" spans="1:4" s="3" customFormat="1" ht="12.75">
      <c r="A116" s="64"/>
      <c r="B116" s="64"/>
      <c r="C116" s="64"/>
      <c r="D116" s="64"/>
    </row>
    <row r="117" spans="1:4" s="3" customFormat="1" ht="12.75">
      <c r="A117" s="64"/>
      <c r="B117" s="64"/>
      <c r="C117" s="64"/>
      <c r="D117" s="64"/>
    </row>
    <row r="118" spans="1:4" s="3" customFormat="1" ht="12.75">
      <c r="A118" s="64"/>
      <c r="B118" s="64"/>
      <c r="C118" s="64"/>
      <c r="D118" s="64"/>
    </row>
    <row r="119" spans="1:4" s="3" customFormat="1" ht="12.75">
      <c r="A119" s="64"/>
      <c r="B119" s="64"/>
      <c r="C119" s="64"/>
      <c r="D119" s="64"/>
    </row>
    <row r="120" spans="1:4" s="3" customFormat="1" ht="12.75">
      <c r="A120" s="64"/>
      <c r="B120" s="64"/>
      <c r="C120" s="64"/>
      <c r="D120" s="64"/>
    </row>
    <row r="121" spans="1:4" s="3" customFormat="1" ht="12.75">
      <c r="A121" s="64"/>
      <c r="B121" s="64"/>
      <c r="C121" s="64"/>
      <c r="D121" s="64"/>
    </row>
    <row r="122" spans="1:4" s="3" customFormat="1" ht="12.75">
      <c r="A122" s="64"/>
      <c r="B122" s="64"/>
      <c r="C122" s="64"/>
      <c r="D122" s="64"/>
    </row>
    <row r="123" spans="1:4" s="3" customFormat="1" ht="12.75">
      <c r="A123" s="64"/>
      <c r="B123" s="64"/>
      <c r="C123" s="64"/>
      <c r="D123" s="64"/>
    </row>
    <row r="124" spans="1:4" s="3" customFormat="1" ht="12.75">
      <c r="A124" s="64"/>
      <c r="B124" s="64"/>
      <c r="C124" s="64"/>
      <c r="D124" s="64"/>
    </row>
    <row r="125" spans="1:4" s="3" customFormat="1" ht="12.75">
      <c r="A125" s="64"/>
      <c r="B125" s="64"/>
      <c r="C125" s="64"/>
      <c r="D125" s="64"/>
    </row>
    <row r="126" spans="1:4" s="3" customFormat="1" ht="12.75">
      <c r="A126" s="64"/>
      <c r="B126" s="64"/>
      <c r="C126" s="64"/>
      <c r="D126" s="64"/>
    </row>
    <row r="127" spans="1:4" s="3" customFormat="1" ht="12.75">
      <c r="A127" s="64"/>
      <c r="B127" s="64"/>
      <c r="C127" s="64"/>
      <c r="D127" s="64"/>
    </row>
    <row r="128" spans="1:4" s="3" customFormat="1" ht="12.75">
      <c r="A128" s="64"/>
      <c r="B128" s="64"/>
      <c r="C128" s="64"/>
      <c r="D128" s="64"/>
    </row>
    <row r="129" spans="1:4" s="3" customFormat="1" ht="12.75">
      <c r="A129" s="64"/>
      <c r="B129" s="64"/>
      <c r="C129" s="64"/>
      <c r="D129" s="64"/>
    </row>
    <row r="130" spans="1:4" s="3" customFormat="1" ht="12.75">
      <c r="A130" s="64"/>
      <c r="B130" s="64"/>
      <c r="C130" s="64"/>
      <c r="D130" s="64"/>
    </row>
    <row r="131" spans="1:4" s="3" customFormat="1" ht="12.75">
      <c r="A131" s="64"/>
      <c r="B131" s="64"/>
      <c r="C131" s="64"/>
      <c r="D131" s="64"/>
    </row>
    <row r="132" spans="1:4" s="3" customFormat="1" ht="12.75">
      <c r="A132" s="64"/>
      <c r="B132" s="64"/>
      <c r="C132" s="64"/>
      <c r="D132" s="64"/>
    </row>
    <row r="133" spans="1:4" s="3" customFormat="1" ht="12.75">
      <c r="A133" s="64"/>
      <c r="B133" s="64"/>
      <c r="C133" s="64"/>
      <c r="D133" s="64"/>
    </row>
    <row r="134" spans="1:4" s="3" customFormat="1" ht="12.75">
      <c r="A134" s="64"/>
      <c r="B134" s="64"/>
      <c r="C134" s="64"/>
      <c r="D134" s="64"/>
    </row>
    <row r="135" spans="1:4" s="3" customFormat="1" ht="12.75">
      <c r="A135" s="64"/>
      <c r="B135" s="64"/>
      <c r="C135" s="64"/>
      <c r="D135" s="64"/>
    </row>
    <row r="136" spans="1:4" s="3" customFormat="1" ht="12.75">
      <c r="A136" s="64"/>
      <c r="B136" s="64"/>
      <c r="C136" s="64"/>
      <c r="D136" s="64"/>
    </row>
    <row r="137" spans="1:4" s="3" customFormat="1" ht="12.75">
      <c r="A137" s="64"/>
      <c r="B137" s="64"/>
      <c r="C137" s="64"/>
      <c r="D137" s="64"/>
    </row>
    <row r="138" spans="1:4" s="3" customFormat="1" ht="12.75">
      <c r="A138" s="64"/>
      <c r="B138" s="64"/>
      <c r="C138" s="64"/>
      <c r="D138" s="64"/>
    </row>
    <row r="139" spans="1:4" s="3" customFormat="1" ht="12.75">
      <c r="A139" s="64"/>
      <c r="B139" s="64"/>
      <c r="C139" s="64"/>
      <c r="D139" s="64"/>
    </row>
    <row r="140" spans="1:4" s="3" customFormat="1" ht="12.75">
      <c r="A140" s="64"/>
      <c r="B140" s="64"/>
      <c r="C140" s="64"/>
      <c r="D140" s="64"/>
    </row>
    <row r="141" spans="1:4" s="3" customFormat="1" ht="12.75">
      <c r="A141" s="64"/>
      <c r="B141" s="64"/>
      <c r="C141" s="64"/>
      <c r="D141" s="64"/>
    </row>
    <row r="142" spans="1:4" s="3" customFormat="1" ht="12.75">
      <c r="A142" s="64"/>
      <c r="B142" s="64"/>
      <c r="C142" s="64"/>
      <c r="D142" s="64"/>
    </row>
    <row r="143" spans="1:4" s="3" customFormat="1" ht="12.75">
      <c r="A143" s="64"/>
      <c r="B143" s="64"/>
      <c r="C143" s="64"/>
      <c r="D143" s="64"/>
    </row>
    <row r="144" spans="1:4" s="3" customFormat="1" ht="12.75">
      <c r="A144" s="64"/>
      <c r="B144" s="64"/>
      <c r="C144" s="64"/>
      <c r="D144" s="64"/>
    </row>
    <row r="145" spans="1:4" s="3" customFormat="1" ht="12.75">
      <c r="A145" s="64"/>
      <c r="B145" s="64"/>
      <c r="C145" s="64"/>
      <c r="D145" s="64"/>
    </row>
    <row r="146" spans="1:4" s="3" customFormat="1" ht="12.75">
      <c r="A146" s="64"/>
      <c r="B146" s="64"/>
      <c r="C146" s="64"/>
      <c r="D146" s="64"/>
    </row>
    <row r="147" spans="1:4" s="3" customFormat="1" ht="12.75">
      <c r="A147" s="64"/>
      <c r="B147" s="64"/>
      <c r="C147" s="64"/>
      <c r="D147" s="64"/>
    </row>
    <row r="148" spans="1:4" s="3" customFormat="1" ht="12.75">
      <c r="A148" s="64"/>
      <c r="B148" s="64"/>
      <c r="C148" s="64"/>
      <c r="D148" s="64"/>
    </row>
    <row r="149" spans="1:4" s="3" customFormat="1" ht="12.75">
      <c r="A149" s="64"/>
      <c r="B149" s="64"/>
      <c r="C149" s="64"/>
      <c r="D149" s="64"/>
    </row>
    <row r="150" spans="1:4" s="3" customFormat="1" ht="12.75">
      <c r="A150" s="64"/>
      <c r="B150" s="64"/>
      <c r="C150" s="64"/>
      <c r="D150" s="64"/>
    </row>
    <row r="151" spans="1:4" s="3" customFormat="1" ht="12.75">
      <c r="A151" s="64"/>
      <c r="B151" s="64"/>
      <c r="C151" s="64"/>
      <c r="D151" s="64"/>
    </row>
    <row r="152" spans="1:4" s="3" customFormat="1" ht="12.75">
      <c r="A152" s="64"/>
      <c r="B152" s="64"/>
      <c r="C152" s="64"/>
      <c r="D152" s="64"/>
    </row>
    <row r="153" spans="1:4" s="3" customFormat="1" ht="12.75">
      <c r="A153" s="64"/>
      <c r="B153" s="64"/>
      <c r="C153" s="64"/>
      <c r="D153" s="64"/>
    </row>
    <row r="154" spans="1:4" s="3" customFormat="1" ht="12.75">
      <c r="A154" s="64"/>
      <c r="B154" s="64"/>
      <c r="C154" s="64"/>
      <c r="D154" s="64"/>
    </row>
    <row r="155" spans="1:4" s="3" customFormat="1" ht="12.75">
      <c r="A155" s="64"/>
      <c r="B155" s="64"/>
      <c r="C155" s="64"/>
      <c r="D155" s="64"/>
    </row>
    <row r="156" spans="1:4" s="3" customFormat="1" ht="12.75">
      <c r="A156" s="64"/>
      <c r="B156" s="64"/>
      <c r="C156" s="64"/>
      <c r="D156" s="64"/>
    </row>
    <row r="157" spans="1:4" s="3" customFormat="1" ht="12.75">
      <c r="A157" s="64"/>
      <c r="B157" s="64"/>
      <c r="C157" s="64"/>
      <c r="D157" s="64"/>
    </row>
    <row r="158" spans="1:4" s="3" customFormat="1" ht="12.75">
      <c r="A158" s="64"/>
      <c r="B158" s="64"/>
      <c r="C158" s="64"/>
      <c r="D158" s="64"/>
    </row>
    <row r="159" spans="1:4" s="3" customFormat="1" ht="12.75">
      <c r="A159" s="64"/>
      <c r="B159" s="64"/>
      <c r="C159" s="64"/>
      <c r="D159" s="64"/>
    </row>
    <row r="160" spans="1:4" s="3" customFormat="1" ht="12.75">
      <c r="A160" s="64"/>
      <c r="B160" s="64"/>
      <c r="C160" s="64"/>
      <c r="D160" s="64"/>
    </row>
    <row r="161" spans="1:4" s="3" customFormat="1" ht="12.75">
      <c r="A161" s="64"/>
      <c r="B161" s="64"/>
      <c r="C161" s="64"/>
      <c r="D161" s="64"/>
    </row>
    <row r="162" spans="1:4" s="3" customFormat="1" ht="12.75">
      <c r="A162" s="64"/>
      <c r="B162" s="64"/>
      <c r="C162" s="64"/>
      <c r="D162" s="64"/>
    </row>
    <row r="163" spans="1:4" s="3" customFormat="1" ht="12.75">
      <c r="A163" s="64"/>
      <c r="B163" s="64"/>
      <c r="C163" s="64"/>
      <c r="D163" s="64"/>
    </row>
    <row r="164" spans="1:4" s="3" customFormat="1" ht="12.75">
      <c r="A164" s="64"/>
      <c r="B164" s="64"/>
      <c r="C164" s="64"/>
      <c r="D164" s="64"/>
    </row>
    <row r="165" spans="1:4" s="3" customFormat="1" ht="12.75">
      <c r="A165" s="64"/>
      <c r="B165" s="64"/>
      <c r="C165" s="64"/>
      <c r="D165" s="64"/>
    </row>
    <row r="166" spans="1:4" s="3" customFormat="1" ht="12.75">
      <c r="A166" s="64"/>
      <c r="B166" s="64"/>
      <c r="C166" s="64"/>
      <c r="D166" s="64"/>
    </row>
    <row r="167" spans="1:4" s="3" customFormat="1" ht="12.75">
      <c r="A167" s="64"/>
      <c r="B167" s="64"/>
      <c r="C167" s="64"/>
      <c r="D167" s="64"/>
    </row>
    <row r="168" spans="1:4" s="3" customFormat="1" ht="12.75">
      <c r="A168" s="64"/>
      <c r="B168" s="64"/>
      <c r="C168" s="64"/>
      <c r="D168" s="64"/>
    </row>
    <row r="169" spans="1:4" s="3" customFormat="1" ht="12.75">
      <c r="A169" s="64"/>
      <c r="B169" s="64"/>
      <c r="C169" s="64"/>
      <c r="D169" s="64"/>
    </row>
    <row r="170" spans="1:4" s="3" customFormat="1" ht="12.75">
      <c r="A170" s="64"/>
      <c r="B170" s="64"/>
      <c r="C170" s="64"/>
      <c r="D170" s="64"/>
    </row>
    <row r="171" spans="1:4" s="3" customFormat="1" ht="12.75">
      <c r="A171" s="64"/>
      <c r="B171" s="64"/>
      <c r="C171" s="64"/>
      <c r="D171" s="64"/>
    </row>
    <row r="172" spans="1:4" s="3" customFormat="1" ht="12.75">
      <c r="A172" s="64"/>
      <c r="B172" s="64"/>
      <c r="C172" s="64"/>
      <c r="D172" s="64"/>
    </row>
    <row r="173" spans="1:4" s="3" customFormat="1" ht="12.75">
      <c r="A173" s="64"/>
      <c r="B173" s="64"/>
      <c r="C173" s="64"/>
      <c r="D173" s="64"/>
    </row>
    <row r="174" spans="1:4" s="3" customFormat="1" ht="12.75">
      <c r="A174" s="64"/>
      <c r="B174" s="64"/>
      <c r="C174" s="64"/>
      <c r="D174" s="64"/>
    </row>
    <row r="175" spans="1:4" s="3" customFormat="1" ht="12.75">
      <c r="A175" s="64"/>
      <c r="B175" s="64"/>
      <c r="C175" s="64"/>
      <c r="D175" s="64"/>
    </row>
    <row r="176" spans="1:4" s="3" customFormat="1" ht="12.75">
      <c r="A176" s="64"/>
      <c r="B176" s="64"/>
      <c r="C176" s="64"/>
      <c r="D176" s="64"/>
    </row>
    <row r="177" spans="1:4" s="3" customFormat="1" ht="12.75">
      <c r="A177" s="64"/>
      <c r="B177" s="64"/>
      <c r="C177" s="64"/>
      <c r="D177" s="64"/>
    </row>
    <row r="178" spans="1:4" s="3" customFormat="1" ht="12.75">
      <c r="A178" s="64"/>
      <c r="B178" s="64"/>
      <c r="C178" s="64"/>
      <c r="D178" s="64"/>
    </row>
    <row r="179" spans="1:4" s="3" customFormat="1" ht="12.75">
      <c r="A179" s="64"/>
      <c r="B179" s="64"/>
      <c r="C179" s="64"/>
      <c r="D179" s="64"/>
    </row>
    <row r="180" spans="1:4" s="3" customFormat="1" ht="12.75">
      <c r="A180" s="64"/>
      <c r="B180" s="64"/>
      <c r="C180" s="64"/>
      <c r="D180" s="64"/>
    </row>
    <row r="181" spans="1:4" s="3" customFormat="1" ht="12.75">
      <c r="A181" s="64"/>
      <c r="B181" s="64"/>
      <c r="C181" s="64"/>
      <c r="D181" s="64"/>
    </row>
    <row r="182" spans="1:4" s="3" customFormat="1" ht="12.75">
      <c r="A182" s="64"/>
      <c r="B182" s="64"/>
      <c r="C182" s="64"/>
      <c r="D182" s="64"/>
    </row>
    <row r="183" spans="1:4" s="3" customFormat="1" ht="12.75">
      <c r="A183" s="64"/>
      <c r="B183" s="64"/>
      <c r="C183" s="64"/>
      <c r="D183" s="64"/>
    </row>
    <row r="184" spans="1:4" s="3" customFormat="1" ht="12.75">
      <c r="A184" s="64"/>
      <c r="B184" s="64"/>
      <c r="C184" s="64"/>
      <c r="D184" s="64"/>
    </row>
    <row r="185" spans="1:4" s="3" customFormat="1" ht="12.75">
      <c r="A185" s="64"/>
      <c r="B185" s="64"/>
      <c r="C185" s="64"/>
      <c r="D185" s="64"/>
    </row>
    <row r="186" spans="1:4" s="3" customFormat="1" ht="12.75">
      <c r="A186" s="64"/>
      <c r="B186" s="64"/>
      <c r="C186" s="64"/>
      <c r="D186" s="64"/>
    </row>
    <row r="187" spans="1:4" s="3" customFormat="1" ht="12.75">
      <c r="A187" s="64"/>
      <c r="B187" s="64"/>
      <c r="C187" s="64"/>
      <c r="D187" s="64"/>
    </row>
    <row r="188" spans="1:4" s="3" customFormat="1" ht="12.75">
      <c r="A188" s="64"/>
      <c r="B188" s="64"/>
      <c r="C188" s="64"/>
      <c r="D188" s="64"/>
    </row>
    <row r="189" spans="1:4" s="3" customFormat="1" ht="12.75">
      <c r="A189" s="64"/>
      <c r="B189" s="64"/>
      <c r="C189" s="64"/>
      <c r="D189" s="64"/>
    </row>
    <row r="190" spans="1:4" s="3" customFormat="1" ht="12.75">
      <c r="A190" s="64"/>
      <c r="B190" s="64"/>
      <c r="C190" s="64"/>
      <c r="D190" s="64"/>
    </row>
    <row r="191" spans="1:4" s="3" customFormat="1" ht="12.75">
      <c r="A191" s="64"/>
      <c r="B191" s="64"/>
      <c r="C191" s="64"/>
      <c r="D191" s="64"/>
    </row>
    <row r="192" spans="1:4" s="3" customFormat="1" ht="12.75">
      <c r="A192" s="64"/>
      <c r="B192" s="64"/>
      <c r="C192" s="64"/>
      <c r="D192" s="64"/>
    </row>
    <row r="193" spans="1:4" s="3" customFormat="1" ht="12.75">
      <c r="A193" s="64"/>
      <c r="B193" s="64"/>
      <c r="C193" s="64"/>
      <c r="D193" s="64"/>
    </row>
    <row r="194" spans="1:4" s="3" customFormat="1" ht="12.75">
      <c r="A194" s="64"/>
      <c r="B194" s="64"/>
      <c r="C194" s="64"/>
      <c r="D194" s="64"/>
    </row>
    <row r="195" spans="1:4" s="3" customFormat="1" ht="12.75">
      <c r="A195" s="64"/>
      <c r="B195" s="64"/>
      <c r="C195" s="64"/>
      <c r="D195" s="64"/>
    </row>
    <row r="196" spans="1:4" s="3" customFormat="1" ht="12.75">
      <c r="A196" s="64"/>
      <c r="B196" s="64"/>
      <c r="C196" s="64"/>
      <c r="D196" s="64"/>
    </row>
    <row r="197" spans="1:4" s="3" customFormat="1" ht="12.75">
      <c r="A197" s="64"/>
      <c r="B197" s="64"/>
      <c r="C197" s="64"/>
      <c r="D197" s="64"/>
    </row>
    <row r="198" spans="1:4" s="3" customFormat="1" ht="12.75">
      <c r="A198" s="64"/>
      <c r="B198" s="64"/>
      <c r="C198" s="64"/>
      <c r="D198" s="64"/>
    </row>
    <row r="199" spans="1:4" s="3" customFormat="1" ht="12.75">
      <c r="A199" s="64"/>
      <c r="B199" s="64"/>
      <c r="C199" s="64"/>
      <c r="D199" s="64"/>
    </row>
    <row r="200" spans="1:4" s="3" customFormat="1" ht="12.75">
      <c r="A200" s="64"/>
      <c r="B200" s="64"/>
      <c r="C200" s="64"/>
      <c r="D200" s="64"/>
    </row>
    <row r="201" spans="1:4" s="3" customFormat="1" ht="12.75">
      <c r="A201" s="64"/>
      <c r="B201" s="64"/>
      <c r="C201" s="64"/>
      <c r="D201" s="64"/>
    </row>
    <row r="202" spans="1:4" s="3" customFormat="1" ht="12.75">
      <c r="A202" s="64"/>
      <c r="B202" s="64"/>
      <c r="C202" s="64"/>
      <c r="D202" s="64"/>
    </row>
    <row r="203" spans="1:4" s="3" customFormat="1" ht="12.75">
      <c r="A203" s="64"/>
      <c r="B203" s="64"/>
      <c r="C203" s="64"/>
      <c r="D203" s="64"/>
    </row>
    <row r="204" spans="1:4" s="3" customFormat="1" ht="12.75">
      <c r="A204" s="64"/>
      <c r="B204" s="64"/>
      <c r="C204" s="64"/>
      <c r="D204" s="64"/>
    </row>
    <row r="205" spans="1:4" s="3" customFormat="1" ht="12.75">
      <c r="A205" s="64"/>
      <c r="B205" s="64"/>
      <c r="C205" s="64"/>
      <c r="D205" s="64"/>
    </row>
    <row r="206" spans="1:4" s="3" customFormat="1" ht="12.75">
      <c r="A206" s="64"/>
      <c r="B206" s="64"/>
      <c r="C206" s="64"/>
      <c r="D206" s="64"/>
    </row>
    <row r="207" spans="1:4" s="3" customFormat="1" ht="12.75">
      <c r="A207" s="64"/>
      <c r="B207" s="64"/>
      <c r="C207" s="64"/>
      <c r="D207" s="64"/>
    </row>
    <row r="208" spans="1:4" s="3" customFormat="1" ht="12.75">
      <c r="A208" s="64"/>
      <c r="B208" s="64"/>
      <c r="C208" s="64"/>
      <c r="D208" s="64"/>
    </row>
    <row r="209" spans="1:4" s="3" customFormat="1" ht="12.75">
      <c r="A209" s="64"/>
      <c r="B209" s="64"/>
      <c r="C209" s="64"/>
      <c r="D209" s="64"/>
    </row>
    <row r="210" spans="1:4" s="3" customFormat="1" ht="12.75">
      <c r="A210" s="64"/>
      <c r="B210" s="64"/>
      <c r="C210" s="64"/>
      <c r="D210" s="64"/>
    </row>
    <row r="211" spans="1:4" s="3" customFormat="1" ht="12.75">
      <c r="A211" s="64"/>
      <c r="B211" s="64"/>
      <c r="C211" s="64"/>
      <c r="D211" s="64"/>
    </row>
    <row r="212" spans="1:4" s="3" customFormat="1" ht="12.75">
      <c r="A212" s="64"/>
      <c r="B212" s="64"/>
      <c r="C212" s="64"/>
      <c r="D212" s="64"/>
    </row>
    <row r="213" spans="1:4" s="3" customFormat="1" ht="12.75">
      <c r="A213" s="64"/>
      <c r="B213" s="64"/>
      <c r="C213" s="64"/>
      <c r="D213" s="64"/>
    </row>
    <row r="214" spans="1:4" s="3" customFormat="1" ht="12.75">
      <c r="A214" s="64"/>
      <c r="B214" s="64"/>
      <c r="C214" s="64"/>
      <c r="D214" s="64"/>
    </row>
    <row r="215" spans="1:4" s="3" customFormat="1" ht="12.75">
      <c r="A215" s="64"/>
      <c r="B215" s="64"/>
      <c r="C215" s="64"/>
      <c r="D215" s="64"/>
    </row>
    <row r="216" spans="1:4" s="3" customFormat="1" ht="12.75">
      <c r="A216" s="64"/>
      <c r="B216" s="64"/>
      <c r="C216" s="64"/>
      <c r="D216" s="64"/>
    </row>
    <row r="217" spans="1:4" s="3" customFormat="1" ht="12.75">
      <c r="A217" s="64"/>
      <c r="B217" s="64"/>
      <c r="C217" s="64"/>
      <c r="D217" s="64"/>
    </row>
    <row r="218" spans="1:4" s="3" customFormat="1" ht="12.75">
      <c r="A218" s="64"/>
      <c r="B218" s="64"/>
      <c r="C218" s="64"/>
      <c r="D218" s="64"/>
    </row>
    <row r="219" spans="1:4" s="3" customFormat="1" ht="12.75">
      <c r="A219" s="64"/>
      <c r="B219" s="64"/>
      <c r="C219" s="64"/>
      <c r="D219" s="64"/>
    </row>
    <row r="220" spans="1:4" s="3" customFormat="1" ht="12.75">
      <c r="A220" s="64"/>
      <c r="B220" s="64"/>
      <c r="C220" s="64"/>
      <c r="D220" s="64"/>
    </row>
    <row r="221" spans="1:4" s="3" customFormat="1" ht="12.75">
      <c r="A221" s="64"/>
      <c r="B221" s="64"/>
      <c r="C221" s="64"/>
      <c r="D221" s="64"/>
    </row>
    <row r="222" spans="1:4" s="3" customFormat="1" ht="12.75">
      <c r="A222" s="64"/>
      <c r="B222" s="64"/>
      <c r="C222" s="64"/>
      <c r="D222" s="64"/>
    </row>
    <row r="223" spans="1:4" s="3" customFormat="1" ht="12.75">
      <c r="A223" s="64"/>
      <c r="B223" s="64"/>
      <c r="C223" s="64"/>
      <c r="D223" s="64"/>
    </row>
    <row r="224" spans="1:4" s="3" customFormat="1" ht="12.75">
      <c r="A224" s="64"/>
      <c r="B224" s="64"/>
      <c r="C224" s="64"/>
      <c r="D224" s="64"/>
    </row>
    <row r="225" spans="1:4" s="3" customFormat="1" ht="12.75">
      <c r="A225" s="64"/>
      <c r="B225" s="64"/>
      <c r="C225" s="64"/>
      <c r="D225" s="64"/>
    </row>
    <row r="226" spans="1:4" s="3" customFormat="1" ht="12.75">
      <c r="A226" s="64"/>
      <c r="B226" s="64"/>
      <c r="C226" s="64"/>
      <c r="D226" s="64"/>
    </row>
    <row r="227" spans="1:4" s="3" customFormat="1" ht="12.75">
      <c r="A227" s="64"/>
      <c r="B227" s="64"/>
      <c r="C227" s="64"/>
      <c r="D227" s="64"/>
    </row>
    <row r="228" spans="1:4" s="3" customFormat="1" ht="12.75">
      <c r="A228" s="64"/>
      <c r="B228" s="64"/>
      <c r="C228" s="64"/>
      <c r="D228" s="64"/>
    </row>
    <row r="229" spans="1:4" s="3" customFormat="1" ht="12.75">
      <c r="A229" s="64"/>
      <c r="B229" s="64"/>
      <c r="C229" s="64"/>
      <c r="D229" s="64"/>
    </row>
    <row r="230" spans="1:4" s="3" customFormat="1" ht="12.75">
      <c r="A230" s="64"/>
      <c r="B230" s="64"/>
      <c r="C230" s="64"/>
      <c r="D230" s="64"/>
    </row>
    <row r="231" spans="1:4" s="3" customFormat="1" ht="12.75">
      <c r="A231" s="64"/>
      <c r="B231" s="64"/>
      <c r="C231" s="64"/>
      <c r="D231" s="64"/>
    </row>
    <row r="232" spans="1:4" s="3" customFormat="1" ht="12.75">
      <c r="A232" s="64"/>
      <c r="B232" s="64"/>
      <c r="C232" s="64"/>
      <c r="D232" s="64"/>
    </row>
    <row r="233" spans="1:4" s="3" customFormat="1" ht="12.75">
      <c r="A233" s="64"/>
      <c r="B233" s="64"/>
      <c r="C233" s="64"/>
      <c r="D233" s="64"/>
    </row>
    <row r="234" spans="1:4" s="3" customFormat="1" ht="12.75">
      <c r="A234" s="64"/>
      <c r="B234" s="64"/>
      <c r="C234" s="64"/>
      <c r="D234" s="64"/>
    </row>
    <row r="235" spans="1:4" s="3" customFormat="1" ht="12.75">
      <c r="A235" s="64"/>
      <c r="B235" s="64"/>
      <c r="C235" s="64"/>
      <c r="D235" s="64"/>
    </row>
    <row r="236" spans="1:4" s="3" customFormat="1" ht="12.75">
      <c r="A236" s="64"/>
      <c r="B236" s="64"/>
      <c r="C236" s="64"/>
      <c r="D236" s="64"/>
    </row>
    <row r="237" spans="1:4" s="3" customFormat="1" ht="12.75">
      <c r="A237" s="64"/>
      <c r="B237" s="64"/>
      <c r="C237" s="64"/>
      <c r="D237" s="64"/>
    </row>
    <row r="238" spans="1:4" s="3" customFormat="1" ht="12.75">
      <c r="A238" s="64"/>
      <c r="B238" s="64"/>
      <c r="C238" s="64"/>
      <c r="D238" s="64"/>
    </row>
    <row r="239" spans="1:4" s="3" customFormat="1" ht="12.75">
      <c r="A239" s="64"/>
      <c r="B239" s="64"/>
      <c r="C239" s="64"/>
      <c r="D239" s="64"/>
    </row>
    <row r="240" spans="1:4" s="3" customFormat="1" ht="12.75">
      <c r="A240" s="64"/>
      <c r="B240" s="64"/>
      <c r="C240" s="64"/>
      <c r="D240" s="64"/>
    </row>
    <row r="241" spans="1:4" s="3" customFormat="1" ht="12.75">
      <c r="A241" s="64"/>
      <c r="B241" s="64"/>
      <c r="C241" s="64"/>
      <c r="D241" s="64"/>
    </row>
    <row r="242" spans="1:4" s="3" customFormat="1" ht="12.75">
      <c r="A242" s="64"/>
      <c r="B242" s="64"/>
      <c r="C242" s="64"/>
      <c r="D242" s="64"/>
    </row>
    <row r="243" spans="1:4" s="3" customFormat="1" ht="12.75">
      <c r="A243" s="64"/>
      <c r="B243" s="64"/>
      <c r="C243" s="64"/>
      <c r="D243" s="64"/>
    </row>
    <row r="244" spans="1:4" s="3" customFormat="1" ht="12.75">
      <c r="A244" s="64"/>
      <c r="B244" s="64"/>
      <c r="C244" s="64"/>
      <c r="D244" s="64"/>
    </row>
    <row r="245" spans="1:4" s="3" customFormat="1" ht="12.75">
      <c r="A245" s="64"/>
      <c r="B245" s="64"/>
      <c r="C245" s="64"/>
      <c r="D245" s="64"/>
    </row>
    <row r="246" spans="1:4" s="3" customFormat="1" ht="12.75">
      <c r="A246" s="64"/>
      <c r="B246" s="64"/>
      <c r="C246" s="64"/>
      <c r="D246" s="64"/>
    </row>
    <row r="247" spans="1:4" s="3" customFormat="1" ht="12.75">
      <c r="A247" s="64"/>
      <c r="B247" s="64"/>
      <c r="C247" s="64"/>
      <c r="D247" s="64"/>
    </row>
    <row r="248" spans="1:4" s="3" customFormat="1" ht="12.75">
      <c r="A248" s="64"/>
      <c r="B248" s="64"/>
      <c r="C248" s="64"/>
      <c r="D248" s="64"/>
    </row>
    <row r="249" spans="1:4" s="3" customFormat="1" ht="12.75">
      <c r="A249" s="64"/>
      <c r="B249" s="64"/>
      <c r="C249" s="64"/>
      <c r="D249" s="64"/>
    </row>
    <row r="250" spans="1:4" s="3" customFormat="1" ht="12.75">
      <c r="A250" s="64"/>
      <c r="B250" s="64"/>
      <c r="C250" s="64"/>
      <c r="D250" s="64"/>
    </row>
    <row r="251" spans="1:4" s="3" customFormat="1" ht="12.75">
      <c r="A251" s="64"/>
      <c r="B251" s="64"/>
      <c r="C251" s="64"/>
      <c r="D251" s="64"/>
    </row>
    <row r="252" spans="1:4" s="3" customFormat="1" ht="12.75">
      <c r="A252" s="64"/>
      <c r="B252" s="64"/>
      <c r="C252" s="64"/>
      <c r="D252" s="64"/>
    </row>
    <row r="253" spans="1:4" s="3" customFormat="1" ht="12.75">
      <c r="A253" s="64"/>
      <c r="B253" s="64"/>
      <c r="C253" s="64"/>
      <c r="D253" s="64"/>
    </row>
    <row r="254" spans="1:4" s="3" customFormat="1" ht="12.75">
      <c r="A254" s="64"/>
      <c r="B254" s="64"/>
      <c r="C254" s="64"/>
      <c r="D254" s="64"/>
    </row>
    <row r="255" spans="1:4" s="3" customFormat="1" ht="12.75">
      <c r="A255" s="64"/>
      <c r="B255" s="64"/>
      <c r="C255" s="64"/>
      <c r="D255" s="64"/>
    </row>
    <row r="256" spans="1:4" s="3" customFormat="1" ht="12.75">
      <c r="A256" s="64"/>
      <c r="B256" s="64"/>
      <c r="C256" s="64"/>
      <c r="D256" s="64"/>
    </row>
    <row r="257" spans="1:4" s="3" customFormat="1" ht="12.75">
      <c r="A257" s="64"/>
      <c r="B257" s="64"/>
      <c r="C257" s="64"/>
      <c r="D257" s="64"/>
    </row>
    <row r="258" spans="1:4" s="3" customFormat="1" ht="12.75">
      <c r="A258" s="64"/>
      <c r="B258" s="64"/>
      <c r="C258" s="64"/>
      <c r="D258" s="64"/>
    </row>
    <row r="259" spans="1:4" s="3" customFormat="1" ht="12.75">
      <c r="A259" s="64"/>
      <c r="B259" s="64"/>
      <c r="C259" s="64"/>
      <c r="D259" s="64"/>
    </row>
    <row r="260" spans="1:4" s="3" customFormat="1" ht="12.75">
      <c r="A260" s="64"/>
      <c r="B260" s="64"/>
      <c r="C260" s="64"/>
      <c r="D260" s="64"/>
    </row>
    <row r="261" spans="1:4" s="3" customFormat="1" ht="12.75">
      <c r="A261" s="64"/>
      <c r="B261" s="64"/>
      <c r="C261" s="64"/>
      <c r="D261" s="64"/>
    </row>
    <row r="262" spans="1:4" s="3" customFormat="1" ht="12.75">
      <c r="A262" s="64"/>
      <c r="B262" s="64"/>
      <c r="C262" s="64"/>
      <c r="D262" s="64"/>
    </row>
    <row r="263" spans="1:4" s="3" customFormat="1" ht="12.75">
      <c r="A263" s="64"/>
      <c r="B263" s="64"/>
      <c r="C263" s="64"/>
      <c r="D263" s="64"/>
    </row>
    <row r="264" spans="1:4" s="3" customFormat="1" ht="12.75">
      <c r="A264" s="64"/>
      <c r="B264" s="64"/>
      <c r="C264" s="64"/>
      <c r="D264" s="64"/>
    </row>
    <row r="265" spans="1:4" s="3" customFormat="1" ht="12.75">
      <c r="A265" s="64"/>
      <c r="B265" s="64"/>
      <c r="C265" s="64"/>
      <c r="D265" s="64"/>
    </row>
    <row r="266" spans="1:4" s="3" customFormat="1" ht="12.75">
      <c r="A266" s="64"/>
      <c r="B266" s="64"/>
      <c r="C266" s="64"/>
      <c r="D266" s="64"/>
    </row>
    <row r="267" spans="1:4" s="3" customFormat="1" ht="12.75">
      <c r="A267" s="64"/>
      <c r="B267" s="64"/>
      <c r="C267" s="64"/>
      <c r="D267" s="64"/>
    </row>
    <row r="268" spans="1:4" s="3" customFormat="1" ht="12.75">
      <c r="A268" s="64"/>
      <c r="B268" s="64"/>
      <c r="C268" s="64"/>
      <c r="D268" s="64"/>
    </row>
    <row r="269" spans="1:4" s="3" customFormat="1" ht="12.75">
      <c r="A269" s="64"/>
      <c r="B269" s="64"/>
      <c r="C269" s="64"/>
      <c r="D269" s="64"/>
    </row>
    <row r="270" spans="1:4" s="3" customFormat="1" ht="12.75">
      <c r="A270" s="64"/>
      <c r="B270" s="64"/>
      <c r="C270" s="64"/>
      <c r="D270" s="64"/>
    </row>
    <row r="271" spans="1:4" s="3" customFormat="1" ht="12.75">
      <c r="A271" s="64"/>
      <c r="B271" s="64"/>
      <c r="C271" s="64"/>
      <c r="D271" s="64"/>
    </row>
    <row r="272" spans="1:4" s="3" customFormat="1" ht="12.75">
      <c r="A272" s="64"/>
      <c r="B272" s="64"/>
      <c r="C272" s="64"/>
      <c r="D272" s="64"/>
    </row>
    <row r="273" spans="1:4" s="3" customFormat="1" ht="12.75">
      <c r="A273" s="64"/>
      <c r="B273" s="64"/>
      <c r="C273" s="64"/>
      <c r="D273" s="64"/>
    </row>
    <row r="274" spans="1:4" s="3" customFormat="1" ht="12.75">
      <c r="A274" s="64"/>
      <c r="B274" s="64"/>
      <c r="C274" s="64"/>
      <c r="D274" s="64"/>
    </row>
    <row r="275" spans="1:4" s="3" customFormat="1" ht="12.75">
      <c r="A275" s="64"/>
      <c r="B275" s="64"/>
      <c r="C275" s="64"/>
      <c r="D275" s="64"/>
    </row>
    <row r="276" spans="1:4" s="3" customFormat="1" ht="12.75">
      <c r="A276" s="64"/>
      <c r="B276" s="64"/>
      <c r="C276" s="64"/>
      <c r="D276" s="64"/>
    </row>
    <row r="277" spans="1:4" s="3" customFormat="1" ht="12.75">
      <c r="A277" s="64"/>
      <c r="B277" s="64"/>
      <c r="C277" s="64"/>
      <c r="D277" s="64"/>
    </row>
    <row r="278" spans="1:4" s="3" customFormat="1" ht="12.75">
      <c r="A278" s="64"/>
      <c r="B278" s="64"/>
      <c r="C278" s="64"/>
      <c r="D278" s="64"/>
    </row>
    <row r="279" spans="1:4" s="3" customFormat="1" ht="12.75">
      <c r="A279" s="64"/>
      <c r="B279" s="64"/>
      <c r="C279" s="64"/>
      <c r="D279" s="64"/>
    </row>
    <row r="280" spans="1:4" s="3" customFormat="1" ht="12.75">
      <c r="A280" s="64"/>
      <c r="B280" s="64"/>
      <c r="C280" s="64"/>
      <c r="D280" s="64"/>
    </row>
    <row r="281" spans="1:4" s="3" customFormat="1" ht="12.75">
      <c r="A281" s="64"/>
      <c r="B281" s="64"/>
      <c r="C281" s="64"/>
      <c r="D281" s="64"/>
    </row>
    <row r="282" spans="1:4" s="3" customFormat="1" ht="12.75">
      <c r="A282" s="64"/>
      <c r="B282" s="64"/>
      <c r="C282" s="64"/>
      <c r="D282" s="64"/>
    </row>
    <row r="283" spans="1:4" s="3" customFormat="1" ht="12.75">
      <c r="A283" s="64"/>
      <c r="B283" s="64"/>
      <c r="C283" s="64"/>
      <c r="D283" s="64"/>
    </row>
    <row r="284" spans="1:4" s="3" customFormat="1" ht="12.75">
      <c r="A284" s="64"/>
      <c r="B284" s="64"/>
      <c r="C284" s="64"/>
      <c r="D284" s="64"/>
    </row>
    <row r="285" spans="1:4" s="3" customFormat="1" ht="12.75">
      <c r="A285" s="64"/>
      <c r="B285" s="64"/>
      <c r="C285" s="64"/>
      <c r="D285" s="64"/>
    </row>
    <row r="286" spans="1:4" s="3" customFormat="1" ht="12.75">
      <c r="A286" s="64"/>
      <c r="B286" s="64"/>
      <c r="C286" s="64"/>
      <c r="D286" s="64"/>
    </row>
    <row r="287" spans="1:4" s="3" customFormat="1" ht="12.75">
      <c r="A287" s="64"/>
      <c r="B287" s="64"/>
      <c r="C287" s="64"/>
      <c r="D287" s="64"/>
    </row>
    <row r="288" spans="1:4" s="3" customFormat="1" ht="12.75">
      <c r="A288" s="64"/>
      <c r="B288" s="64"/>
      <c r="C288" s="64"/>
      <c r="D288" s="64"/>
    </row>
    <row r="289" spans="1:4" s="3" customFormat="1" ht="12.75">
      <c r="A289" s="64"/>
      <c r="B289" s="64"/>
      <c r="C289" s="64"/>
      <c r="D289" s="64"/>
    </row>
    <row r="290" spans="1:4" s="3" customFormat="1" ht="12.75">
      <c r="A290" s="64"/>
      <c r="B290" s="64"/>
      <c r="C290" s="64"/>
      <c r="D290" s="64"/>
    </row>
    <row r="291" spans="1:4" s="3" customFormat="1" ht="12.75">
      <c r="A291" s="64"/>
      <c r="B291" s="64"/>
      <c r="C291" s="64"/>
      <c r="D291" s="64"/>
    </row>
    <row r="292" spans="1:4" s="3" customFormat="1" ht="12.75">
      <c r="A292" s="64"/>
      <c r="B292" s="64"/>
      <c r="C292" s="64"/>
      <c r="D292" s="64"/>
    </row>
    <row r="293" spans="1:4" s="3" customFormat="1" ht="12.75">
      <c r="A293" s="64"/>
      <c r="B293" s="64"/>
      <c r="C293" s="64"/>
      <c r="D293" s="64"/>
    </row>
    <row r="294" spans="1:4" s="3" customFormat="1" ht="12.75">
      <c r="A294" s="64"/>
      <c r="B294" s="64"/>
      <c r="C294" s="64"/>
      <c r="D294" s="64"/>
    </row>
    <row r="295" spans="1:4" s="3" customFormat="1" ht="12.75">
      <c r="A295" s="64"/>
      <c r="B295" s="64"/>
      <c r="C295" s="64"/>
      <c r="D295" s="64"/>
    </row>
    <row r="296" spans="1:4" s="3" customFormat="1" ht="12.75">
      <c r="A296" s="64"/>
      <c r="B296" s="64"/>
      <c r="C296" s="64"/>
      <c r="D296" s="64"/>
    </row>
    <row r="297" spans="1:4" s="3" customFormat="1" ht="12.75">
      <c r="A297" s="64"/>
      <c r="B297" s="64"/>
      <c r="C297" s="64"/>
      <c r="D297" s="64"/>
    </row>
    <row r="298" spans="1:4" s="3" customFormat="1" ht="12.75">
      <c r="A298" s="64"/>
      <c r="B298" s="64"/>
      <c r="C298" s="64"/>
      <c r="D298" s="64"/>
    </row>
    <row r="299" spans="1:4" s="3" customFormat="1" ht="12.75">
      <c r="A299" s="64"/>
      <c r="B299" s="64"/>
      <c r="C299" s="64"/>
      <c r="D299" s="64"/>
    </row>
    <row r="300" spans="1:4" s="3" customFormat="1" ht="12.75">
      <c r="A300" s="64"/>
      <c r="B300" s="64"/>
      <c r="C300" s="64"/>
      <c r="D300" s="64"/>
    </row>
    <row r="301" spans="1:4" s="3" customFormat="1" ht="12.75">
      <c r="A301" s="64"/>
      <c r="B301" s="64"/>
      <c r="C301" s="64"/>
      <c r="D301" s="64"/>
    </row>
    <row r="302" spans="1:4" s="3" customFormat="1" ht="12.75">
      <c r="A302" s="64"/>
      <c r="B302" s="64"/>
      <c r="C302" s="64"/>
      <c r="D302" s="64"/>
    </row>
    <row r="303" spans="1:4" s="3" customFormat="1" ht="12.75">
      <c r="A303" s="64"/>
      <c r="B303" s="64"/>
      <c r="C303" s="64"/>
      <c r="D303" s="64"/>
    </row>
    <row r="304" spans="1:4" s="3" customFormat="1" ht="12.75">
      <c r="A304" s="64"/>
      <c r="B304" s="64"/>
      <c r="C304" s="64"/>
      <c r="D304" s="64"/>
    </row>
    <row r="305" spans="1:4" s="3" customFormat="1" ht="12.75">
      <c r="A305" s="64"/>
      <c r="B305" s="64"/>
      <c r="C305" s="64"/>
      <c r="D305" s="64"/>
    </row>
    <row r="306" spans="1:4" s="3" customFormat="1" ht="12.75">
      <c r="A306" s="64"/>
      <c r="B306" s="64"/>
      <c r="C306" s="64"/>
      <c r="D306" s="64"/>
    </row>
    <row r="307" spans="1:4" s="3" customFormat="1" ht="12.75">
      <c r="A307" s="64"/>
      <c r="B307" s="64"/>
      <c r="C307" s="64"/>
      <c r="D307" s="64"/>
    </row>
    <row r="308" spans="1:4" s="3" customFormat="1" ht="12.75">
      <c r="A308" s="64"/>
      <c r="B308" s="64"/>
      <c r="C308" s="64"/>
      <c r="D308" s="64"/>
    </row>
    <row r="309" spans="1:4" s="3" customFormat="1" ht="12.75">
      <c r="A309" s="64"/>
      <c r="B309" s="64"/>
      <c r="C309" s="64"/>
      <c r="D309" s="64"/>
    </row>
    <row r="310" spans="1:4" s="3" customFormat="1" ht="12.75">
      <c r="A310" s="64"/>
      <c r="B310" s="64"/>
      <c r="C310" s="64"/>
      <c r="D310" s="64"/>
    </row>
    <row r="311" spans="1:4" s="3" customFormat="1" ht="12.75">
      <c r="A311" s="64"/>
      <c r="B311" s="64"/>
      <c r="C311" s="64"/>
      <c r="D311" s="64"/>
    </row>
    <row r="312" spans="1:4" s="3" customFormat="1" ht="12.75">
      <c r="A312" s="64"/>
      <c r="B312" s="64"/>
      <c r="C312" s="64"/>
      <c r="D312" s="64"/>
    </row>
    <row r="313" spans="1:4" s="3" customFormat="1" ht="12.75">
      <c r="A313" s="64"/>
      <c r="B313" s="64"/>
      <c r="C313" s="64"/>
      <c r="D313" s="64"/>
    </row>
    <row r="314" spans="1:4" s="3" customFormat="1" ht="12.75">
      <c r="A314" s="64"/>
      <c r="B314" s="64"/>
      <c r="C314" s="64"/>
      <c r="D314" s="64"/>
    </row>
    <row r="315" spans="1:4" s="3" customFormat="1" ht="12.75">
      <c r="A315" s="64"/>
      <c r="B315" s="64"/>
      <c r="C315" s="64"/>
      <c r="D315" s="64"/>
    </row>
    <row r="316" spans="1:4" s="3" customFormat="1" ht="12.75">
      <c r="A316" s="64"/>
      <c r="B316" s="64"/>
      <c r="C316" s="64"/>
      <c r="D316" s="64"/>
    </row>
    <row r="317" spans="1:4" s="3" customFormat="1" ht="12.75">
      <c r="A317" s="64"/>
      <c r="B317" s="64"/>
      <c r="C317" s="64"/>
      <c r="D317" s="64"/>
    </row>
    <row r="318" spans="1:4" s="3" customFormat="1" ht="12.75">
      <c r="A318" s="64"/>
      <c r="B318" s="64"/>
      <c r="C318" s="64"/>
      <c r="D318" s="64"/>
    </row>
    <row r="319" spans="1:4" s="3" customFormat="1" ht="12.75">
      <c r="A319" s="64"/>
      <c r="B319" s="64"/>
      <c r="C319" s="64"/>
      <c r="D319" s="64"/>
    </row>
    <row r="320" spans="1:4" s="3" customFormat="1" ht="12.75">
      <c r="A320" s="64"/>
      <c r="B320" s="64"/>
      <c r="C320" s="64"/>
      <c r="D320" s="64"/>
    </row>
    <row r="321" spans="1:4" s="3" customFormat="1" ht="12.75">
      <c r="A321" s="64"/>
      <c r="B321" s="64"/>
      <c r="C321" s="64"/>
      <c r="D321" s="64"/>
    </row>
    <row r="322" spans="1:4" s="3" customFormat="1" ht="12.75">
      <c r="A322" s="64"/>
      <c r="B322" s="64"/>
      <c r="C322" s="64"/>
      <c r="D322" s="64"/>
    </row>
    <row r="323" spans="1:4" s="3" customFormat="1" ht="12.75">
      <c r="A323" s="64"/>
      <c r="B323" s="64"/>
      <c r="C323" s="64"/>
      <c r="D323" s="64"/>
    </row>
  </sheetData>
  <sheetProtection/>
  <mergeCells count="1">
    <mergeCell ref="A1:H1"/>
  </mergeCells>
  <printOptions horizontalCentered="1"/>
  <pageMargins left="0.1968503937007874" right="0.1968503937007874" top="0.4330708661417323" bottom="0.3937007874015748" header="0.31496062992125984" footer="0.31496062992125984"/>
  <pageSetup firstPageNumber="3" useFirstPageNumber="1" horizontalDpi="600" verticalDpi="600" orientation="portrait" paperSize="9" scale="90" r:id="rId1"/>
  <headerFooter alignWithMargins="0">
    <oddFooter>&amp;R&amp;P</oddFooter>
  </headerFooter>
  <ignoredErrors>
    <ignoredError sqref="D20 D26 D50:D51 D65 D84:D85 D87:D88 D90 D9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E25" sqref="E25"/>
    </sheetView>
  </sheetViews>
  <sheetFormatPr defaultColWidth="11.421875" defaultRowHeight="12.75"/>
  <cols>
    <col min="1" max="1" width="4.00390625" style="54" customWidth="1"/>
    <col min="2" max="2" width="4.28125" style="54" customWidth="1"/>
    <col min="3" max="3" width="5.57421875" style="54" customWidth="1"/>
    <col min="4" max="4" width="6.00390625" style="54" hidden="1" customWidth="1"/>
    <col min="5" max="5" width="52.7109375" style="54" customWidth="1"/>
    <col min="6" max="6" width="11.7109375" style="38" customWidth="1"/>
    <col min="7" max="7" width="12.140625" style="38" customWidth="1"/>
    <col min="8" max="8" width="12.28125" style="38" customWidth="1"/>
    <col min="9" max="16384" width="11.421875" style="38" customWidth="1"/>
  </cols>
  <sheetData>
    <row r="1" spans="1:8" ht="33" customHeight="1">
      <c r="A1" s="283" t="s">
        <v>238</v>
      </c>
      <c r="B1" s="283"/>
      <c r="C1" s="283"/>
      <c r="D1" s="283"/>
      <c r="E1" s="283"/>
      <c r="F1" s="283"/>
      <c r="G1" s="283"/>
      <c r="H1" s="283"/>
    </row>
    <row r="2" spans="1:8" s="3" customFormat="1" ht="27" customHeight="1">
      <c r="A2" s="11" t="s">
        <v>4</v>
      </c>
      <c r="B2" s="11" t="s">
        <v>3</v>
      </c>
      <c r="C2" s="11" t="s">
        <v>2</v>
      </c>
      <c r="D2" s="11" t="s">
        <v>5</v>
      </c>
      <c r="E2" s="258"/>
      <c r="F2" s="119" t="s">
        <v>263</v>
      </c>
      <c r="G2" s="120" t="s">
        <v>260</v>
      </c>
      <c r="H2" s="121" t="s">
        <v>265</v>
      </c>
    </row>
    <row r="3" spans="1:8" ht="24" customHeight="1">
      <c r="A3" s="174"/>
      <c r="B3" s="171"/>
      <c r="C3" s="115"/>
      <c r="D3" s="115"/>
      <c r="E3" s="256" t="s">
        <v>93</v>
      </c>
      <c r="F3" s="173">
        <f>F4-F8</f>
        <v>-63318565</v>
      </c>
      <c r="G3" s="173">
        <f>G4-G8</f>
        <v>-144384504</v>
      </c>
      <c r="H3" s="173">
        <f>F3+G3</f>
        <v>-207703069</v>
      </c>
    </row>
    <row r="4" spans="1:8" ht="22.5" customHeight="1">
      <c r="A4" s="171">
        <v>8</v>
      </c>
      <c r="B4" s="171"/>
      <c r="C4" s="115"/>
      <c r="D4" s="115"/>
      <c r="E4" s="257" t="s">
        <v>37</v>
      </c>
      <c r="F4" s="173">
        <f aca="true" t="shared" si="0" ref="F4:G6">F5</f>
        <v>456333333</v>
      </c>
      <c r="G4" s="173">
        <f t="shared" si="0"/>
        <v>-148302333</v>
      </c>
      <c r="H4" s="173">
        <f aca="true" t="shared" si="1" ref="H4:H15">F4+G4</f>
        <v>308031000</v>
      </c>
    </row>
    <row r="5" spans="1:8" ht="15" customHeight="1">
      <c r="A5" s="171"/>
      <c r="B5" s="171">
        <v>84</v>
      </c>
      <c r="C5" s="115"/>
      <c r="D5" s="115"/>
      <c r="E5" s="99" t="s">
        <v>92</v>
      </c>
      <c r="F5" s="173">
        <f t="shared" si="0"/>
        <v>456333333</v>
      </c>
      <c r="G5" s="173">
        <f t="shared" si="0"/>
        <v>-148302333</v>
      </c>
      <c r="H5" s="173">
        <f t="shared" si="1"/>
        <v>308031000</v>
      </c>
    </row>
    <row r="6" spans="1:8" ht="13.5" customHeight="1">
      <c r="A6" s="146"/>
      <c r="B6" s="146"/>
      <c r="C6" s="201">
        <v>847</v>
      </c>
      <c r="D6" s="201"/>
      <c r="E6" s="102" t="s">
        <v>160</v>
      </c>
      <c r="F6" s="249">
        <f t="shared" si="0"/>
        <v>456333333</v>
      </c>
      <c r="G6" s="249">
        <f t="shared" si="0"/>
        <v>-148302333</v>
      </c>
      <c r="H6" s="249">
        <f t="shared" si="1"/>
        <v>308031000</v>
      </c>
    </row>
    <row r="7" spans="1:8" ht="12.75" customHeight="1" hidden="1">
      <c r="A7" s="171"/>
      <c r="B7" s="171"/>
      <c r="C7" s="115"/>
      <c r="D7" s="201">
        <v>8471</v>
      </c>
      <c r="E7" s="102" t="s">
        <v>178</v>
      </c>
      <c r="F7" s="152">
        <v>456333333</v>
      </c>
      <c r="G7" s="152">
        <v>-148302333</v>
      </c>
      <c r="H7" s="152">
        <f t="shared" si="1"/>
        <v>308031000</v>
      </c>
    </row>
    <row r="8" spans="1:8" ht="23.25" customHeight="1">
      <c r="A8" s="171">
        <v>5</v>
      </c>
      <c r="B8" s="171"/>
      <c r="C8" s="115"/>
      <c r="D8" s="115"/>
      <c r="E8" s="257" t="s">
        <v>38</v>
      </c>
      <c r="F8" s="173">
        <f>F9</f>
        <v>519651898</v>
      </c>
      <c r="G8" s="173">
        <f>G9</f>
        <v>-3917829</v>
      </c>
      <c r="H8" s="173">
        <f t="shared" si="1"/>
        <v>515734069</v>
      </c>
    </row>
    <row r="9" spans="1:8" ht="15" customHeight="1">
      <c r="A9" s="146"/>
      <c r="B9" s="171">
        <v>54</v>
      </c>
      <c r="C9" s="201"/>
      <c r="D9" s="201"/>
      <c r="E9" s="99" t="s">
        <v>172</v>
      </c>
      <c r="F9" s="173">
        <f>F10+F12+F15</f>
        <v>519651898</v>
      </c>
      <c r="G9" s="173">
        <f>G10+G12+G15</f>
        <v>-3917829</v>
      </c>
      <c r="H9" s="173">
        <f t="shared" si="1"/>
        <v>515734069</v>
      </c>
    </row>
    <row r="10" spans="1:8" ht="24.75" customHeight="1">
      <c r="A10" s="146"/>
      <c r="B10" s="146"/>
      <c r="C10" s="201">
        <v>542</v>
      </c>
      <c r="D10" s="201"/>
      <c r="E10" s="27" t="s">
        <v>230</v>
      </c>
      <c r="F10" s="249">
        <f>F11</f>
        <v>2600000</v>
      </c>
      <c r="G10" s="249">
        <f>G11</f>
        <v>0</v>
      </c>
      <c r="H10" s="249">
        <f t="shared" si="1"/>
        <v>2600000</v>
      </c>
    </row>
    <row r="11" spans="1:8" ht="24.75" customHeight="1" hidden="1">
      <c r="A11" s="146"/>
      <c r="B11" s="146"/>
      <c r="C11" s="201"/>
      <c r="D11" s="201">
        <v>5422</v>
      </c>
      <c r="E11" s="27" t="s">
        <v>179</v>
      </c>
      <c r="F11" s="152">
        <v>2600000</v>
      </c>
      <c r="G11" s="152"/>
      <c r="H11" s="152">
        <f t="shared" si="1"/>
        <v>2600000</v>
      </c>
    </row>
    <row r="12" spans="1:8" ht="24.75" customHeight="1">
      <c r="A12" s="146"/>
      <c r="B12" s="146"/>
      <c r="C12" s="201">
        <v>544</v>
      </c>
      <c r="D12" s="201"/>
      <c r="E12" s="102" t="s">
        <v>231</v>
      </c>
      <c r="F12" s="249">
        <f>F13</f>
        <v>354551898</v>
      </c>
      <c r="G12" s="249">
        <f>G13</f>
        <v>-3917829</v>
      </c>
      <c r="H12" s="249">
        <f t="shared" si="1"/>
        <v>350634069</v>
      </c>
    </row>
    <row r="13" spans="1:8" ht="24" customHeight="1" hidden="1">
      <c r="A13" s="146"/>
      <c r="B13" s="146"/>
      <c r="C13" s="201"/>
      <c r="D13" s="201">
        <v>5443</v>
      </c>
      <c r="E13" s="102" t="s">
        <v>232</v>
      </c>
      <c r="F13" s="152">
        <v>354551898</v>
      </c>
      <c r="G13" s="152">
        <v>-3917829</v>
      </c>
      <c r="H13" s="152">
        <f t="shared" si="1"/>
        <v>350634069</v>
      </c>
    </row>
    <row r="14" spans="1:8" ht="12.75" customHeight="1">
      <c r="A14" s="146"/>
      <c r="B14" s="146"/>
      <c r="C14" s="201">
        <v>547</v>
      </c>
      <c r="D14" s="146"/>
      <c r="E14" s="102" t="s">
        <v>161</v>
      </c>
      <c r="F14" s="249">
        <f>F15</f>
        <v>162500000</v>
      </c>
      <c r="G14" s="249">
        <f>G15</f>
        <v>0</v>
      </c>
      <c r="H14" s="249">
        <f t="shared" si="1"/>
        <v>162500000</v>
      </c>
    </row>
    <row r="15" spans="1:8" ht="15" customHeight="1" hidden="1">
      <c r="A15" s="146"/>
      <c r="B15" s="146"/>
      <c r="C15" s="146"/>
      <c r="D15" s="146">
        <v>5471</v>
      </c>
      <c r="E15" s="146" t="s">
        <v>194</v>
      </c>
      <c r="F15" s="133">
        <v>162500000</v>
      </c>
      <c r="G15" s="133"/>
      <c r="H15" s="133">
        <f t="shared" si="1"/>
        <v>162500000</v>
      </c>
    </row>
    <row r="16" ht="24" customHeight="1"/>
    <row r="17" ht="13.5" customHeight="1"/>
    <row r="18" ht="19.5" customHeight="1"/>
  </sheetData>
  <sheetProtection/>
  <mergeCells count="1">
    <mergeCell ref="A1:H1"/>
  </mergeCells>
  <printOptions horizontalCentered="1"/>
  <pageMargins left="0.1968503937007874" right="0.1968503937007874" top="0.4330708661417323" bottom="0.3937007874015748" header="0.31496062992125984" footer="0.31496062992125984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76"/>
  <sheetViews>
    <sheetView zoomScaleSheetLayoutView="100" workbookViewId="0" topLeftCell="A1">
      <selection activeCell="B51" sqref="B51"/>
    </sheetView>
  </sheetViews>
  <sheetFormatPr defaultColWidth="11.421875" defaultRowHeight="12.75"/>
  <cols>
    <col min="1" max="1" width="8.421875" style="58" customWidth="1"/>
    <col min="2" max="2" width="49.57421875" style="30" customWidth="1"/>
    <col min="3" max="3" width="13.140625" style="30" customWidth="1"/>
    <col min="4" max="4" width="12.28125" style="30" customWidth="1"/>
    <col min="5" max="5" width="13.00390625" style="30" customWidth="1"/>
    <col min="6" max="6" width="14.28125" style="30" customWidth="1"/>
    <col min="7" max="7" width="12.28125" style="30" bestFit="1" customWidth="1"/>
    <col min="8" max="9" width="12.28125" style="30" customWidth="1"/>
    <col min="10" max="10" width="14.28125" style="30" bestFit="1" customWidth="1"/>
    <col min="11" max="11" width="13.57421875" style="30" bestFit="1" customWidth="1"/>
    <col min="12" max="13" width="11.421875" style="30" customWidth="1"/>
    <col min="14" max="14" width="12.421875" style="30" bestFit="1" customWidth="1"/>
    <col min="15" max="16384" width="11.421875" style="30" customWidth="1"/>
  </cols>
  <sheetData>
    <row r="1" spans="1:5" ht="33" customHeight="1">
      <c r="A1" s="286" t="s">
        <v>237</v>
      </c>
      <c r="B1" s="286"/>
      <c r="C1" s="286"/>
      <c r="D1" s="286"/>
      <c r="E1" s="286"/>
    </row>
    <row r="2" spans="1:5" ht="27" customHeight="1">
      <c r="A2" s="243" t="s">
        <v>100</v>
      </c>
      <c r="B2" s="244" t="s">
        <v>101</v>
      </c>
      <c r="C2" s="119" t="s">
        <v>263</v>
      </c>
      <c r="D2" s="120" t="s">
        <v>260</v>
      </c>
      <c r="E2" s="121" t="s">
        <v>265</v>
      </c>
    </row>
    <row r="3" spans="1:5" ht="7.5" customHeight="1">
      <c r="A3" s="169"/>
      <c r="B3" s="47"/>
      <c r="C3" s="170"/>
      <c r="D3" s="170"/>
      <c r="E3" s="170"/>
    </row>
    <row r="4" spans="1:10" s="43" customFormat="1" ht="22.5" customHeight="1">
      <c r="A4" s="171" t="s">
        <v>150</v>
      </c>
      <c r="B4" s="172" t="s">
        <v>117</v>
      </c>
      <c r="C4" s="142">
        <f>C6+C89+C122+C242</f>
        <v>3594079303</v>
      </c>
      <c r="D4" s="142">
        <f>D6+D89+D122+D242</f>
        <v>226317189</v>
      </c>
      <c r="E4" s="173">
        <f>C4+D4</f>
        <v>3820396492</v>
      </c>
      <c r="F4" s="29"/>
      <c r="G4" s="29"/>
      <c r="H4" s="29"/>
      <c r="I4" s="29"/>
      <c r="J4" s="69"/>
    </row>
    <row r="5" spans="1:7" s="43" customFormat="1" ht="12.75" customHeight="1">
      <c r="A5" s="174"/>
      <c r="B5" s="175"/>
      <c r="C5" s="176"/>
      <c r="D5" s="177"/>
      <c r="E5" s="177"/>
      <c r="F5" s="29"/>
      <c r="G5" s="29"/>
    </row>
    <row r="6" spans="1:5" s="56" customFormat="1" ht="12.75">
      <c r="A6" s="171">
        <v>100</v>
      </c>
      <c r="B6" s="99" t="s">
        <v>135</v>
      </c>
      <c r="C6" s="142">
        <f>C8+C59+C68+C76+C83</f>
        <v>250818000</v>
      </c>
      <c r="D6" s="142">
        <f>D8+D59+D68+D76+D83</f>
        <v>-6200000</v>
      </c>
      <c r="E6" s="173">
        <f>C6+D6</f>
        <v>244618000</v>
      </c>
    </row>
    <row r="7" spans="1:5" ht="12.75">
      <c r="A7" s="146"/>
      <c r="B7" s="46"/>
      <c r="C7" s="178"/>
      <c r="D7" s="179"/>
      <c r="E7" s="179"/>
    </row>
    <row r="8" spans="1:10" ht="12.75">
      <c r="A8" s="180" t="s">
        <v>99</v>
      </c>
      <c r="B8" s="99" t="s">
        <v>102</v>
      </c>
      <c r="C8" s="142">
        <f>C9</f>
        <v>212962000</v>
      </c>
      <c r="D8" s="142">
        <f>D9</f>
        <v>2600000</v>
      </c>
      <c r="E8" s="142">
        <f aca="true" t="shared" si="0" ref="E8:E39">C8+D8</f>
        <v>215562000</v>
      </c>
      <c r="H8" s="32"/>
      <c r="I8" s="32"/>
      <c r="J8" s="68"/>
    </row>
    <row r="9" spans="1:9" ht="12.75" hidden="1">
      <c r="A9" s="181">
        <v>3</v>
      </c>
      <c r="B9" s="99" t="s">
        <v>63</v>
      </c>
      <c r="C9" s="142">
        <f>C10+C21+C50+C55</f>
        <v>212962000</v>
      </c>
      <c r="D9" s="142">
        <f>D10+D21+D50+D55</f>
        <v>2600000</v>
      </c>
      <c r="E9" s="142">
        <f t="shared" si="0"/>
        <v>215562000</v>
      </c>
      <c r="H9" s="32"/>
      <c r="I9" s="32"/>
    </row>
    <row r="10" spans="1:10" ht="12.75">
      <c r="A10" s="181">
        <v>31</v>
      </c>
      <c r="B10" s="99" t="s">
        <v>64</v>
      </c>
      <c r="C10" s="142">
        <f>C11+C16+C18</f>
        <v>143950000</v>
      </c>
      <c r="D10" s="142">
        <f>D11+D16+D18</f>
        <v>0</v>
      </c>
      <c r="E10" s="142">
        <f t="shared" si="0"/>
        <v>143950000</v>
      </c>
      <c r="G10" s="284"/>
      <c r="H10" s="285"/>
      <c r="I10" s="78"/>
      <c r="J10" s="32"/>
    </row>
    <row r="11" spans="1:9" ht="12.75">
      <c r="A11" s="164">
        <v>311</v>
      </c>
      <c r="B11" s="102" t="s">
        <v>166</v>
      </c>
      <c r="C11" s="190">
        <f>SUM(C12:C15)</f>
        <v>119350000</v>
      </c>
      <c r="D11" s="190">
        <f>SUM(D12:D15)</f>
        <v>0</v>
      </c>
      <c r="E11" s="190">
        <f t="shared" si="0"/>
        <v>119350000</v>
      </c>
      <c r="G11" s="32"/>
      <c r="H11" s="32"/>
      <c r="I11" s="32"/>
    </row>
    <row r="12" spans="1:9" ht="12.75" hidden="1">
      <c r="A12" s="182">
        <v>3111</v>
      </c>
      <c r="B12" s="182" t="s">
        <v>65</v>
      </c>
      <c r="C12" s="130">
        <v>117050000</v>
      </c>
      <c r="D12" s="130">
        <v>300000</v>
      </c>
      <c r="E12" s="130">
        <f t="shared" si="0"/>
        <v>117350000</v>
      </c>
      <c r="G12" s="32"/>
      <c r="H12" s="32"/>
      <c r="I12" s="32"/>
    </row>
    <row r="13" spans="1:9" ht="12.75" hidden="1">
      <c r="A13" s="131">
        <v>3112</v>
      </c>
      <c r="B13" s="132" t="s">
        <v>252</v>
      </c>
      <c r="C13" s="133">
        <v>500000</v>
      </c>
      <c r="D13" s="133"/>
      <c r="E13" s="133">
        <f t="shared" si="0"/>
        <v>500000</v>
      </c>
      <c r="G13" s="32"/>
      <c r="H13" s="32"/>
      <c r="I13" s="32"/>
    </row>
    <row r="14" spans="1:9" ht="12.75" hidden="1">
      <c r="A14" s="182">
        <v>3113</v>
      </c>
      <c r="B14" s="182" t="s">
        <v>162</v>
      </c>
      <c r="C14" s="130">
        <v>1200000</v>
      </c>
      <c r="D14" s="130">
        <v>-400000</v>
      </c>
      <c r="E14" s="130">
        <f t="shared" si="0"/>
        <v>800000</v>
      </c>
      <c r="G14" s="32"/>
      <c r="H14" s="32"/>
      <c r="I14" s="32"/>
    </row>
    <row r="15" spans="1:9" ht="12.75" hidden="1">
      <c r="A15" s="182">
        <v>3114</v>
      </c>
      <c r="B15" s="182" t="s">
        <v>67</v>
      </c>
      <c r="C15" s="130">
        <v>600000</v>
      </c>
      <c r="D15" s="130">
        <v>100000</v>
      </c>
      <c r="E15" s="130">
        <f t="shared" si="0"/>
        <v>700000</v>
      </c>
      <c r="G15" s="32"/>
      <c r="H15" s="32"/>
      <c r="I15" s="32"/>
    </row>
    <row r="16" spans="1:15" ht="12.75">
      <c r="A16" s="164">
        <v>312</v>
      </c>
      <c r="B16" s="102" t="s">
        <v>68</v>
      </c>
      <c r="C16" s="190">
        <f>C17</f>
        <v>3600000</v>
      </c>
      <c r="D16" s="190">
        <f>D17</f>
        <v>0</v>
      </c>
      <c r="E16" s="190">
        <f t="shared" si="0"/>
        <v>3600000</v>
      </c>
      <c r="G16" s="32"/>
      <c r="H16" s="32"/>
      <c r="I16" s="32"/>
      <c r="L16" s="264"/>
      <c r="M16" s="73"/>
      <c r="N16" s="32"/>
      <c r="O16" s="32"/>
    </row>
    <row r="17" spans="1:15" ht="12.75" hidden="1">
      <c r="A17" s="129">
        <v>3121</v>
      </c>
      <c r="B17" s="129" t="s">
        <v>68</v>
      </c>
      <c r="C17" s="135">
        <v>3600000</v>
      </c>
      <c r="D17" s="135"/>
      <c r="E17" s="135">
        <f t="shared" si="0"/>
        <v>3600000</v>
      </c>
      <c r="G17" s="32"/>
      <c r="H17" s="32"/>
      <c r="I17" s="32"/>
      <c r="L17" s="264"/>
      <c r="M17" s="73"/>
      <c r="N17" s="32"/>
      <c r="O17" s="32"/>
    </row>
    <row r="18" spans="1:15" ht="12.75">
      <c r="A18" s="164">
        <v>313</v>
      </c>
      <c r="B18" s="102" t="s">
        <v>69</v>
      </c>
      <c r="C18" s="190">
        <f>SUM(C19:C20)</f>
        <v>21000000</v>
      </c>
      <c r="D18" s="190">
        <f>SUM(D19:D20)</f>
        <v>0</v>
      </c>
      <c r="E18" s="190">
        <f t="shared" si="0"/>
        <v>21000000</v>
      </c>
      <c r="G18" s="32"/>
      <c r="H18" s="32"/>
      <c r="I18" s="32"/>
      <c r="L18" s="264"/>
      <c r="M18" s="73"/>
      <c r="N18" s="32"/>
      <c r="O18" s="32"/>
    </row>
    <row r="19" spans="1:15" ht="12.75" hidden="1">
      <c r="A19" s="129">
        <v>3132</v>
      </c>
      <c r="B19" s="129" t="s">
        <v>164</v>
      </c>
      <c r="C19" s="135">
        <v>18300000</v>
      </c>
      <c r="D19" s="135"/>
      <c r="E19" s="135">
        <f t="shared" si="0"/>
        <v>18300000</v>
      </c>
      <c r="G19" s="32"/>
      <c r="H19" s="32"/>
      <c r="I19" s="32"/>
      <c r="L19" s="264"/>
      <c r="M19" s="73"/>
      <c r="N19" s="32"/>
      <c r="O19" s="32"/>
    </row>
    <row r="20" spans="1:15" ht="12.75" hidden="1">
      <c r="A20" s="129">
        <v>3133</v>
      </c>
      <c r="B20" s="129" t="s">
        <v>165</v>
      </c>
      <c r="C20" s="135">
        <v>2700000</v>
      </c>
      <c r="D20" s="135"/>
      <c r="E20" s="135">
        <f t="shared" si="0"/>
        <v>2700000</v>
      </c>
      <c r="G20" s="32"/>
      <c r="H20" s="32"/>
      <c r="I20" s="32"/>
      <c r="L20" s="264"/>
      <c r="M20" s="73"/>
      <c r="N20" s="32"/>
      <c r="O20" s="32"/>
    </row>
    <row r="21" spans="1:15" s="31" customFormat="1" ht="12.75">
      <c r="A21" s="181">
        <v>32</v>
      </c>
      <c r="B21" s="180" t="s">
        <v>6</v>
      </c>
      <c r="C21" s="142">
        <f>C22+C26+C31+C43+C41</f>
        <v>67362000</v>
      </c>
      <c r="D21" s="142">
        <f>D22+D26+D31+D43+D41</f>
        <v>2600000</v>
      </c>
      <c r="E21" s="142">
        <f t="shared" si="0"/>
        <v>69962000</v>
      </c>
      <c r="G21" s="32"/>
      <c r="H21" s="32"/>
      <c r="I21" s="32"/>
      <c r="L21" s="264"/>
      <c r="M21" s="73"/>
      <c r="N21" s="32"/>
      <c r="O21" s="32"/>
    </row>
    <row r="22" spans="1:15" ht="12.75">
      <c r="A22" s="164">
        <v>321</v>
      </c>
      <c r="B22" s="102" t="s">
        <v>10</v>
      </c>
      <c r="C22" s="190">
        <f>SUM(C23:C25)</f>
        <v>8632000</v>
      </c>
      <c r="D22" s="190">
        <f>SUM(D23:D25)</f>
        <v>-297500</v>
      </c>
      <c r="E22" s="190">
        <f t="shared" si="0"/>
        <v>8334500</v>
      </c>
      <c r="G22" s="32"/>
      <c r="H22" s="32"/>
      <c r="I22" s="32"/>
      <c r="J22" s="32"/>
      <c r="M22" s="73"/>
      <c r="N22" s="32"/>
      <c r="O22" s="32"/>
    </row>
    <row r="23" spans="1:15" ht="12.75" hidden="1">
      <c r="A23" s="129">
        <v>3211</v>
      </c>
      <c r="B23" s="137" t="s">
        <v>70</v>
      </c>
      <c r="C23" s="135">
        <v>2132000</v>
      </c>
      <c r="D23" s="135"/>
      <c r="E23" s="135">
        <f t="shared" si="0"/>
        <v>2132000</v>
      </c>
      <c r="G23" s="32"/>
      <c r="H23" s="32"/>
      <c r="I23" s="32"/>
      <c r="J23" s="32"/>
      <c r="M23" s="74"/>
      <c r="N23" s="32"/>
      <c r="O23" s="32"/>
    </row>
    <row r="24" spans="1:15" ht="12.75" hidden="1">
      <c r="A24" s="129">
        <v>3212</v>
      </c>
      <c r="B24" s="137" t="s">
        <v>71</v>
      </c>
      <c r="C24" s="135">
        <v>4800000</v>
      </c>
      <c r="D24" s="135"/>
      <c r="E24" s="135">
        <f t="shared" si="0"/>
        <v>4800000</v>
      </c>
      <c r="G24" s="32"/>
      <c r="H24" s="32"/>
      <c r="I24" s="32"/>
      <c r="J24" s="32"/>
      <c r="M24" s="73"/>
      <c r="N24" s="32"/>
      <c r="O24" s="32"/>
    </row>
    <row r="25" spans="1:15" ht="12.75" hidden="1">
      <c r="A25" s="138">
        <v>3213</v>
      </c>
      <c r="B25" s="139" t="s">
        <v>9</v>
      </c>
      <c r="C25" s="135">
        <v>1700000</v>
      </c>
      <c r="D25" s="135">
        <v>-297500</v>
      </c>
      <c r="E25" s="135">
        <f t="shared" si="0"/>
        <v>1402500</v>
      </c>
      <c r="G25" s="32"/>
      <c r="H25" s="32"/>
      <c r="I25" s="32"/>
      <c r="M25" s="73"/>
      <c r="N25" s="32"/>
      <c r="O25" s="32"/>
    </row>
    <row r="26" spans="1:15" ht="12.75">
      <c r="A26" s="164">
        <v>322</v>
      </c>
      <c r="B26" s="102" t="s">
        <v>72</v>
      </c>
      <c r="C26" s="190">
        <f>SUM(C27:C30)</f>
        <v>8600000</v>
      </c>
      <c r="D26" s="190">
        <f>SUM(D27:D30)</f>
        <v>0</v>
      </c>
      <c r="E26" s="190">
        <f t="shared" si="0"/>
        <v>8600000</v>
      </c>
      <c r="G26" s="32"/>
      <c r="H26" s="32"/>
      <c r="I26" s="32"/>
      <c r="M26" s="73"/>
      <c r="N26" s="32"/>
      <c r="O26" s="32"/>
    </row>
    <row r="27" spans="1:15" ht="12.75" hidden="1">
      <c r="A27" s="183">
        <v>3221</v>
      </c>
      <c r="B27" s="182" t="s">
        <v>73</v>
      </c>
      <c r="C27" s="130">
        <v>2600000</v>
      </c>
      <c r="D27" s="130"/>
      <c r="E27" s="130">
        <f t="shared" si="0"/>
        <v>2600000</v>
      </c>
      <c r="G27" s="32"/>
      <c r="H27" s="32"/>
      <c r="I27" s="32"/>
      <c r="M27" s="73"/>
      <c r="N27" s="32"/>
      <c r="O27" s="32"/>
    </row>
    <row r="28" spans="1:15" ht="12.75" hidden="1">
      <c r="A28" s="184">
        <v>3223</v>
      </c>
      <c r="B28" s="185" t="s">
        <v>75</v>
      </c>
      <c r="C28" s="133">
        <v>5600000</v>
      </c>
      <c r="D28" s="133"/>
      <c r="E28" s="133">
        <f t="shared" si="0"/>
        <v>5600000</v>
      </c>
      <c r="G28" s="32"/>
      <c r="H28" s="32"/>
      <c r="I28" s="32"/>
      <c r="M28" s="73"/>
      <c r="N28" s="32"/>
      <c r="O28" s="32"/>
    </row>
    <row r="29" spans="1:15" ht="12.75" hidden="1">
      <c r="A29" s="183">
        <v>3224</v>
      </c>
      <c r="B29" s="183" t="s">
        <v>11</v>
      </c>
      <c r="C29" s="130">
        <v>200000</v>
      </c>
      <c r="D29" s="130"/>
      <c r="E29" s="130">
        <f t="shared" si="0"/>
        <v>200000</v>
      </c>
      <c r="G29" s="32"/>
      <c r="H29" s="32"/>
      <c r="I29" s="32"/>
      <c r="M29" s="73"/>
      <c r="N29" s="32"/>
      <c r="O29" s="32"/>
    </row>
    <row r="30" spans="1:15" ht="12.75" hidden="1">
      <c r="A30" s="183">
        <v>3225</v>
      </c>
      <c r="B30" s="183" t="s">
        <v>13</v>
      </c>
      <c r="C30" s="130">
        <v>200000</v>
      </c>
      <c r="D30" s="130"/>
      <c r="E30" s="130">
        <f t="shared" si="0"/>
        <v>200000</v>
      </c>
      <c r="G30" s="32"/>
      <c r="H30" s="32"/>
      <c r="I30" s="32"/>
      <c r="L30" s="72"/>
      <c r="M30" s="73"/>
      <c r="N30" s="32"/>
      <c r="O30" s="32"/>
    </row>
    <row r="31" spans="1:15" ht="12.75">
      <c r="A31" s="164">
        <v>323</v>
      </c>
      <c r="B31" s="102" t="s">
        <v>14</v>
      </c>
      <c r="C31" s="190">
        <f>SUM(C32:C40)</f>
        <v>44600000</v>
      </c>
      <c r="D31" s="190">
        <f>SUM(D32:D40)</f>
        <v>2597500</v>
      </c>
      <c r="E31" s="190">
        <f t="shared" si="0"/>
        <v>47197500</v>
      </c>
      <c r="M31" s="73"/>
      <c r="N31" s="32"/>
      <c r="O31" s="32"/>
    </row>
    <row r="32" spans="1:15" ht="12.75" hidden="1">
      <c r="A32" s="182">
        <v>3231</v>
      </c>
      <c r="B32" s="186" t="s">
        <v>76</v>
      </c>
      <c r="C32" s="130">
        <v>5260000</v>
      </c>
      <c r="D32" s="130"/>
      <c r="E32" s="130">
        <f t="shared" si="0"/>
        <v>5260000</v>
      </c>
      <c r="G32" s="32"/>
      <c r="H32" s="32"/>
      <c r="I32" s="32"/>
      <c r="M32" s="73"/>
      <c r="N32" s="32"/>
      <c r="O32" s="32"/>
    </row>
    <row r="33" spans="1:15" ht="12.75" hidden="1">
      <c r="A33" s="182">
        <v>3232</v>
      </c>
      <c r="B33" s="183" t="s">
        <v>15</v>
      </c>
      <c r="C33" s="133">
        <v>14200000</v>
      </c>
      <c r="D33" s="133"/>
      <c r="E33" s="133">
        <f t="shared" si="0"/>
        <v>14200000</v>
      </c>
      <c r="G33" s="32"/>
      <c r="H33" s="32"/>
      <c r="I33" s="32"/>
      <c r="M33" s="32"/>
      <c r="N33" s="32"/>
      <c r="O33" s="32"/>
    </row>
    <row r="34" spans="1:9" ht="12.75" hidden="1">
      <c r="A34" s="182">
        <v>3233</v>
      </c>
      <c r="B34" s="187" t="s">
        <v>77</v>
      </c>
      <c r="C34" s="130">
        <v>500000</v>
      </c>
      <c r="D34" s="130"/>
      <c r="E34" s="130">
        <f t="shared" si="0"/>
        <v>500000</v>
      </c>
      <c r="G34" s="32"/>
      <c r="H34" s="32"/>
      <c r="I34" s="32"/>
    </row>
    <row r="35" spans="1:9" ht="12.75" hidden="1">
      <c r="A35" s="182">
        <v>3234</v>
      </c>
      <c r="B35" s="187" t="s">
        <v>78</v>
      </c>
      <c r="C35" s="130">
        <v>550000</v>
      </c>
      <c r="D35" s="130"/>
      <c r="E35" s="130">
        <f t="shared" si="0"/>
        <v>550000</v>
      </c>
      <c r="G35" s="32"/>
      <c r="H35" s="32"/>
      <c r="I35" s="32"/>
    </row>
    <row r="36" spans="1:9" ht="12.75" hidden="1">
      <c r="A36" s="182">
        <v>3235</v>
      </c>
      <c r="B36" s="187" t="s">
        <v>79</v>
      </c>
      <c r="C36" s="133">
        <v>8700000</v>
      </c>
      <c r="D36" s="133">
        <v>2597500</v>
      </c>
      <c r="E36" s="133">
        <f t="shared" si="0"/>
        <v>11297500</v>
      </c>
      <c r="G36" s="32"/>
      <c r="H36" s="32"/>
      <c r="I36" s="32"/>
    </row>
    <row r="37" spans="1:11" ht="12.75" hidden="1">
      <c r="A37" s="182">
        <v>3236</v>
      </c>
      <c r="B37" s="187" t="s">
        <v>226</v>
      </c>
      <c r="C37" s="133">
        <v>350000</v>
      </c>
      <c r="D37" s="133"/>
      <c r="E37" s="133">
        <f t="shared" si="0"/>
        <v>350000</v>
      </c>
      <c r="G37" s="32"/>
      <c r="H37" s="32"/>
      <c r="I37" s="32"/>
      <c r="K37" s="80"/>
    </row>
    <row r="38" spans="1:11" ht="12.75" hidden="1">
      <c r="A38" s="182">
        <v>3237</v>
      </c>
      <c r="B38" s="183" t="s">
        <v>16</v>
      </c>
      <c r="C38" s="133">
        <v>4930000</v>
      </c>
      <c r="D38" s="133"/>
      <c r="E38" s="133">
        <f t="shared" si="0"/>
        <v>4930000</v>
      </c>
      <c r="G38" s="32"/>
      <c r="H38" s="32"/>
      <c r="I38" s="32"/>
      <c r="K38" s="80"/>
    </row>
    <row r="39" spans="1:9" ht="12.75" hidden="1">
      <c r="A39" s="182">
        <v>3238</v>
      </c>
      <c r="B39" s="183" t="s">
        <v>243</v>
      </c>
      <c r="C39" s="133">
        <v>7000000</v>
      </c>
      <c r="D39" s="133"/>
      <c r="E39" s="133">
        <f t="shared" si="0"/>
        <v>7000000</v>
      </c>
      <c r="G39" s="32"/>
      <c r="H39" s="32"/>
      <c r="I39" s="32"/>
    </row>
    <row r="40" spans="1:9" ht="12.75" hidden="1">
      <c r="A40" s="182">
        <v>3239</v>
      </c>
      <c r="B40" s="183" t="s">
        <v>80</v>
      </c>
      <c r="C40" s="133">
        <v>3110000</v>
      </c>
      <c r="D40" s="133"/>
      <c r="E40" s="133">
        <f aca="true" t="shared" si="1" ref="E40:E57">C40+D40</f>
        <v>3110000</v>
      </c>
      <c r="G40" s="32"/>
      <c r="H40" s="32"/>
      <c r="I40" s="32"/>
    </row>
    <row r="41" spans="1:9" ht="12.75">
      <c r="A41" s="182">
        <v>324</v>
      </c>
      <c r="B41" s="183" t="s">
        <v>253</v>
      </c>
      <c r="C41" s="133">
        <f>C42</f>
        <v>0</v>
      </c>
      <c r="D41" s="133">
        <f>D42</f>
        <v>300000</v>
      </c>
      <c r="E41" s="133">
        <f t="shared" si="1"/>
        <v>300000</v>
      </c>
      <c r="G41" s="32"/>
      <c r="H41" s="32"/>
      <c r="I41" s="32"/>
    </row>
    <row r="42" spans="1:9" ht="12.75" hidden="1">
      <c r="A42" s="182">
        <v>3241</v>
      </c>
      <c r="B42" s="183" t="s">
        <v>253</v>
      </c>
      <c r="C42" s="133">
        <v>0</v>
      </c>
      <c r="D42" s="133">
        <v>300000</v>
      </c>
      <c r="E42" s="133">
        <f t="shared" si="1"/>
        <v>300000</v>
      </c>
      <c r="G42" s="32"/>
      <c r="H42" s="32"/>
      <c r="I42" s="32"/>
    </row>
    <row r="43" spans="1:5" ht="12.75">
      <c r="A43" s="164">
        <v>329</v>
      </c>
      <c r="B43" s="102" t="s">
        <v>82</v>
      </c>
      <c r="C43" s="190">
        <f>SUM(C44:C49)</f>
        <v>5530000</v>
      </c>
      <c r="D43" s="190">
        <f>SUM(D44:D49)</f>
        <v>0</v>
      </c>
      <c r="E43" s="190">
        <f t="shared" si="1"/>
        <v>5530000</v>
      </c>
    </row>
    <row r="44" spans="1:9" ht="12.75" hidden="1">
      <c r="A44" s="182">
        <v>3291</v>
      </c>
      <c r="B44" s="182" t="s">
        <v>139</v>
      </c>
      <c r="C44" s="133">
        <v>300000</v>
      </c>
      <c r="D44" s="133"/>
      <c r="E44" s="133">
        <f t="shared" si="1"/>
        <v>300000</v>
      </c>
      <c r="G44" s="32"/>
      <c r="H44" s="32"/>
      <c r="I44" s="32"/>
    </row>
    <row r="45" spans="1:9" ht="12.75" hidden="1">
      <c r="A45" s="182">
        <v>3292</v>
      </c>
      <c r="B45" s="182" t="s">
        <v>83</v>
      </c>
      <c r="C45" s="133">
        <v>1627000</v>
      </c>
      <c r="D45" s="133"/>
      <c r="E45" s="133">
        <f t="shared" si="1"/>
        <v>1627000</v>
      </c>
      <c r="G45" s="32"/>
      <c r="H45" s="32"/>
      <c r="I45" s="32"/>
    </row>
    <row r="46" spans="1:9" ht="12.75" hidden="1">
      <c r="A46" s="182">
        <v>3293</v>
      </c>
      <c r="B46" s="182" t="s">
        <v>84</v>
      </c>
      <c r="C46" s="133">
        <v>503000</v>
      </c>
      <c r="D46" s="133"/>
      <c r="E46" s="133">
        <f t="shared" si="1"/>
        <v>503000</v>
      </c>
      <c r="G46" s="32"/>
      <c r="H46" s="32"/>
      <c r="I46" s="32"/>
    </row>
    <row r="47" spans="1:9" ht="12.75" hidden="1">
      <c r="A47" s="182">
        <v>3294</v>
      </c>
      <c r="B47" s="182" t="s">
        <v>227</v>
      </c>
      <c r="C47" s="133">
        <v>300000</v>
      </c>
      <c r="D47" s="133"/>
      <c r="E47" s="133">
        <f t="shared" si="1"/>
        <v>300000</v>
      </c>
      <c r="G47" s="32"/>
      <c r="H47" s="32"/>
      <c r="I47" s="32"/>
    </row>
    <row r="48" spans="1:9" ht="12.75" hidden="1">
      <c r="A48" s="185">
        <v>3295</v>
      </c>
      <c r="B48" s="185" t="s">
        <v>167</v>
      </c>
      <c r="C48" s="133">
        <v>2000000</v>
      </c>
      <c r="D48" s="133"/>
      <c r="E48" s="133">
        <f t="shared" si="1"/>
        <v>2000000</v>
      </c>
      <c r="G48" s="32"/>
      <c r="H48" s="32"/>
      <c r="I48" s="32"/>
    </row>
    <row r="49" spans="1:9" ht="12.75" hidden="1">
      <c r="A49" s="182">
        <v>3299</v>
      </c>
      <c r="B49" s="182" t="s">
        <v>82</v>
      </c>
      <c r="C49" s="133">
        <v>800000</v>
      </c>
      <c r="D49" s="133"/>
      <c r="E49" s="133">
        <f t="shared" si="1"/>
        <v>800000</v>
      </c>
      <c r="G49" s="32"/>
      <c r="H49" s="32"/>
      <c r="I49" s="32"/>
    </row>
    <row r="50" spans="1:5" ht="12.75">
      <c r="A50" s="181">
        <v>34</v>
      </c>
      <c r="B50" s="99" t="s">
        <v>152</v>
      </c>
      <c r="C50" s="142">
        <f>C51</f>
        <v>1350000</v>
      </c>
      <c r="D50" s="142">
        <f>D51</f>
        <v>0</v>
      </c>
      <c r="E50" s="142">
        <f t="shared" si="1"/>
        <v>1350000</v>
      </c>
    </row>
    <row r="51" spans="1:5" ht="12.75">
      <c r="A51" s="164">
        <v>343</v>
      </c>
      <c r="B51" s="102" t="s">
        <v>95</v>
      </c>
      <c r="C51" s="190">
        <f>SUM(C52:C54)</f>
        <v>1350000</v>
      </c>
      <c r="D51" s="190">
        <f>SUM(D52:D54)</f>
        <v>0</v>
      </c>
      <c r="E51" s="190">
        <f t="shared" si="1"/>
        <v>1350000</v>
      </c>
    </row>
    <row r="52" spans="1:9" ht="12.75" hidden="1">
      <c r="A52" s="146">
        <v>3431</v>
      </c>
      <c r="B52" s="189" t="s">
        <v>96</v>
      </c>
      <c r="C52" s="130">
        <v>1200000</v>
      </c>
      <c r="D52" s="130"/>
      <c r="E52" s="130">
        <f t="shared" si="1"/>
        <v>1200000</v>
      </c>
      <c r="G52" s="32"/>
      <c r="H52" s="32"/>
      <c r="I52" s="32"/>
    </row>
    <row r="53" spans="1:9" ht="12.75" hidden="1">
      <c r="A53" s="147">
        <v>3432</v>
      </c>
      <c r="B53" s="148" t="s">
        <v>251</v>
      </c>
      <c r="C53" s="130">
        <v>100000</v>
      </c>
      <c r="D53" s="130"/>
      <c r="E53" s="130">
        <f t="shared" si="1"/>
        <v>100000</v>
      </c>
      <c r="G53" s="32"/>
      <c r="H53" s="32"/>
      <c r="I53" s="32"/>
    </row>
    <row r="54" spans="1:9" ht="12.75" hidden="1">
      <c r="A54" s="146">
        <v>3433</v>
      </c>
      <c r="B54" s="189" t="s">
        <v>97</v>
      </c>
      <c r="C54" s="130">
        <v>50000</v>
      </c>
      <c r="D54" s="130"/>
      <c r="E54" s="130">
        <f t="shared" si="1"/>
        <v>50000</v>
      </c>
      <c r="G54" s="32"/>
      <c r="H54" s="32"/>
      <c r="I54" s="32"/>
    </row>
    <row r="55" spans="1:5" ht="12.75">
      <c r="A55" s="181">
        <v>38</v>
      </c>
      <c r="B55" s="99" t="s">
        <v>168</v>
      </c>
      <c r="C55" s="142">
        <f>C56</f>
        <v>300000</v>
      </c>
      <c r="D55" s="142">
        <f>D56</f>
        <v>0</v>
      </c>
      <c r="E55" s="142">
        <f t="shared" si="1"/>
        <v>300000</v>
      </c>
    </row>
    <row r="56" spans="1:5" ht="12.75">
      <c r="A56" s="164">
        <v>381</v>
      </c>
      <c r="B56" s="102" t="s">
        <v>56</v>
      </c>
      <c r="C56" s="190">
        <f>C57</f>
        <v>300000</v>
      </c>
      <c r="D56" s="190">
        <f>D57</f>
        <v>0</v>
      </c>
      <c r="E56" s="190">
        <f t="shared" si="1"/>
        <v>300000</v>
      </c>
    </row>
    <row r="57" spans="1:9" ht="12.75" hidden="1">
      <c r="A57" s="183">
        <v>3811</v>
      </c>
      <c r="B57" s="182" t="s">
        <v>21</v>
      </c>
      <c r="C57" s="130">
        <v>300000</v>
      </c>
      <c r="D57" s="130"/>
      <c r="E57" s="130">
        <f t="shared" si="1"/>
        <v>300000</v>
      </c>
      <c r="G57" s="32"/>
      <c r="H57" s="32"/>
      <c r="I57" s="32"/>
    </row>
    <row r="58" spans="1:5" ht="12.75">
      <c r="A58" s="183"/>
      <c r="B58" s="182"/>
      <c r="C58" s="190"/>
      <c r="D58" s="190"/>
      <c r="E58" s="190"/>
    </row>
    <row r="59" spans="1:5" ht="12.75">
      <c r="A59" s="180" t="s">
        <v>103</v>
      </c>
      <c r="B59" s="180" t="s">
        <v>104</v>
      </c>
      <c r="C59" s="142">
        <f aca="true" t="shared" si="2" ref="C59:D61">C60</f>
        <v>15960000</v>
      </c>
      <c r="D59" s="142">
        <f t="shared" si="2"/>
        <v>-4004000</v>
      </c>
      <c r="E59" s="142">
        <f aca="true" t="shared" si="3" ref="E59:E66">C59+D59</f>
        <v>11956000</v>
      </c>
    </row>
    <row r="60" spans="1:5" ht="12.75" hidden="1">
      <c r="A60" s="180">
        <v>4</v>
      </c>
      <c r="B60" s="180" t="s">
        <v>90</v>
      </c>
      <c r="C60" s="142">
        <f t="shared" si="2"/>
        <v>15960000</v>
      </c>
      <c r="D60" s="142">
        <f t="shared" si="2"/>
        <v>-4004000</v>
      </c>
      <c r="E60" s="142">
        <f t="shared" si="3"/>
        <v>11956000</v>
      </c>
    </row>
    <row r="61" spans="1:5" ht="12.75">
      <c r="A61" s="180">
        <v>42</v>
      </c>
      <c r="B61" s="180" t="s">
        <v>22</v>
      </c>
      <c r="C61" s="142">
        <f t="shared" si="2"/>
        <v>15960000</v>
      </c>
      <c r="D61" s="142">
        <f t="shared" si="2"/>
        <v>-4004000</v>
      </c>
      <c r="E61" s="142">
        <f t="shared" si="3"/>
        <v>11956000</v>
      </c>
    </row>
    <row r="62" spans="1:5" ht="12.75">
      <c r="A62" s="182">
        <v>422</v>
      </c>
      <c r="B62" s="182" t="s">
        <v>32</v>
      </c>
      <c r="C62" s="190">
        <f>SUM(C63:C66)</f>
        <v>15960000</v>
      </c>
      <c r="D62" s="190">
        <f>SUM(D63:D66)</f>
        <v>-4004000</v>
      </c>
      <c r="E62" s="190">
        <f t="shared" si="3"/>
        <v>11956000</v>
      </c>
    </row>
    <row r="63" spans="1:9" ht="12.75" hidden="1">
      <c r="A63" s="164" t="s">
        <v>28</v>
      </c>
      <c r="B63" s="191" t="s">
        <v>29</v>
      </c>
      <c r="C63" s="130">
        <v>1300000</v>
      </c>
      <c r="D63" s="130"/>
      <c r="E63" s="130">
        <f t="shared" si="3"/>
        <v>1300000</v>
      </c>
      <c r="G63" s="32"/>
      <c r="H63" s="32"/>
      <c r="I63" s="32"/>
    </row>
    <row r="64" spans="1:9" ht="12.75" hidden="1">
      <c r="A64" s="183" t="s">
        <v>30</v>
      </c>
      <c r="B64" s="183" t="s">
        <v>31</v>
      </c>
      <c r="C64" s="130">
        <v>100000</v>
      </c>
      <c r="D64" s="130"/>
      <c r="E64" s="130">
        <f t="shared" si="3"/>
        <v>100000</v>
      </c>
      <c r="G64" s="32"/>
      <c r="H64" s="32"/>
      <c r="I64" s="32"/>
    </row>
    <row r="65" spans="1:9" ht="12.75" hidden="1">
      <c r="A65" s="183">
        <v>4224</v>
      </c>
      <c r="B65" s="182" t="s">
        <v>147</v>
      </c>
      <c r="C65" s="130">
        <v>7160000</v>
      </c>
      <c r="D65" s="130">
        <v>-1304000</v>
      </c>
      <c r="E65" s="130">
        <f t="shared" si="3"/>
        <v>5856000</v>
      </c>
      <c r="G65" s="32"/>
      <c r="H65" s="32"/>
      <c r="I65" s="32"/>
    </row>
    <row r="66" spans="1:9" ht="12.75" hidden="1">
      <c r="A66" s="183" t="s">
        <v>33</v>
      </c>
      <c r="B66" s="183" t="s">
        <v>1</v>
      </c>
      <c r="C66" s="130">
        <v>7400000</v>
      </c>
      <c r="D66" s="130">
        <v>-2700000</v>
      </c>
      <c r="E66" s="130">
        <f t="shared" si="3"/>
        <v>4700000</v>
      </c>
      <c r="G66" s="32"/>
      <c r="H66" s="32"/>
      <c r="I66" s="32"/>
    </row>
    <row r="67" spans="1:5" ht="12.75">
      <c r="A67" s="183"/>
      <c r="B67" s="183"/>
      <c r="C67" s="190"/>
      <c r="D67" s="190"/>
      <c r="E67" s="190"/>
    </row>
    <row r="68" spans="1:5" ht="12.75">
      <c r="A68" s="180" t="s">
        <v>105</v>
      </c>
      <c r="B68" s="180" t="s">
        <v>106</v>
      </c>
      <c r="C68" s="142">
        <f>C69</f>
        <v>12000000</v>
      </c>
      <c r="D68" s="142">
        <f>D69</f>
        <v>-1800000</v>
      </c>
      <c r="E68" s="142">
        <f aca="true" t="shared" si="4" ref="E68:E74">C68+D68</f>
        <v>10200000</v>
      </c>
    </row>
    <row r="69" spans="1:5" ht="12.75" hidden="1">
      <c r="A69" s="180">
        <v>4</v>
      </c>
      <c r="B69" s="180" t="s">
        <v>153</v>
      </c>
      <c r="C69" s="142">
        <f>C70</f>
        <v>12000000</v>
      </c>
      <c r="D69" s="142">
        <f>D70</f>
        <v>-1800000</v>
      </c>
      <c r="E69" s="142">
        <f t="shared" si="4"/>
        <v>10200000</v>
      </c>
    </row>
    <row r="70" spans="1:5" ht="12.75">
      <c r="A70" s="180">
        <v>42</v>
      </c>
      <c r="B70" s="180" t="s">
        <v>22</v>
      </c>
      <c r="C70" s="142">
        <f>C71+C73</f>
        <v>12000000</v>
      </c>
      <c r="D70" s="142">
        <f>D71+D73</f>
        <v>-1800000</v>
      </c>
      <c r="E70" s="142">
        <f t="shared" si="4"/>
        <v>10200000</v>
      </c>
    </row>
    <row r="71" spans="1:14" ht="12.75">
      <c r="A71" s="182">
        <v>422</v>
      </c>
      <c r="B71" s="182" t="s">
        <v>32</v>
      </c>
      <c r="C71" s="190">
        <f>C72</f>
        <v>3000000</v>
      </c>
      <c r="D71" s="190">
        <f>D72</f>
        <v>-300000</v>
      </c>
      <c r="E71" s="190">
        <f t="shared" si="4"/>
        <v>2700000</v>
      </c>
      <c r="J71" s="32"/>
      <c r="K71" s="66"/>
      <c r="N71" s="66"/>
    </row>
    <row r="72" spans="1:14" ht="12.75" hidden="1">
      <c r="A72" s="164" t="s">
        <v>28</v>
      </c>
      <c r="B72" s="182" t="s">
        <v>29</v>
      </c>
      <c r="C72" s="130">
        <v>3000000</v>
      </c>
      <c r="D72" s="130">
        <v>-300000</v>
      </c>
      <c r="E72" s="130">
        <f t="shared" si="4"/>
        <v>2700000</v>
      </c>
      <c r="H72" s="32"/>
      <c r="I72" s="32"/>
      <c r="K72" s="66"/>
      <c r="N72" s="66"/>
    </row>
    <row r="73" spans="1:14" ht="12.75">
      <c r="A73" s="182">
        <v>426</v>
      </c>
      <c r="B73" s="182" t="s">
        <v>143</v>
      </c>
      <c r="C73" s="190">
        <f>C74</f>
        <v>9000000</v>
      </c>
      <c r="D73" s="190">
        <f>D74</f>
        <v>-1500000</v>
      </c>
      <c r="E73" s="190">
        <f t="shared" si="4"/>
        <v>7500000</v>
      </c>
      <c r="K73" s="66"/>
      <c r="N73" s="66"/>
    </row>
    <row r="74" spans="1:14" ht="12.75" hidden="1">
      <c r="A74" s="183">
        <v>4262</v>
      </c>
      <c r="B74" s="69" t="s">
        <v>142</v>
      </c>
      <c r="C74" s="130">
        <v>9000000</v>
      </c>
      <c r="D74" s="130">
        <v>-1500000</v>
      </c>
      <c r="E74" s="130">
        <f t="shared" si="4"/>
        <v>7500000</v>
      </c>
      <c r="G74" s="32"/>
      <c r="H74" s="32"/>
      <c r="I74" s="32"/>
      <c r="K74" s="66"/>
      <c r="N74" s="66"/>
    </row>
    <row r="75" spans="1:14" ht="12.75">
      <c r="A75" s="183"/>
      <c r="B75" s="182"/>
      <c r="C75" s="192"/>
      <c r="D75" s="193"/>
      <c r="E75" s="192"/>
      <c r="K75" s="66"/>
      <c r="N75" s="66"/>
    </row>
    <row r="76" spans="1:14" ht="12.75">
      <c r="A76" s="180" t="s">
        <v>107</v>
      </c>
      <c r="B76" s="180" t="s">
        <v>149</v>
      </c>
      <c r="C76" s="142">
        <f>C78</f>
        <v>1200000</v>
      </c>
      <c r="D76" s="142">
        <f>D78</f>
        <v>-800000</v>
      </c>
      <c r="E76" s="142">
        <f aca="true" t="shared" si="5" ref="E76:E81">C76+D76</f>
        <v>400000</v>
      </c>
      <c r="G76" s="67"/>
      <c r="K76" s="66"/>
      <c r="N76" s="66"/>
    </row>
    <row r="77" spans="1:14" ht="12.75" hidden="1">
      <c r="A77" s="180">
        <v>4</v>
      </c>
      <c r="B77" s="180" t="s">
        <v>153</v>
      </c>
      <c r="C77" s="142"/>
      <c r="D77" s="142"/>
      <c r="E77" s="142">
        <f t="shared" si="5"/>
        <v>0</v>
      </c>
      <c r="K77" s="66"/>
      <c r="N77" s="66"/>
    </row>
    <row r="78" spans="1:14" ht="12.75">
      <c r="A78" s="180">
        <v>42</v>
      </c>
      <c r="B78" s="180" t="s">
        <v>22</v>
      </c>
      <c r="C78" s="142">
        <f>C79</f>
        <v>1200000</v>
      </c>
      <c r="D78" s="142">
        <f>D79</f>
        <v>-800000</v>
      </c>
      <c r="E78" s="142">
        <f t="shared" si="5"/>
        <v>400000</v>
      </c>
      <c r="K78" s="66"/>
      <c r="N78" s="66"/>
    </row>
    <row r="79" spans="1:14" ht="12.75">
      <c r="A79" s="182">
        <v>423</v>
      </c>
      <c r="B79" s="182" t="s">
        <v>154</v>
      </c>
      <c r="C79" s="190">
        <f>C81+C80</f>
        <v>1200000</v>
      </c>
      <c r="D79" s="190">
        <f>D81+D80</f>
        <v>-800000</v>
      </c>
      <c r="E79" s="190">
        <f t="shared" si="5"/>
        <v>400000</v>
      </c>
      <c r="K79" s="66"/>
      <c r="N79" s="66"/>
    </row>
    <row r="80" spans="1:14" ht="12.75" hidden="1">
      <c r="A80" s="183">
        <v>4231</v>
      </c>
      <c r="B80" s="182" t="s">
        <v>241</v>
      </c>
      <c r="C80" s="130">
        <v>400000</v>
      </c>
      <c r="D80" s="130"/>
      <c r="E80" s="130">
        <f t="shared" si="5"/>
        <v>400000</v>
      </c>
      <c r="K80" s="66"/>
      <c r="N80" s="66"/>
    </row>
    <row r="81" spans="1:14" ht="12.75" hidden="1">
      <c r="A81" s="183">
        <v>4233</v>
      </c>
      <c r="B81" s="182" t="s">
        <v>218</v>
      </c>
      <c r="C81" s="130">
        <v>800000</v>
      </c>
      <c r="D81" s="130">
        <v>-800000</v>
      </c>
      <c r="E81" s="130">
        <f t="shared" si="5"/>
        <v>0</v>
      </c>
      <c r="G81" s="32"/>
      <c r="H81" s="32"/>
      <c r="I81" s="32"/>
      <c r="K81" s="66"/>
      <c r="N81" s="66"/>
    </row>
    <row r="82" spans="1:14" ht="12.75">
      <c r="A82" s="183"/>
      <c r="B82" s="183"/>
      <c r="C82" s="194"/>
      <c r="D82" s="195"/>
      <c r="E82" s="194"/>
      <c r="K82" s="66"/>
      <c r="N82" s="66"/>
    </row>
    <row r="83" spans="1:14" ht="12.75">
      <c r="A83" s="180" t="s">
        <v>112</v>
      </c>
      <c r="B83" s="180" t="s">
        <v>113</v>
      </c>
      <c r="C83" s="142">
        <f aca="true" t="shared" si="6" ref="C83:D86">C84</f>
        <v>8696000</v>
      </c>
      <c r="D83" s="142">
        <f t="shared" si="6"/>
        <v>-2196000</v>
      </c>
      <c r="E83" s="142">
        <f>C83+D83</f>
        <v>6500000</v>
      </c>
      <c r="K83" s="66"/>
      <c r="N83" s="66"/>
    </row>
    <row r="84" spans="1:14" ht="12.75" hidden="1">
      <c r="A84" s="180">
        <v>4</v>
      </c>
      <c r="B84" s="180" t="s">
        <v>153</v>
      </c>
      <c r="C84" s="142">
        <f t="shared" si="6"/>
        <v>8696000</v>
      </c>
      <c r="D84" s="142">
        <f t="shared" si="6"/>
        <v>-2196000</v>
      </c>
      <c r="E84" s="142">
        <f>C84+D84</f>
        <v>6500000</v>
      </c>
      <c r="K84" s="66"/>
      <c r="N84" s="66"/>
    </row>
    <row r="85" spans="1:14" ht="12.75">
      <c r="A85" s="180">
        <v>42</v>
      </c>
      <c r="B85" s="180" t="s">
        <v>22</v>
      </c>
      <c r="C85" s="142">
        <f t="shared" si="6"/>
        <v>8696000</v>
      </c>
      <c r="D85" s="142">
        <f t="shared" si="6"/>
        <v>-2196000</v>
      </c>
      <c r="E85" s="142">
        <f>C85+D85</f>
        <v>6500000</v>
      </c>
      <c r="K85" s="66"/>
      <c r="N85" s="66"/>
    </row>
    <row r="86" spans="1:14" ht="12.75">
      <c r="A86" s="182">
        <v>421</v>
      </c>
      <c r="B86" s="182" t="s">
        <v>23</v>
      </c>
      <c r="C86" s="190">
        <f t="shared" si="6"/>
        <v>8696000</v>
      </c>
      <c r="D86" s="190">
        <f t="shared" si="6"/>
        <v>-2196000</v>
      </c>
      <c r="E86" s="190">
        <f>C86+D86</f>
        <v>6500000</v>
      </c>
      <c r="K86" s="66"/>
      <c r="N86" s="66"/>
    </row>
    <row r="87" spans="1:14" ht="12.75" hidden="1">
      <c r="A87" s="183" t="s">
        <v>24</v>
      </c>
      <c r="B87" s="183" t="s">
        <v>25</v>
      </c>
      <c r="C87" s="130">
        <v>8696000</v>
      </c>
      <c r="D87" s="130">
        <v>-2196000</v>
      </c>
      <c r="E87" s="130">
        <f>C87+D87</f>
        <v>6500000</v>
      </c>
      <c r="G87" s="32"/>
      <c r="H87" s="32"/>
      <c r="I87" s="32"/>
      <c r="K87" s="66"/>
      <c r="N87" s="66"/>
    </row>
    <row r="88" spans="1:5" ht="12.75">
      <c r="A88" s="183"/>
      <c r="B88" s="183"/>
      <c r="C88" s="190"/>
      <c r="D88" s="190"/>
      <c r="E88" s="190"/>
    </row>
    <row r="89" spans="1:5" s="56" customFormat="1" ht="12.75">
      <c r="A89" s="171">
        <v>101</v>
      </c>
      <c r="B89" s="99" t="s">
        <v>134</v>
      </c>
      <c r="C89" s="142">
        <f>C91+C101+C111</f>
        <v>588451898</v>
      </c>
      <c r="D89" s="142">
        <f>D91+D101+D111</f>
        <v>-11717829</v>
      </c>
      <c r="E89" s="142">
        <f>C89+D89</f>
        <v>576734069</v>
      </c>
    </row>
    <row r="90" spans="1:11" ht="12.75">
      <c r="A90" s="188"/>
      <c r="B90" s="180"/>
      <c r="C90" s="194"/>
      <c r="D90" s="194"/>
      <c r="E90" s="194"/>
      <c r="K90" s="66"/>
    </row>
    <row r="91" spans="1:5" s="57" customFormat="1" ht="26.25">
      <c r="A91" s="196" t="s">
        <v>108</v>
      </c>
      <c r="B91" s="117" t="s">
        <v>109</v>
      </c>
      <c r="C91" s="197">
        <f>C92+C96</f>
        <v>10600000</v>
      </c>
      <c r="D91" s="197">
        <f>D92+D96</f>
        <v>-400000</v>
      </c>
      <c r="E91" s="197">
        <f aca="true" t="shared" si="7" ref="E91:E99">C91+D91</f>
        <v>10200000</v>
      </c>
    </row>
    <row r="92" spans="1:5" ht="12.75" hidden="1">
      <c r="A92" s="180">
        <v>3</v>
      </c>
      <c r="B92" s="99" t="s">
        <v>63</v>
      </c>
      <c r="C92" s="142">
        <f aca="true" t="shared" si="8" ref="C92:D94">C93</f>
        <v>8000000</v>
      </c>
      <c r="D92" s="142">
        <f t="shared" si="8"/>
        <v>-400000</v>
      </c>
      <c r="E92" s="142">
        <f t="shared" si="7"/>
        <v>7600000</v>
      </c>
    </row>
    <row r="93" spans="1:5" ht="12.75">
      <c r="A93" s="180">
        <v>34</v>
      </c>
      <c r="B93" s="99" t="s">
        <v>19</v>
      </c>
      <c r="C93" s="142">
        <f t="shared" si="8"/>
        <v>8000000</v>
      </c>
      <c r="D93" s="142">
        <f t="shared" si="8"/>
        <v>-400000</v>
      </c>
      <c r="E93" s="142">
        <f t="shared" si="7"/>
        <v>7600000</v>
      </c>
    </row>
    <row r="94" spans="1:5" ht="12.75">
      <c r="A94" s="182">
        <v>342</v>
      </c>
      <c r="B94" s="102" t="s">
        <v>169</v>
      </c>
      <c r="C94" s="190">
        <f t="shared" si="8"/>
        <v>8000000</v>
      </c>
      <c r="D94" s="190">
        <f t="shared" si="8"/>
        <v>-400000</v>
      </c>
      <c r="E94" s="190">
        <f t="shared" si="7"/>
        <v>7600000</v>
      </c>
    </row>
    <row r="95" spans="1:10" ht="26.25" hidden="1">
      <c r="A95" s="198" t="s">
        <v>18</v>
      </c>
      <c r="B95" s="199" t="s">
        <v>170</v>
      </c>
      <c r="C95" s="130">
        <v>8000000</v>
      </c>
      <c r="D95" s="130">
        <v>-400000</v>
      </c>
      <c r="E95" s="130">
        <f t="shared" si="7"/>
        <v>7600000</v>
      </c>
      <c r="G95" s="32"/>
      <c r="H95" s="32"/>
      <c r="I95" s="32"/>
      <c r="J95" s="32"/>
    </row>
    <row r="96" spans="1:5" ht="26.25" hidden="1">
      <c r="A96" s="180">
        <v>5</v>
      </c>
      <c r="B96" s="99" t="s">
        <v>155</v>
      </c>
      <c r="C96" s="142">
        <f>C97</f>
        <v>2600000</v>
      </c>
      <c r="D96" s="142"/>
      <c r="E96" s="142">
        <f t="shared" si="7"/>
        <v>2600000</v>
      </c>
    </row>
    <row r="97" spans="1:5" ht="12.75">
      <c r="A97" s="180">
        <v>54</v>
      </c>
      <c r="B97" s="99" t="s">
        <v>172</v>
      </c>
      <c r="C97" s="142">
        <f>C98</f>
        <v>2600000</v>
      </c>
      <c r="D97" s="142">
        <f>D98</f>
        <v>0</v>
      </c>
      <c r="E97" s="142">
        <f t="shared" si="7"/>
        <v>2600000</v>
      </c>
    </row>
    <row r="98" spans="1:5" ht="24" customHeight="1">
      <c r="A98" s="225">
        <v>542</v>
      </c>
      <c r="B98" s="102" t="s">
        <v>233</v>
      </c>
      <c r="C98" s="190">
        <f>C99</f>
        <v>2600000</v>
      </c>
      <c r="D98" s="190">
        <f>D99</f>
        <v>0</v>
      </c>
      <c r="E98" s="190">
        <f t="shared" si="7"/>
        <v>2600000</v>
      </c>
    </row>
    <row r="99" spans="1:9" ht="26.25" hidden="1">
      <c r="A99" s="201">
        <v>5422</v>
      </c>
      <c r="B99" s="27" t="s">
        <v>179</v>
      </c>
      <c r="C99" s="130">
        <v>2600000</v>
      </c>
      <c r="D99" s="130"/>
      <c r="E99" s="130">
        <f t="shared" si="7"/>
        <v>2600000</v>
      </c>
      <c r="G99" s="32"/>
      <c r="H99" s="32"/>
      <c r="I99" s="32"/>
    </row>
    <row r="100" spans="1:5" ht="12.75">
      <c r="A100" s="183"/>
      <c r="B100" s="183"/>
      <c r="C100" s="142"/>
      <c r="D100" s="142"/>
      <c r="E100" s="142"/>
    </row>
    <row r="101" spans="1:5" s="57" customFormat="1" ht="24" customHeight="1">
      <c r="A101" s="196" t="s">
        <v>111</v>
      </c>
      <c r="B101" s="117" t="s">
        <v>110</v>
      </c>
      <c r="C101" s="197">
        <f>C102+C107</f>
        <v>396351898</v>
      </c>
      <c r="D101" s="197">
        <f>D102+D107</f>
        <v>-8017829</v>
      </c>
      <c r="E101" s="197">
        <f aca="true" t="shared" si="9" ref="E101:E109">C101+D101</f>
        <v>388334069</v>
      </c>
    </row>
    <row r="102" spans="1:5" ht="12.75" hidden="1">
      <c r="A102" s="180">
        <v>3</v>
      </c>
      <c r="B102" s="99" t="s">
        <v>63</v>
      </c>
      <c r="C102" s="142">
        <f aca="true" t="shared" si="10" ref="C102:D104">C103</f>
        <v>41800000</v>
      </c>
      <c r="D102" s="142">
        <f t="shared" si="10"/>
        <v>-4100000</v>
      </c>
      <c r="E102" s="142">
        <f t="shared" si="9"/>
        <v>37700000</v>
      </c>
    </row>
    <row r="103" spans="1:5" ht="12.75">
      <c r="A103" s="180">
        <v>34</v>
      </c>
      <c r="B103" s="99" t="s">
        <v>19</v>
      </c>
      <c r="C103" s="142">
        <f t="shared" si="10"/>
        <v>41800000</v>
      </c>
      <c r="D103" s="142">
        <f t="shared" si="10"/>
        <v>-4100000</v>
      </c>
      <c r="E103" s="142">
        <f t="shared" si="9"/>
        <v>37700000</v>
      </c>
    </row>
    <row r="104" spans="1:5" ht="12.75">
      <c r="A104" s="182">
        <v>342</v>
      </c>
      <c r="B104" s="102" t="s">
        <v>17</v>
      </c>
      <c r="C104" s="190">
        <f t="shared" si="10"/>
        <v>41800000</v>
      </c>
      <c r="D104" s="190">
        <f t="shared" si="10"/>
        <v>-4100000</v>
      </c>
      <c r="E104" s="190">
        <f t="shared" si="9"/>
        <v>37700000</v>
      </c>
    </row>
    <row r="105" spans="1:9" ht="26.25" hidden="1">
      <c r="A105" s="198" t="s">
        <v>81</v>
      </c>
      <c r="B105" s="199" t="s">
        <v>171</v>
      </c>
      <c r="C105" s="130">
        <v>41800000</v>
      </c>
      <c r="D105" s="130">
        <v>-4100000</v>
      </c>
      <c r="E105" s="130">
        <f t="shared" si="9"/>
        <v>37700000</v>
      </c>
      <c r="G105" s="32"/>
      <c r="H105" s="32"/>
      <c r="I105" s="32"/>
    </row>
    <row r="106" spans="1:5" ht="26.25" hidden="1">
      <c r="A106" s="99">
        <v>5</v>
      </c>
      <c r="B106" s="99" t="s">
        <v>155</v>
      </c>
      <c r="C106" s="142">
        <f>C107</f>
        <v>354551898</v>
      </c>
      <c r="D106" s="142"/>
      <c r="E106" s="142">
        <f t="shared" si="9"/>
        <v>354551898</v>
      </c>
    </row>
    <row r="107" spans="1:5" ht="12.75">
      <c r="A107" s="180">
        <v>54</v>
      </c>
      <c r="B107" s="99" t="s">
        <v>172</v>
      </c>
      <c r="C107" s="142">
        <f>C108</f>
        <v>354551898</v>
      </c>
      <c r="D107" s="142">
        <f>D108</f>
        <v>-3917829</v>
      </c>
      <c r="E107" s="142">
        <f t="shared" si="9"/>
        <v>350634069</v>
      </c>
    </row>
    <row r="108" spans="1:5" ht="24.75" customHeight="1">
      <c r="A108" s="225">
        <v>544</v>
      </c>
      <c r="B108" s="102" t="s">
        <v>173</v>
      </c>
      <c r="C108" s="190">
        <f>C109</f>
        <v>354551898</v>
      </c>
      <c r="D108" s="190">
        <f>D109</f>
        <v>-3917829</v>
      </c>
      <c r="E108" s="190">
        <f t="shared" si="9"/>
        <v>350634069</v>
      </c>
    </row>
    <row r="109" spans="1:10" ht="26.25" hidden="1">
      <c r="A109" s="201">
        <v>5443</v>
      </c>
      <c r="B109" s="27" t="s">
        <v>174</v>
      </c>
      <c r="C109" s="133">
        <v>354551898</v>
      </c>
      <c r="D109" s="152">
        <v>-3917829</v>
      </c>
      <c r="E109" s="133">
        <f t="shared" si="9"/>
        <v>350634069</v>
      </c>
      <c r="G109" s="32"/>
      <c r="H109" s="32"/>
      <c r="I109" s="32"/>
      <c r="J109" s="32"/>
    </row>
    <row r="110" spans="1:5" ht="12" customHeight="1">
      <c r="A110" s="146"/>
      <c r="B110" s="27"/>
      <c r="C110" s="192"/>
      <c r="D110" s="193"/>
      <c r="E110" s="192"/>
    </row>
    <row r="111" spans="1:5" ht="12.75" customHeight="1">
      <c r="A111" s="202" t="s">
        <v>195</v>
      </c>
      <c r="B111" s="117" t="s">
        <v>196</v>
      </c>
      <c r="C111" s="197">
        <f>C112+C115</f>
        <v>181500000</v>
      </c>
      <c r="D111" s="197">
        <f>D112+D115</f>
        <v>-3300000</v>
      </c>
      <c r="E111" s="197">
        <f aca="true" t="shared" si="11" ref="E111:E117">C111+D111</f>
        <v>178200000</v>
      </c>
    </row>
    <row r="112" spans="1:5" ht="12.75" customHeight="1">
      <c r="A112" s="180">
        <v>34</v>
      </c>
      <c r="B112" s="99" t="s">
        <v>19</v>
      </c>
      <c r="C112" s="142">
        <f>C113</f>
        <v>19000000</v>
      </c>
      <c r="D112" s="142">
        <f>D113</f>
        <v>-3300000</v>
      </c>
      <c r="E112" s="142">
        <f t="shared" si="11"/>
        <v>15700000</v>
      </c>
    </row>
    <row r="113" spans="1:5" ht="12.75" customHeight="1">
      <c r="A113" s="182">
        <v>342</v>
      </c>
      <c r="B113" s="102" t="s">
        <v>197</v>
      </c>
      <c r="C113" s="190">
        <f>C114</f>
        <v>19000000</v>
      </c>
      <c r="D113" s="190">
        <f>D114</f>
        <v>-3300000</v>
      </c>
      <c r="E113" s="190">
        <f t="shared" si="11"/>
        <v>15700000</v>
      </c>
    </row>
    <row r="114" spans="1:9" ht="12.75" customHeight="1" hidden="1">
      <c r="A114" s="146">
        <v>3428</v>
      </c>
      <c r="B114" s="27" t="s">
        <v>198</v>
      </c>
      <c r="C114" s="130">
        <v>19000000</v>
      </c>
      <c r="D114" s="130">
        <v>-3300000</v>
      </c>
      <c r="E114" s="130">
        <f t="shared" si="11"/>
        <v>15700000</v>
      </c>
      <c r="G114" s="32"/>
      <c r="H114" s="32"/>
      <c r="I114" s="32"/>
    </row>
    <row r="115" spans="1:5" ht="12.75" customHeight="1">
      <c r="A115" s="180">
        <v>54</v>
      </c>
      <c r="B115" s="99" t="s">
        <v>172</v>
      </c>
      <c r="C115" s="142">
        <f>C116</f>
        <v>162500000</v>
      </c>
      <c r="D115" s="142">
        <f>D116</f>
        <v>0</v>
      </c>
      <c r="E115" s="142">
        <f t="shared" si="11"/>
        <v>162500000</v>
      </c>
    </row>
    <row r="116" spans="1:5" ht="12.75" customHeight="1">
      <c r="A116" s="182">
        <v>547</v>
      </c>
      <c r="B116" s="102" t="s">
        <v>161</v>
      </c>
      <c r="C116" s="190">
        <f>C117</f>
        <v>162500000</v>
      </c>
      <c r="D116" s="190">
        <f>D117</f>
        <v>0</v>
      </c>
      <c r="E116" s="190">
        <f t="shared" si="11"/>
        <v>162500000</v>
      </c>
    </row>
    <row r="117" spans="1:9" ht="12.75" customHeight="1" hidden="1">
      <c r="A117" s="146">
        <v>5471</v>
      </c>
      <c r="B117" s="27" t="s">
        <v>180</v>
      </c>
      <c r="C117" s="130">
        <v>162500000</v>
      </c>
      <c r="D117" s="130"/>
      <c r="E117" s="130">
        <f t="shared" si="11"/>
        <v>162500000</v>
      </c>
      <c r="G117" s="32"/>
      <c r="H117" s="32"/>
      <c r="I117" s="32"/>
    </row>
    <row r="118" spans="1:5" ht="12" customHeight="1" hidden="1">
      <c r="A118" s="183"/>
      <c r="B118" s="183"/>
      <c r="C118" s="178"/>
      <c r="D118" s="179"/>
      <c r="E118" s="179" t="e">
        <f>C118+D118-#REF!</f>
        <v>#REF!</v>
      </c>
    </row>
    <row r="119" spans="1:5" ht="12.75" hidden="1">
      <c r="A119" s="180"/>
      <c r="B119" s="99"/>
      <c r="C119" s="142"/>
      <c r="D119" s="142"/>
      <c r="E119" s="142" t="e">
        <f>C119+D119-#REF!</f>
        <v>#REF!</v>
      </c>
    </row>
    <row r="120" spans="1:5" ht="12.75" hidden="1">
      <c r="A120" s="180"/>
      <c r="B120" s="171"/>
      <c r="C120" s="142"/>
      <c r="D120" s="142"/>
      <c r="E120" s="142" t="e">
        <f>C120+D120-#REF!</f>
        <v>#REF!</v>
      </c>
    </row>
    <row r="121" spans="1:5" ht="12" customHeight="1">
      <c r="A121" s="146"/>
      <c r="B121" s="27"/>
      <c r="C121" s="192"/>
      <c r="D121" s="193"/>
      <c r="E121" s="193"/>
    </row>
    <row r="122" spans="1:5" s="56" customFormat="1" ht="26.25">
      <c r="A122" s="115">
        <v>103</v>
      </c>
      <c r="B122" s="99" t="s">
        <v>118</v>
      </c>
      <c r="C122" s="142">
        <f>C124+C148+C156+C173+C180+C200+C218+C229</f>
        <v>940237000</v>
      </c>
      <c r="D122" s="142">
        <f>D124+D148+D156+D173+D180+D200+D218+D229</f>
        <v>13713000</v>
      </c>
      <c r="E122" s="142">
        <f>C122+D122</f>
        <v>953950000</v>
      </c>
    </row>
    <row r="123" spans="1:5" ht="12.75">
      <c r="A123" s="203"/>
      <c r="B123" s="204"/>
      <c r="C123" s="178"/>
      <c r="D123" s="178"/>
      <c r="E123" s="178"/>
    </row>
    <row r="124" spans="1:5" s="57" customFormat="1" ht="24" customHeight="1">
      <c r="A124" s="200" t="s">
        <v>114</v>
      </c>
      <c r="B124" s="205" t="s">
        <v>205</v>
      </c>
      <c r="C124" s="142">
        <f>C126+C143</f>
        <v>664097000</v>
      </c>
      <c r="D124" s="142">
        <f>D126+D143</f>
        <v>31903000</v>
      </c>
      <c r="E124" s="142">
        <f aca="true" t="shared" si="12" ref="E124:E146">C124+D124</f>
        <v>696000000</v>
      </c>
    </row>
    <row r="125" spans="1:5" ht="12.75" hidden="1">
      <c r="A125" s="180">
        <v>3</v>
      </c>
      <c r="B125" s="117" t="s">
        <v>63</v>
      </c>
      <c r="C125" s="194"/>
      <c r="D125" s="194"/>
      <c r="E125" s="194">
        <f t="shared" si="12"/>
        <v>0</v>
      </c>
    </row>
    <row r="126" spans="1:5" ht="12.75" customHeight="1">
      <c r="A126" s="180">
        <v>32</v>
      </c>
      <c r="B126" s="117" t="s">
        <v>6</v>
      </c>
      <c r="C126" s="142">
        <f>C127+C132+C139</f>
        <v>663797000</v>
      </c>
      <c r="D126" s="142">
        <f>D127+D132+D139</f>
        <v>31903000</v>
      </c>
      <c r="E126" s="142">
        <f t="shared" si="12"/>
        <v>695700000</v>
      </c>
    </row>
    <row r="127" spans="1:5" ht="12.75" customHeight="1">
      <c r="A127" s="208">
        <v>322</v>
      </c>
      <c r="B127" s="215" t="s">
        <v>72</v>
      </c>
      <c r="C127" s="190">
        <f>SUM(C128:C131)</f>
        <v>10900000</v>
      </c>
      <c r="D127" s="190">
        <f>SUM(D128:D131)</f>
        <v>0</v>
      </c>
      <c r="E127" s="190">
        <f t="shared" si="12"/>
        <v>10900000</v>
      </c>
    </row>
    <row r="128" spans="1:5" ht="12.75" customHeight="1" hidden="1">
      <c r="A128" s="207">
        <v>3223</v>
      </c>
      <c r="B128" s="208" t="s">
        <v>75</v>
      </c>
      <c r="C128" s="130">
        <v>8000000</v>
      </c>
      <c r="D128" s="130"/>
      <c r="E128" s="130">
        <f t="shared" si="12"/>
        <v>8000000</v>
      </c>
    </row>
    <row r="129" spans="1:5" ht="12.75" customHeight="1" hidden="1">
      <c r="A129" s="207">
        <v>3224</v>
      </c>
      <c r="B129" s="208" t="s">
        <v>11</v>
      </c>
      <c r="C129" s="130">
        <v>2000000</v>
      </c>
      <c r="D129" s="130"/>
      <c r="E129" s="130">
        <f t="shared" si="12"/>
        <v>2000000</v>
      </c>
    </row>
    <row r="130" spans="1:5" ht="12.75" customHeight="1" hidden="1">
      <c r="A130" s="207">
        <v>3225</v>
      </c>
      <c r="B130" s="208" t="s">
        <v>130</v>
      </c>
      <c r="C130" s="133">
        <v>100000</v>
      </c>
      <c r="D130" s="133"/>
      <c r="E130" s="133">
        <f t="shared" si="12"/>
        <v>100000</v>
      </c>
    </row>
    <row r="131" spans="1:9" ht="12.75" customHeight="1" hidden="1">
      <c r="A131" s="207">
        <v>3227</v>
      </c>
      <c r="B131" s="208" t="s">
        <v>204</v>
      </c>
      <c r="C131" s="130">
        <v>800000</v>
      </c>
      <c r="D131" s="130"/>
      <c r="E131" s="130">
        <f t="shared" si="12"/>
        <v>800000</v>
      </c>
      <c r="G131" s="32"/>
      <c r="H131" s="32"/>
      <c r="I131" s="32"/>
    </row>
    <row r="132" spans="1:5" ht="12.75" customHeight="1">
      <c r="A132" s="182">
        <v>323</v>
      </c>
      <c r="B132" s="27" t="s">
        <v>14</v>
      </c>
      <c r="C132" s="190">
        <f>SUM(C133:C138)</f>
        <v>652497000</v>
      </c>
      <c r="D132" s="190">
        <f>SUM(D133:D138)</f>
        <v>31903000</v>
      </c>
      <c r="E132" s="190">
        <f t="shared" si="12"/>
        <v>684400000</v>
      </c>
    </row>
    <row r="133" spans="1:5" ht="12.75" customHeight="1" hidden="1">
      <c r="A133" s="207">
        <v>3231</v>
      </c>
      <c r="B133" s="208" t="s">
        <v>76</v>
      </c>
      <c r="C133" s="130">
        <v>100000</v>
      </c>
      <c r="D133" s="130"/>
      <c r="E133" s="130">
        <f t="shared" si="12"/>
        <v>100000</v>
      </c>
    </row>
    <row r="134" spans="1:5" ht="12.75" customHeight="1" hidden="1">
      <c r="A134" s="183">
        <v>3232</v>
      </c>
      <c r="B134" s="182" t="s">
        <v>131</v>
      </c>
      <c r="C134" s="130">
        <v>651547000</v>
      </c>
      <c r="D134" s="130">
        <v>31903000</v>
      </c>
      <c r="E134" s="130">
        <f t="shared" si="12"/>
        <v>683450000</v>
      </c>
    </row>
    <row r="135" spans="1:5" ht="12.75" customHeight="1" hidden="1">
      <c r="A135" s="183">
        <v>3234</v>
      </c>
      <c r="B135" s="182" t="s">
        <v>78</v>
      </c>
      <c r="C135" s="130">
        <v>100000</v>
      </c>
      <c r="D135" s="130"/>
      <c r="E135" s="130">
        <f t="shared" si="12"/>
        <v>100000</v>
      </c>
    </row>
    <row r="136" spans="1:5" ht="12.75" customHeight="1" hidden="1">
      <c r="A136" s="183">
        <v>3235</v>
      </c>
      <c r="B136" s="182" t="s">
        <v>79</v>
      </c>
      <c r="C136" s="130">
        <v>400000</v>
      </c>
      <c r="D136" s="130"/>
      <c r="E136" s="130">
        <f t="shared" si="12"/>
        <v>400000</v>
      </c>
    </row>
    <row r="137" spans="1:5" ht="12.75" customHeight="1" hidden="1">
      <c r="A137" s="183">
        <v>3237</v>
      </c>
      <c r="B137" s="69" t="s">
        <v>16</v>
      </c>
      <c r="C137" s="130">
        <v>200000</v>
      </c>
      <c r="D137" s="130"/>
      <c r="E137" s="130">
        <f t="shared" si="12"/>
        <v>200000</v>
      </c>
    </row>
    <row r="138" spans="1:5" ht="12.75" customHeight="1" hidden="1">
      <c r="A138" s="183">
        <v>3239</v>
      </c>
      <c r="B138" s="69" t="s">
        <v>80</v>
      </c>
      <c r="C138" s="130">
        <v>150000</v>
      </c>
      <c r="D138" s="130"/>
      <c r="E138" s="130">
        <f t="shared" si="12"/>
        <v>150000</v>
      </c>
    </row>
    <row r="139" spans="1:5" ht="12.75" customHeight="1">
      <c r="A139" s="182">
        <v>329</v>
      </c>
      <c r="B139" s="69" t="s">
        <v>82</v>
      </c>
      <c r="C139" s="190">
        <f>C142+C141+C140</f>
        <v>400000</v>
      </c>
      <c r="D139" s="190">
        <f>D142+D141+D140</f>
        <v>0</v>
      </c>
      <c r="E139" s="190">
        <f t="shared" si="12"/>
        <v>400000</v>
      </c>
    </row>
    <row r="140" spans="1:5" ht="12.75" customHeight="1" hidden="1">
      <c r="A140" s="207">
        <v>3292</v>
      </c>
      <c r="B140" s="209" t="s">
        <v>202</v>
      </c>
      <c r="C140" s="130">
        <v>50000</v>
      </c>
      <c r="D140" s="130"/>
      <c r="E140" s="130">
        <f t="shared" si="12"/>
        <v>50000</v>
      </c>
    </row>
    <row r="141" spans="1:5" ht="12.75" customHeight="1" hidden="1">
      <c r="A141" s="183">
        <v>3295</v>
      </c>
      <c r="B141" s="69" t="s">
        <v>167</v>
      </c>
      <c r="C141" s="130">
        <v>300000</v>
      </c>
      <c r="D141" s="130"/>
      <c r="E141" s="130">
        <f t="shared" si="12"/>
        <v>300000</v>
      </c>
    </row>
    <row r="142" spans="1:5" ht="12.75" customHeight="1" hidden="1">
      <c r="A142" s="183">
        <v>3299</v>
      </c>
      <c r="B142" s="182" t="s">
        <v>82</v>
      </c>
      <c r="C142" s="133">
        <v>50000</v>
      </c>
      <c r="D142" s="133"/>
      <c r="E142" s="133">
        <f t="shared" si="12"/>
        <v>50000</v>
      </c>
    </row>
    <row r="143" spans="1:5" ht="12.75" customHeight="1">
      <c r="A143" s="180">
        <v>38</v>
      </c>
      <c r="B143" s="117" t="s">
        <v>86</v>
      </c>
      <c r="C143" s="142">
        <f>C144</f>
        <v>300000</v>
      </c>
      <c r="D143" s="142">
        <f>D144</f>
        <v>0</v>
      </c>
      <c r="E143" s="142">
        <f t="shared" si="12"/>
        <v>300000</v>
      </c>
    </row>
    <row r="144" spans="1:5" ht="12.75" customHeight="1">
      <c r="A144" s="182">
        <v>383</v>
      </c>
      <c r="B144" s="27" t="s">
        <v>87</v>
      </c>
      <c r="C144" s="190">
        <f>C145</f>
        <v>300000</v>
      </c>
      <c r="D144" s="190">
        <f>D145</f>
        <v>0</v>
      </c>
      <c r="E144" s="190">
        <f t="shared" si="12"/>
        <v>300000</v>
      </c>
    </row>
    <row r="145" spans="1:9" ht="12.75" customHeight="1" hidden="1">
      <c r="A145" s="183">
        <v>3831</v>
      </c>
      <c r="B145" s="182" t="s">
        <v>88</v>
      </c>
      <c r="C145" s="130">
        <v>300000</v>
      </c>
      <c r="D145" s="130"/>
      <c r="E145" s="130">
        <f t="shared" si="12"/>
        <v>300000</v>
      </c>
      <c r="G145" s="32"/>
      <c r="H145" s="32"/>
      <c r="I145" s="32"/>
    </row>
    <row r="146" spans="1:5" ht="12.75" hidden="1">
      <c r="A146" s="180">
        <v>3</v>
      </c>
      <c r="B146" s="117" t="s">
        <v>63</v>
      </c>
      <c r="C146" s="194"/>
      <c r="D146" s="195"/>
      <c r="E146" s="194">
        <f t="shared" si="12"/>
        <v>0</v>
      </c>
    </row>
    <row r="147" spans="1:5" ht="12" customHeight="1">
      <c r="A147" s="183"/>
      <c r="B147" s="182"/>
      <c r="C147" s="192"/>
      <c r="D147" s="193"/>
      <c r="E147" s="192"/>
    </row>
    <row r="148" spans="1:5" s="57" customFormat="1" ht="26.25">
      <c r="A148" s="200" t="s">
        <v>119</v>
      </c>
      <c r="B148" s="205" t="s">
        <v>207</v>
      </c>
      <c r="C148" s="142">
        <f>C150</f>
        <v>80750000</v>
      </c>
      <c r="D148" s="142">
        <f>D150</f>
        <v>-2750000</v>
      </c>
      <c r="E148" s="142">
        <f aca="true" t="shared" si="13" ref="E148:E153">C148+D148</f>
        <v>78000000</v>
      </c>
    </row>
    <row r="149" spans="1:5" ht="12.75" hidden="1">
      <c r="A149" s="180">
        <v>3</v>
      </c>
      <c r="B149" s="117" t="s">
        <v>63</v>
      </c>
      <c r="C149" s="194"/>
      <c r="D149" s="194"/>
      <c r="E149" s="194">
        <f t="shared" si="13"/>
        <v>0</v>
      </c>
    </row>
    <row r="150" spans="1:5" ht="12.75" customHeight="1">
      <c r="A150" s="180">
        <v>32</v>
      </c>
      <c r="B150" s="117" t="s">
        <v>6</v>
      </c>
      <c r="C150" s="142">
        <f>C151</f>
        <v>80750000</v>
      </c>
      <c r="D150" s="142">
        <f>D151</f>
        <v>-2750000</v>
      </c>
      <c r="E150" s="142">
        <f t="shared" si="13"/>
        <v>78000000</v>
      </c>
    </row>
    <row r="151" spans="1:5" ht="12.75" customHeight="1">
      <c r="A151" s="182">
        <v>323</v>
      </c>
      <c r="B151" s="27" t="s">
        <v>14</v>
      </c>
      <c r="C151" s="190">
        <f>C152+C153</f>
        <v>80750000</v>
      </c>
      <c r="D151" s="190">
        <f>D152+D153</f>
        <v>-2750000</v>
      </c>
      <c r="E151" s="190">
        <f t="shared" si="13"/>
        <v>78000000</v>
      </c>
    </row>
    <row r="152" spans="1:5" ht="12.75" customHeight="1" hidden="1">
      <c r="A152" s="182">
        <v>3232</v>
      </c>
      <c r="B152" s="182" t="s">
        <v>15</v>
      </c>
      <c r="C152" s="130">
        <v>80650000</v>
      </c>
      <c r="D152" s="130">
        <v>-2750000</v>
      </c>
      <c r="E152" s="130">
        <f t="shared" si="13"/>
        <v>77900000</v>
      </c>
    </row>
    <row r="153" spans="1:5" ht="12.75" customHeight="1" hidden="1">
      <c r="A153" s="182">
        <v>3239</v>
      </c>
      <c r="B153" s="182" t="s">
        <v>80</v>
      </c>
      <c r="C153" s="130">
        <v>100000</v>
      </c>
      <c r="D153" s="130"/>
      <c r="E153" s="130">
        <f t="shared" si="13"/>
        <v>100000</v>
      </c>
    </row>
    <row r="154" spans="1:5" ht="12" customHeight="1">
      <c r="A154" s="182"/>
      <c r="B154" s="182"/>
      <c r="C154" s="192"/>
      <c r="D154" s="193"/>
      <c r="E154" s="192"/>
    </row>
    <row r="155" spans="1:5" ht="12.75" hidden="1">
      <c r="A155" s="183"/>
      <c r="B155" s="46"/>
      <c r="C155" s="194"/>
      <c r="D155" s="195"/>
      <c r="E155" s="194">
        <f aca="true" t="shared" si="14" ref="E155:E171">C155+D155</f>
        <v>0</v>
      </c>
    </row>
    <row r="156" spans="1:5" s="57" customFormat="1" ht="26.25">
      <c r="A156" s="200" t="s">
        <v>120</v>
      </c>
      <c r="B156" s="205" t="s">
        <v>208</v>
      </c>
      <c r="C156" s="197">
        <f>C158+C167+C164</f>
        <v>58550000</v>
      </c>
      <c r="D156" s="197">
        <f>D158+D167+D164</f>
        <v>-2900000</v>
      </c>
      <c r="E156" s="197">
        <f t="shared" si="14"/>
        <v>55650000</v>
      </c>
    </row>
    <row r="157" spans="1:5" ht="12.75" hidden="1">
      <c r="A157" s="180">
        <v>3</v>
      </c>
      <c r="B157" s="117" t="s">
        <v>63</v>
      </c>
      <c r="C157" s="194"/>
      <c r="D157" s="194"/>
      <c r="E157" s="194">
        <f t="shared" si="14"/>
        <v>0</v>
      </c>
    </row>
    <row r="158" spans="1:5" ht="12.75" customHeight="1">
      <c r="A158" s="180">
        <v>32</v>
      </c>
      <c r="B158" s="117" t="s">
        <v>6</v>
      </c>
      <c r="C158" s="142">
        <f>C159+C162</f>
        <v>57930000</v>
      </c>
      <c r="D158" s="142">
        <f>D159+D162</f>
        <v>-3040000</v>
      </c>
      <c r="E158" s="142">
        <f t="shared" si="14"/>
        <v>54890000</v>
      </c>
    </row>
    <row r="159" spans="1:5" ht="12.75" customHeight="1">
      <c r="A159" s="182">
        <v>323</v>
      </c>
      <c r="B159" s="27" t="s">
        <v>14</v>
      </c>
      <c r="C159" s="190">
        <f>SUM(C160:C161)</f>
        <v>57925000</v>
      </c>
      <c r="D159" s="190">
        <f>SUM(D160:D161)</f>
        <v>-3040000</v>
      </c>
      <c r="E159" s="190">
        <f t="shared" si="14"/>
        <v>54885000</v>
      </c>
    </row>
    <row r="160" spans="1:5" ht="12.75" customHeight="1" hidden="1">
      <c r="A160" s="182">
        <v>3237</v>
      </c>
      <c r="B160" s="182" t="s">
        <v>16</v>
      </c>
      <c r="C160" s="130">
        <v>6303000</v>
      </c>
      <c r="D160" s="130">
        <v>-2803000</v>
      </c>
      <c r="E160" s="130">
        <f t="shared" si="14"/>
        <v>3500000</v>
      </c>
    </row>
    <row r="161" spans="1:5" ht="12.75" customHeight="1" hidden="1">
      <c r="A161" s="182">
        <v>3239</v>
      </c>
      <c r="B161" s="182" t="s">
        <v>80</v>
      </c>
      <c r="C161" s="130">
        <v>51622000</v>
      </c>
      <c r="D161" s="130">
        <v>-237000</v>
      </c>
      <c r="E161" s="130">
        <f t="shared" si="14"/>
        <v>51385000</v>
      </c>
    </row>
    <row r="162" spans="1:5" ht="12.75" customHeight="1">
      <c r="A162" s="202">
        <v>329</v>
      </c>
      <c r="B162" s="117" t="s">
        <v>82</v>
      </c>
      <c r="C162" s="197">
        <f>C163</f>
        <v>5000</v>
      </c>
      <c r="D162" s="197">
        <f>D163</f>
        <v>0</v>
      </c>
      <c r="E162" s="197">
        <f t="shared" si="14"/>
        <v>5000</v>
      </c>
    </row>
    <row r="163" spans="1:5" ht="12.75" customHeight="1" hidden="1">
      <c r="A163" s="185">
        <v>3295</v>
      </c>
      <c r="B163" s="185" t="s">
        <v>167</v>
      </c>
      <c r="C163" s="133">
        <v>5000</v>
      </c>
      <c r="D163" s="133"/>
      <c r="E163" s="133">
        <f t="shared" si="14"/>
        <v>5000</v>
      </c>
    </row>
    <row r="164" spans="1:5" ht="12.75" customHeight="1" hidden="1">
      <c r="A164" s="202">
        <v>36</v>
      </c>
      <c r="B164" s="117" t="s">
        <v>200</v>
      </c>
      <c r="C164" s="197">
        <f>C165</f>
        <v>0</v>
      </c>
      <c r="D164" s="197"/>
      <c r="E164" s="197">
        <f t="shared" si="14"/>
        <v>0</v>
      </c>
    </row>
    <row r="165" spans="1:5" ht="12.75" customHeight="1" hidden="1">
      <c r="A165" s="202">
        <v>363</v>
      </c>
      <c r="B165" s="117" t="s">
        <v>176</v>
      </c>
      <c r="C165" s="197">
        <f>C166</f>
        <v>0</v>
      </c>
      <c r="D165" s="197"/>
      <c r="E165" s="197">
        <f t="shared" si="14"/>
        <v>0</v>
      </c>
    </row>
    <row r="166" spans="1:5" ht="12.75" hidden="1">
      <c r="A166" s="185">
        <v>3631</v>
      </c>
      <c r="B166" s="185" t="s">
        <v>203</v>
      </c>
      <c r="C166" s="157">
        <v>0</v>
      </c>
      <c r="D166" s="157"/>
      <c r="E166" s="157">
        <f t="shared" si="14"/>
        <v>0</v>
      </c>
    </row>
    <row r="167" spans="1:5" ht="12.75" customHeight="1">
      <c r="A167" s="202">
        <v>38</v>
      </c>
      <c r="B167" s="117" t="s">
        <v>86</v>
      </c>
      <c r="C167" s="197">
        <f>C168+C170</f>
        <v>620000</v>
      </c>
      <c r="D167" s="197">
        <f>D168+D170</f>
        <v>140000</v>
      </c>
      <c r="E167" s="197">
        <f t="shared" si="14"/>
        <v>760000</v>
      </c>
    </row>
    <row r="168" spans="1:5" ht="12.75" customHeight="1">
      <c r="A168" s="185">
        <v>381</v>
      </c>
      <c r="B168" s="27" t="s">
        <v>56</v>
      </c>
      <c r="C168" s="157">
        <f>C169</f>
        <v>620000</v>
      </c>
      <c r="D168" s="157">
        <f>D169</f>
        <v>0</v>
      </c>
      <c r="E168" s="157">
        <f t="shared" si="14"/>
        <v>620000</v>
      </c>
    </row>
    <row r="169" spans="1:5" ht="12.75" customHeight="1" hidden="1">
      <c r="A169" s="185">
        <v>3811</v>
      </c>
      <c r="B169" s="185" t="s">
        <v>21</v>
      </c>
      <c r="C169" s="130">
        <v>620000</v>
      </c>
      <c r="D169" s="130"/>
      <c r="E169" s="130">
        <f t="shared" si="14"/>
        <v>620000</v>
      </c>
    </row>
    <row r="170" spans="1:5" ht="12.75" customHeight="1">
      <c r="A170" s="262">
        <v>386</v>
      </c>
      <c r="B170" s="263" t="s">
        <v>89</v>
      </c>
      <c r="C170" s="130">
        <f>C171</f>
        <v>0</v>
      </c>
      <c r="D170" s="130">
        <f>D171</f>
        <v>140000</v>
      </c>
      <c r="E170" s="130">
        <f t="shared" si="14"/>
        <v>140000</v>
      </c>
    </row>
    <row r="171" spans="1:5" ht="26.25" hidden="1">
      <c r="A171" s="211">
        <v>3861</v>
      </c>
      <c r="B171" s="212" t="s">
        <v>228</v>
      </c>
      <c r="C171" s="130">
        <v>0</v>
      </c>
      <c r="D171" s="130">
        <v>140000</v>
      </c>
      <c r="E171" s="130">
        <f t="shared" si="14"/>
        <v>140000</v>
      </c>
    </row>
    <row r="172" spans="1:5" ht="12.75" customHeight="1">
      <c r="A172" s="182"/>
      <c r="B172" s="182"/>
      <c r="C172" s="192"/>
      <c r="D172" s="193"/>
      <c r="E172" s="192"/>
    </row>
    <row r="173" spans="1:5" s="55" customFormat="1" ht="27.75" customHeight="1">
      <c r="A173" s="200" t="s">
        <v>121</v>
      </c>
      <c r="B173" s="213" t="s">
        <v>209</v>
      </c>
      <c r="C173" s="214">
        <f aca="true" t="shared" si="15" ref="C173:D175">C174</f>
        <v>3000000</v>
      </c>
      <c r="D173" s="214">
        <f t="shared" si="15"/>
        <v>-2000000</v>
      </c>
      <c r="E173" s="214">
        <f aca="true" t="shared" si="16" ref="E173:E178">C173+D173</f>
        <v>1000000</v>
      </c>
    </row>
    <row r="174" spans="1:5" ht="12.75" hidden="1">
      <c r="A174" s="180">
        <v>3</v>
      </c>
      <c r="B174" s="117" t="s">
        <v>63</v>
      </c>
      <c r="C174" s="142">
        <f t="shared" si="15"/>
        <v>3000000</v>
      </c>
      <c r="D174" s="142">
        <f t="shared" si="15"/>
        <v>-2000000</v>
      </c>
      <c r="E174" s="142">
        <f t="shared" si="16"/>
        <v>1000000</v>
      </c>
    </row>
    <row r="175" spans="1:5" ht="12.75" customHeight="1">
      <c r="A175" s="180">
        <v>32</v>
      </c>
      <c r="B175" s="117" t="s">
        <v>6</v>
      </c>
      <c r="C175" s="142">
        <f t="shared" si="15"/>
        <v>3000000</v>
      </c>
      <c r="D175" s="142">
        <f t="shared" si="15"/>
        <v>-2000000</v>
      </c>
      <c r="E175" s="142">
        <f t="shared" si="16"/>
        <v>1000000</v>
      </c>
    </row>
    <row r="176" spans="1:5" ht="12.75" customHeight="1">
      <c r="A176" s="182">
        <v>323</v>
      </c>
      <c r="B176" s="27" t="s">
        <v>14</v>
      </c>
      <c r="C176" s="190">
        <f>C178+C177</f>
        <v>3000000</v>
      </c>
      <c r="D176" s="190">
        <f>D178+D177</f>
        <v>-2000000</v>
      </c>
      <c r="E176" s="190">
        <f t="shared" si="16"/>
        <v>1000000</v>
      </c>
    </row>
    <row r="177" spans="1:5" ht="12.75" customHeight="1" hidden="1">
      <c r="A177" s="182">
        <v>3232</v>
      </c>
      <c r="B177" s="182" t="s">
        <v>131</v>
      </c>
      <c r="C177" s="190">
        <v>0</v>
      </c>
      <c r="D177" s="190"/>
      <c r="E177" s="190">
        <f t="shared" si="16"/>
        <v>0</v>
      </c>
    </row>
    <row r="178" spans="1:5" ht="12.75" customHeight="1" hidden="1">
      <c r="A178" s="182">
        <v>3239</v>
      </c>
      <c r="B178" s="182" t="s">
        <v>80</v>
      </c>
      <c r="C178" s="130">
        <v>3000000</v>
      </c>
      <c r="D178" s="130">
        <v>-2000000</v>
      </c>
      <c r="E178" s="130">
        <f t="shared" si="16"/>
        <v>1000000</v>
      </c>
    </row>
    <row r="179" spans="1:5" ht="12.75" customHeight="1">
      <c r="A179" s="182"/>
      <c r="B179" s="182"/>
      <c r="C179" s="194"/>
      <c r="D179" s="195"/>
      <c r="E179" s="194"/>
    </row>
    <row r="180" spans="1:5" s="55" customFormat="1" ht="27" customHeight="1">
      <c r="A180" s="200" t="s">
        <v>122</v>
      </c>
      <c r="B180" s="213" t="s">
        <v>220</v>
      </c>
      <c r="C180" s="214">
        <f>C181+C196</f>
        <v>99340000</v>
      </c>
      <c r="D180" s="214">
        <f>D181+D196</f>
        <v>3660000</v>
      </c>
      <c r="E180" s="214">
        <f aca="true" t="shared" si="17" ref="E180:E216">C180+D180</f>
        <v>103000000</v>
      </c>
    </row>
    <row r="181" spans="1:5" ht="13.5" customHeight="1" hidden="1">
      <c r="A181" s="180">
        <v>3</v>
      </c>
      <c r="B181" s="117" t="s">
        <v>63</v>
      </c>
      <c r="C181" s="142">
        <f>C182+C192</f>
        <v>97340000</v>
      </c>
      <c r="D181" s="142">
        <f>D182+D192</f>
        <v>3660000</v>
      </c>
      <c r="E181" s="142">
        <f t="shared" si="17"/>
        <v>101000000</v>
      </c>
    </row>
    <row r="182" spans="1:5" ht="12.75" customHeight="1">
      <c r="A182" s="180">
        <v>32</v>
      </c>
      <c r="B182" s="117" t="s">
        <v>6</v>
      </c>
      <c r="C182" s="142">
        <f>C183+C185+C189</f>
        <v>97310000</v>
      </c>
      <c r="D182" s="142">
        <f>D183+D185+D189</f>
        <v>3660000</v>
      </c>
      <c r="E182" s="142">
        <f t="shared" si="17"/>
        <v>100970000</v>
      </c>
    </row>
    <row r="183" spans="1:5" ht="12.75" customHeight="1">
      <c r="A183" s="182">
        <v>322</v>
      </c>
      <c r="B183" s="27" t="s">
        <v>72</v>
      </c>
      <c r="C183" s="190">
        <f>C184</f>
        <v>2000000</v>
      </c>
      <c r="D183" s="190">
        <f>D184</f>
        <v>500000</v>
      </c>
      <c r="E183" s="190">
        <f t="shared" si="17"/>
        <v>2500000</v>
      </c>
    </row>
    <row r="184" spans="1:5" ht="12.75" customHeight="1" hidden="1">
      <c r="A184" s="182">
        <v>3221</v>
      </c>
      <c r="B184" s="182" t="s">
        <v>73</v>
      </c>
      <c r="C184" s="130">
        <v>2000000</v>
      </c>
      <c r="D184" s="130">
        <v>500000</v>
      </c>
      <c r="E184" s="130">
        <f t="shared" si="17"/>
        <v>2500000</v>
      </c>
    </row>
    <row r="185" spans="1:5" ht="12.75" customHeight="1">
      <c r="A185" s="182">
        <v>323</v>
      </c>
      <c r="B185" s="27" t="s">
        <v>14</v>
      </c>
      <c r="C185" s="190">
        <f>SUM(C186:C188)</f>
        <v>95170000</v>
      </c>
      <c r="D185" s="190">
        <f>SUM(D186:D188)</f>
        <v>3160000</v>
      </c>
      <c r="E185" s="190">
        <f t="shared" si="17"/>
        <v>98330000</v>
      </c>
    </row>
    <row r="186" spans="1:5" ht="12.75" customHeight="1" hidden="1">
      <c r="A186" s="182">
        <v>3231</v>
      </c>
      <c r="B186" s="182" t="s">
        <v>76</v>
      </c>
      <c r="C186" s="130">
        <v>9800000</v>
      </c>
      <c r="D186" s="130">
        <v>1000000</v>
      </c>
      <c r="E186" s="130">
        <f t="shared" si="17"/>
        <v>10800000</v>
      </c>
    </row>
    <row r="187" spans="1:5" ht="12.75" customHeight="1" hidden="1">
      <c r="A187" s="182">
        <v>3237</v>
      </c>
      <c r="B187" s="182" t="s">
        <v>16</v>
      </c>
      <c r="C187" s="130">
        <v>2000000</v>
      </c>
      <c r="D187" s="130">
        <v>2000000</v>
      </c>
      <c r="E187" s="130">
        <f t="shared" si="17"/>
        <v>4000000</v>
      </c>
    </row>
    <row r="188" spans="1:5" ht="12.75" customHeight="1" hidden="1">
      <c r="A188" s="182">
        <v>3239</v>
      </c>
      <c r="B188" s="182" t="s">
        <v>80</v>
      </c>
      <c r="C188" s="130">
        <v>83370000</v>
      </c>
      <c r="D188" s="130">
        <v>160000</v>
      </c>
      <c r="E188" s="130">
        <f t="shared" si="17"/>
        <v>83530000</v>
      </c>
    </row>
    <row r="189" spans="1:5" ht="12.75" customHeight="1">
      <c r="A189" s="182">
        <v>329</v>
      </c>
      <c r="B189" s="27" t="s">
        <v>82</v>
      </c>
      <c r="C189" s="190">
        <f>C191+C190</f>
        <v>140000</v>
      </c>
      <c r="D189" s="190">
        <f>D191+D190</f>
        <v>0</v>
      </c>
      <c r="E189" s="190">
        <f t="shared" si="17"/>
        <v>140000</v>
      </c>
    </row>
    <row r="190" spans="1:5" ht="12.75" customHeight="1" hidden="1">
      <c r="A190" s="182">
        <v>3295</v>
      </c>
      <c r="B190" s="182" t="s">
        <v>167</v>
      </c>
      <c r="C190" s="130">
        <v>30000</v>
      </c>
      <c r="D190" s="130"/>
      <c r="E190" s="130">
        <f t="shared" si="17"/>
        <v>30000</v>
      </c>
    </row>
    <row r="191" spans="1:5" ht="12.75" customHeight="1" hidden="1">
      <c r="A191" s="182">
        <v>3299</v>
      </c>
      <c r="B191" s="182" t="s">
        <v>82</v>
      </c>
      <c r="C191" s="130">
        <v>110000</v>
      </c>
      <c r="D191" s="130"/>
      <c r="E191" s="130">
        <f t="shared" si="17"/>
        <v>110000</v>
      </c>
    </row>
    <row r="192" spans="1:5" ht="12.75" customHeight="1">
      <c r="A192" s="180">
        <v>34</v>
      </c>
      <c r="B192" s="117" t="s">
        <v>19</v>
      </c>
      <c r="C192" s="142">
        <f>C193</f>
        <v>30000</v>
      </c>
      <c r="D192" s="142">
        <f>D193</f>
        <v>0</v>
      </c>
      <c r="E192" s="142">
        <f t="shared" si="17"/>
        <v>30000</v>
      </c>
    </row>
    <row r="193" spans="1:5" ht="12.75" customHeight="1">
      <c r="A193" s="182">
        <v>343</v>
      </c>
      <c r="B193" s="27" t="s">
        <v>95</v>
      </c>
      <c r="C193" s="190">
        <f>SUM(C194:C195)</f>
        <v>30000</v>
      </c>
      <c r="D193" s="190">
        <f>SUM(D194:D195)</f>
        <v>0</v>
      </c>
      <c r="E193" s="190">
        <f t="shared" si="17"/>
        <v>30000</v>
      </c>
    </row>
    <row r="194" spans="1:5" ht="12.75" customHeight="1" hidden="1">
      <c r="A194" s="182">
        <v>3431</v>
      </c>
      <c r="B194" s="182" t="s">
        <v>96</v>
      </c>
      <c r="C194" s="130">
        <v>25000</v>
      </c>
      <c r="D194" s="130"/>
      <c r="E194" s="130">
        <f t="shared" si="17"/>
        <v>25000</v>
      </c>
    </row>
    <row r="195" spans="1:5" ht="12.75" customHeight="1" hidden="1">
      <c r="A195" s="182">
        <v>3433</v>
      </c>
      <c r="B195" s="27" t="s">
        <v>97</v>
      </c>
      <c r="C195" s="130">
        <v>5000</v>
      </c>
      <c r="D195" s="130"/>
      <c r="E195" s="130">
        <f t="shared" si="17"/>
        <v>5000</v>
      </c>
    </row>
    <row r="196" spans="1:5" ht="12.75" customHeight="1">
      <c r="A196" s="206">
        <v>36</v>
      </c>
      <c r="B196" s="206" t="s">
        <v>200</v>
      </c>
      <c r="C196" s="142">
        <f>C197</f>
        <v>2000000</v>
      </c>
      <c r="D196" s="142">
        <f>D197</f>
        <v>0</v>
      </c>
      <c r="E196" s="142">
        <f t="shared" si="17"/>
        <v>2000000</v>
      </c>
    </row>
    <row r="197" spans="1:5" ht="12.75" customHeight="1">
      <c r="A197" s="208">
        <v>363</v>
      </c>
      <c r="B197" s="208" t="s">
        <v>176</v>
      </c>
      <c r="C197" s="190">
        <f>C198</f>
        <v>2000000</v>
      </c>
      <c r="D197" s="190">
        <f>D198</f>
        <v>0</v>
      </c>
      <c r="E197" s="190">
        <f t="shared" si="17"/>
        <v>2000000</v>
      </c>
    </row>
    <row r="198" spans="1:9" ht="12.75" customHeight="1" hidden="1">
      <c r="A198" s="208">
        <v>3631</v>
      </c>
      <c r="B198" s="215" t="s">
        <v>203</v>
      </c>
      <c r="C198" s="130">
        <v>2000000</v>
      </c>
      <c r="D198" s="130"/>
      <c r="E198" s="130">
        <f t="shared" si="17"/>
        <v>2000000</v>
      </c>
      <c r="G198" s="32"/>
      <c r="H198" s="32"/>
      <c r="I198" s="32"/>
    </row>
    <row r="199" spans="1:5" ht="12" customHeight="1">
      <c r="A199" s="182"/>
      <c r="B199" s="182"/>
      <c r="C199" s="194"/>
      <c r="D199" s="195"/>
      <c r="E199" s="194"/>
    </row>
    <row r="200" spans="1:5" ht="12.75" customHeight="1">
      <c r="A200" s="180" t="s">
        <v>123</v>
      </c>
      <c r="B200" s="216" t="s">
        <v>210</v>
      </c>
      <c r="C200" s="142">
        <f>C201</f>
        <v>7500000</v>
      </c>
      <c r="D200" s="142">
        <f>D201</f>
        <v>0</v>
      </c>
      <c r="E200" s="142">
        <f t="shared" si="17"/>
        <v>7500000</v>
      </c>
    </row>
    <row r="201" spans="1:5" ht="12.75" customHeight="1">
      <c r="A201" s="180">
        <v>32</v>
      </c>
      <c r="B201" s="180" t="s">
        <v>6</v>
      </c>
      <c r="C201" s="142">
        <f>C202+C207+C214</f>
        <v>7500000</v>
      </c>
      <c r="D201" s="142">
        <f>D202+D207+D214</f>
        <v>0</v>
      </c>
      <c r="E201" s="142">
        <f t="shared" si="17"/>
        <v>7500000</v>
      </c>
    </row>
    <row r="202" spans="1:5" ht="12.75" customHeight="1">
      <c r="A202" s="182">
        <v>322</v>
      </c>
      <c r="B202" s="182" t="s">
        <v>72</v>
      </c>
      <c r="C202" s="190">
        <f>SUM(C203:C206)</f>
        <v>2085000</v>
      </c>
      <c r="D202" s="190">
        <f>SUM(D203:D206)</f>
        <v>0</v>
      </c>
      <c r="E202" s="190">
        <f t="shared" si="17"/>
        <v>2085000</v>
      </c>
    </row>
    <row r="203" spans="1:9" ht="12.75" customHeight="1" hidden="1">
      <c r="A203" s="183">
        <v>3222</v>
      </c>
      <c r="B203" s="182" t="s">
        <v>74</v>
      </c>
      <c r="C203" s="130">
        <v>1000000</v>
      </c>
      <c r="D203" s="130"/>
      <c r="E203" s="130">
        <f t="shared" si="17"/>
        <v>1000000</v>
      </c>
      <c r="G203" s="32"/>
      <c r="H203" s="32"/>
      <c r="I203" s="32"/>
    </row>
    <row r="204" spans="1:5" ht="12.75" customHeight="1" hidden="1">
      <c r="A204" s="183">
        <v>3223</v>
      </c>
      <c r="B204" s="182" t="s">
        <v>75</v>
      </c>
      <c r="C204" s="130">
        <v>1000000</v>
      </c>
      <c r="D204" s="130"/>
      <c r="E204" s="130">
        <f t="shared" si="17"/>
        <v>1000000</v>
      </c>
    </row>
    <row r="205" spans="1:5" ht="12.75" customHeight="1" hidden="1">
      <c r="A205" s="183">
        <v>3225</v>
      </c>
      <c r="B205" s="182" t="s">
        <v>130</v>
      </c>
      <c r="C205" s="130">
        <v>50000</v>
      </c>
      <c r="D205" s="130"/>
      <c r="E205" s="130">
        <f t="shared" si="17"/>
        <v>50000</v>
      </c>
    </row>
    <row r="206" spans="1:5" ht="12.75" customHeight="1" hidden="1">
      <c r="A206" s="217">
        <v>3227</v>
      </c>
      <c r="B206" s="218" t="s">
        <v>250</v>
      </c>
      <c r="C206" s="130">
        <v>35000</v>
      </c>
      <c r="D206" s="130"/>
      <c r="E206" s="130">
        <f t="shared" si="17"/>
        <v>35000</v>
      </c>
    </row>
    <row r="207" spans="1:5" ht="12.75" customHeight="1">
      <c r="A207" s="182">
        <v>323</v>
      </c>
      <c r="B207" s="182" t="s">
        <v>14</v>
      </c>
      <c r="C207" s="190">
        <f>SUM(C208:C213)</f>
        <v>5355000</v>
      </c>
      <c r="D207" s="190">
        <f>SUM(D208:D213)</f>
        <v>0</v>
      </c>
      <c r="E207" s="190">
        <f t="shared" si="17"/>
        <v>5355000</v>
      </c>
    </row>
    <row r="208" spans="1:5" ht="12.75" customHeight="1" hidden="1">
      <c r="A208" s="183">
        <v>3231</v>
      </c>
      <c r="B208" s="182" t="s">
        <v>76</v>
      </c>
      <c r="C208" s="130">
        <v>100000</v>
      </c>
      <c r="D208" s="130"/>
      <c r="E208" s="130">
        <f t="shared" si="17"/>
        <v>100000</v>
      </c>
    </row>
    <row r="209" spans="1:5" ht="12.75" customHeight="1" hidden="1">
      <c r="A209" s="183">
        <v>3232</v>
      </c>
      <c r="B209" s="182" t="s">
        <v>131</v>
      </c>
      <c r="C209" s="130">
        <v>4000000</v>
      </c>
      <c r="D209" s="130"/>
      <c r="E209" s="130">
        <f t="shared" si="17"/>
        <v>4000000</v>
      </c>
    </row>
    <row r="210" spans="1:5" ht="12.75" customHeight="1" hidden="1">
      <c r="A210" s="183">
        <v>3234</v>
      </c>
      <c r="B210" s="182" t="s">
        <v>78</v>
      </c>
      <c r="C210" s="130">
        <v>105000</v>
      </c>
      <c r="D210" s="130"/>
      <c r="E210" s="130">
        <f t="shared" si="17"/>
        <v>105000</v>
      </c>
    </row>
    <row r="211" spans="1:5" ht="12.75" customHeight="1" hidden="1">
      <c r="A211" s="183">
        <v>3235</v>
      </c>
      <c r="B211" s="182" t="s">
        <v>79</v>
      </c>
      <c r="C211" s="130">
        <v>900000</v>
      </c>
      <c r="D211" s="130"/>
      <c r="E211" s="130">
        <f t="shared" si="17"/>
        <v>900000</v>
      </c>
    </row>
    <row r="212" spans="1:5" ht="12.75" customHeight="1" hidden="1">
      <c r="A212" s="182">
        <v>3237</v>
      </c>
      <c r="B212" s="182" t="s">
        <v>16</v>
      </c>
      <c r="C212" s="130">
        <v>50000</v>
      </c>
      <c r="D212" s="130"/>
      <c r="E212" s="130">
        <f t="shared" si="17"/>
        <v>50000</v>
      </c>
    </row>
    <row r="213" spans="1:5" ht="12.75" customHeight="1" hidden="1">
      <c r="A213" s="182">
        <v>3239</v>
      </c>
      <c r="B213" s="182" t="s">
        <v>80</v>
      </c>
      <c r="C213" s="130">
        <v>200000</v>
      </c>
      <c r="D213" s="130"/>
      <c r="E213" s="130">
        <f t="shared" si="17"/>
        <v>200000</v>
      </c>
    </row>
    <row r="214" spans="1:5" ht="12.75" customHeight="1">
      <c r="A214" s="182">
        <v>329</v>
      </c>
      <c r="B214" s="182" t="s">
        <v>82</v>
      </c>
      <c r="C214" s="190">
        <f>C216+C215</f>
        <v>60000</v>
      </c>
      <c r="D214" s="190">
        <f>D216+D215</f>
        <v>0</v>
      </c>
      <c r="E214" s="190">
        <f t="shared" si="17"/>
        <v>60000</v>
      </c>
    </row>
    <row r="215" spans="1:5" ht="12.75" customHeight="1" hidden="1">
      <c r="A215" s="182">
        <v>3295</v>
      </c>
      <c r="B215" s="182" t="s">
        <v>167</v>
      </c>
      <c r="C215" s="130">
        <v>10000</v>
      </c>
      <c r="D215" s="130"/>
      <c r="E215" s="130">
        <f t="shared" si="17"/>
        <v>10000</v>
      </c>
    </row>
    <row r="216" spans="1:5" ht="12.75" customHeight="1" hidden="1">
      <c r="A216" s="182">
        <v>3299</v>
      </c>
      <c r="B216" s="182" t="s">
        <v>82</v>
      </c>
      <c r="C216" s="130">
        <v>50000</v>
      </c>
      <c r="D216" s="130"/>
      <c r="E216" s="130">
        <f t="shared" si="17"/>
        <v>50000</v>
      </c>
    </row>
    <row r="217" spans="1:5" ht="12.75">
      <c r="A217" s="183"/>
      <c r="B217" s="182"/>
      <c r="C217" s="194"/>
      <c r="D217" s="195"/>
      <c r="E217" s="194"/>
    </row>
    <row r="218" spans="1:5" ht="24" customHeight="1">
      <c r="A218" s="200" t="s">
        <v>124</v>
      </c>
      <c r="B218" s="205" t="s">
        <v>211</v>
      </c>
      <c r="C218" s="142">
        <f>C219</f>
        <v>7000000</v>
      </c>
      <c r="D218" s="142">
        <f>D219</f>
        <v>-200000</v>
      </c>
      <c r="E218" s="142">
        <f aca="true" t="shared" si="18" ref="E218:E227">C218+D218</f>
        <v>6800000</v>
      </c>
    </row>
    <row r="219" spans="1:5" ht="12.75" hidden="1">
      <c r="A219" s="180">
        <v>3</v>
      </c>
      <c r="B219" s="117" t="s">
        <v>63</v>
      </c>
      <c r="C219" s="142">
        <f>C220</f>
        <v>7000000</v>
      </c>
      <c r="D219" s="142">
        <f>D220</f>
        <v>-200000</v>
      </c>
      <c r="E219" s="142">
        <f t="shared" si="18"/>
        <v>6800000</v>
      </c>
    </row>
    <row r="220" spans="1:5" ht="12.75" customHeight="1">
      <c r="A220" s="180">
        <v>32</v>
      </c>
      <c r="B220" s="117" t="s">
        <v>6</v>
      </c>
      <c r="C220" s="142">
        <f>C221+C224</f>
        <v>7000000</v>
      </c>
      <c r="D220" s="142">
        <f>D221+D224</f>
        <v>-200000</v>
      </c>
      <c r="E220" s="142">
        <f t="shared" si="18"/>
        <v>6800000</v>
      </c>
    </row>
    <row r="221" spans="1:5" ht="12.75" customHeight="1">
      <c r="A221" s="182">
        <v>323</v>
      </c>
      <c r="B221" s="182" t="s">
        <v>14</v>
      </c>
      <c r="C221" s="190">
        <f>SUM(C222:C223)</f>
        <v>6950000</v>
      </c>
      <c r="D221" s="190">
        <f>SUM(D222:D223)</f>
        <v>-200000</v>
      </c>
      <c r="E221" s="190">
        <f t="shared" si="18"/>
        <v>6750000</v>
      </c>
    </row>
    <row r="222" spans="1:5" ht="12.75" customHeight="1" hidden="1">
      <c r="A222" s="182">
        <v>3237</v>
      </c>
      <c r="B222" s="182" t="s">
        <v>16</v>
      </c>
      <c r="C222" s="130">
        <v>800000</v>
      </c>
      <c r="D222" s="130"/>
      <c r="E222" s="130">
        <f t="shared" si="18"/>
        <v>800000</v>
      </c>
    </row>
    <row r="223" spans="1:5" ht="12.75" customHeight="1" hidden="1">
      <c r="A223" s="182">
        <v>3239</v>
      </c>
      <c r="B223" s="182" t="s">
        <v>80</v>
      </c>
      <c r="C223" s="130">
        <v>6150000</v>
      </c>
      <c r="D223" s="130">
        <v>-200000</v>
      </c>
      <c r="E223" s="130">
        <f t="shared" si="18"/>
        <v>5950000</v>
      </c>
    </row>
    <row r="224" spans="1:5" ht="12.75" customHeight="1">
      <c r="A224" s="182">
        <v>329</v>
      </c>
      <c r="B224" s="182" t="s">
        <v>82</v>
      </c>
      <c r="C224" s="190">
        <f>C225+C227+C226</f>
        <v>50000</v>
      </c>
      <c r="D224" s="190">
        <f>D225+D227+D226</f>
        <v>0</v>
      </c>
      <c r="E224" s="190">
        <f t="shared" si="18"/>
        <v>50000</v>
      </c>
    </row>
    <row r="225" spans="1:5" ht="12.75" customHeight="1" hidden="1">
      <c r="A225" s="184">
        <v>3295</v>
      </c>
      <c r="B225" s="185" t="s">
        <v>167</v>
      </c>
      <c r="C225" s="133">
        <v>30000</v>
      </c>
      <c r="D225" s="133"/>
      <c r="E225" s="133">
        <f t="shared" si="18"/>
        <v>30000</v>
      </c>
    </row>
    <row r="226" spans="1:5" ht="12.75" customHeight="1" hidden="1">
      <c r="A226" s="219">
        <v>3296</v>
      </c>
      <c r="B226" s="219" t="s">
        <v>242</v>
      </c>
      <c r="C226" s="133">
        <v>10000</v>
      </c>
      <c r="D226" s="133"/>
      <c r="E226" s="133">
        <f t="shared" si="18"/>
        <v>10000</v>
      </c>
    </row>
    <row r="227" spans="1:5" ht="12.75" customHeight="1" hidden="1">
      <c r="A227" s="183">
        <v>3299</v>
      </c>
      <c r="B227" s="182" t="s">
        <v>82</v>
      </c>
      <c r="C227" s="130">
        <v>10000</v>
      </c>
      <c r="D227" s="130"/>
      <c r="E227" s="130">
        <f t="shared" si="18"/>
        <v>10000</v>
      </c>
    </row>
    <row r="228" spans="1:5" ht="12.75" customHeight="1">
      <c r="A228" s="183"/>
      <c r="B228" s="182"/>
      <c r="C228" s="192"/>
      <c r="D228" s="193"/>
      <c r="E228" s="192"/>
    </row>
    <row r="229" spans="1:5" ht="12.75" customHeight="1">
      <c r="A229" s="180" t="s">
        <v>132</v>
      </c>
      <c r="B229" s="117" t="s">
        <v>148</v>
      </c>
      <c r="C229" s="142">
        <f>C231++C235+C238</f>
        <v>20000000</v>
      </c>
      <c r="D229" s="142">
        <f>D231++D235+D238</f>
        <v>-14000000</v>
      </c>
      <c r="E229" s="142">
        <f>E231++E235+E238</f>
        <v>6000000</v>
      </c>
    </row>
    <row r="230" spans="1:5" ht="12.75" customHeight="1" hidden="1">
      <c r="A230" s="180">
        <v>3</v>
      </c>
      <c r="B230" s="117" t="s">
        <v>63</v>
      </c>
      <c r="C230" s="142">
        <f>C231+C238</f>
        <v>20000000</v>
      </c>
      <c r="D230" s="142">
        <f>D231+D238</f>
        <v>-15000000</v>
      </c>
      <c r="E230" s="142">
        <f aca="true" t="shared" si="19" ref="E230:E240">C230+D230</f>
        <v>5000000</v>
      </c>
    </row>
    <row r="231" spans="1:5" ht="12.75" customHeight="1">
      <c r="A231" s="180">
        <v>32</v>
      </c>
      <c r="B231" s="117" t="s">
        <v>6</v>
      </c>
      <c r="C231" s="142">
        <f>C232</f>
        <v>19000000</v>
      </c>
      <c r="D231" s="142">
        <f>D232</f>
        <v>-15000000</v>
      </c>
      <c r="E231" s="142">
        <f>C231+D231</f>
        <v>4000000</v>
      </c>
    </row>
    <row r="232" spans="1:5" ht="12.75" customHeight="1">
      <c r="A232" s="182">
        <v>329</v>
      </c>
      <c r="B232" s="27" t="s">
        <v>82</v>
      </c>
      <c r="C232" s="190">
        <f>C234+C233</f>
        <v>19000000</v>
      </c>
      <c r="D232" s="190">
        <f>D234+D233</f>
        <v>-15000000</v>
      </c>
      <c r="E232" s="190">
        <f t="shared" si="19"/>
        <v>4000000</v>
      </c>
    </row>
    <row r="233" spans="1:9" ht="12.75" customHeight="1" hidden="1">
      <c r="A233" s="141">
        <v>3296</v>
      </c>
      <c r="B233" s="141" t="s">
        <v>242</v>
      </c>
      <c r="C233" s="130">
        <v>16150000</v>
      </c>
      <c r="D233" s="130">
        <v>-13000000</v>
      </c>
      <c r="E233" s="130">
        <f t="shared" si="19"/>
        <v>3150000</v>
      </c>
      <c r="G233" s="32"/>
      <c r="H233" s="32"/>
      <c r="I233" s="32"/>
    </row>
    <row r="234" spans="1:6" ht="12.75" customHeight="1" hidden="1">
      <c r="A234" s="182">
        <v>3299</v>
      </c>
      <c r="B234" s="182" t="s">
        <v>82</v>
      </c>
      <c r="C234" s="130">
        <v>2850000</v>
      </c>
      <c r="D234" s="130">
        <v>-2000000</v>
      </c>
      <c r="E234" s="130">
        <f t="shared" si="19"/>
        <v>850000</v>
      </c>
      <c r="F234" s="32"/>
    </row>
    <row r="235" spans="1:6" ht="12.75" customHeight="1">
      <c r="A235" s="216">
        <v>36</v>
      </c>
      <c r="B235" s="216" t="s">
        <v>200</v>
      </c>
      <c r="C235" s="210">
        <f>C236</f>
        <v>0</v>
      </c>
      <c r="D235" s="210">
        <f>D236</f>
        <v>1000000</v>
      </c>
      <c r="E235" s="210">
        <f t="shared" si="19"/>
        <v>1000000</v>
      </c>
      <c r="F235" s="32"/>
    </row>
    <row r="236" spans="1:6" ht="12.75" customHeight="1">
      <c r="A236" s="220">
        <v>363</v>
      </c>
      <c r="B236" s="220" t="s">
        <v>176</v>
      </c>
      <c r="C236" s="130">
        <f>C237</f>
        <v>0</v>
      </c>
      <c r="D236" s="130">
        <f>D237</f>
        <v>1000000</v>
      </c>
      <c r="E236" s="130">
        <f t="shared" si="19"/>
        <v>1000000</v>
      </c>
      <c r="F236" s="32"/>
    </row>
    <row r="237" spans="1:6" ht="12.75" customHeight="1" hidden="1">
      <c r="A237" s="220">
        <v>3631</v>
      </c>
      <c r="B237" s="221" t="s">
        <v>203</v>
      </c>
      <c r="C237" s="130">
        <v>0</v>
      </c>
      <c r="D237" s="130">
        <v>1000000</v>
      </c>
      <c r="E237" s="130">
        <f t="shared" si="19"/>
        <v>1000000</v>
      </c>
      <c r="F237" s="32"/>
    </row>
    <row r="238" spans="1:5" ht="12.75" customHeight="1">
      <c r="A238" s="180">
        <v>38</v>
      </c>
      <c r="B238" s="117" t="s">
        <v>86</v>
      </c>
      <c r="C238" s="142">
        <f>C239</f>
        <v>1000000</v>
      </c>
      <c r="D238" s="142">
        <f>D239</f>
        <v>0</v>
      </c>
      <c r="E238" s="142">
        <f t="shared" si="19"/>
        <v>1000000</v>
      </c>
    </row>
    <row r="239" spans="1:5" ht="12.75" customHeight="1">
      <c r="A239" s="182">
        <v>383</v>
      </c>
      <c r="B239" s="27" t="s">
        <v>87</v>
      </c>
      <c r="C239" s="190">
        <f>C240</f>
        <v>1000000</v>
      </c>
      <c r="D239" s="190">
        <f>D240</f>
        <v>0</v>
      </c>
      <c r="E239" s="190">
        <f t="shared" si="19"/>
        <v>1000000</v>
      </c>
    </row>
    <row r="240" spans="1:5" ht="12.75" customHeight="1" hidden="1">
      <c r="A240" s="182">
        <v>3831</v>
      </c>
      <c r="B240" s="182" t="s">
        <v>235</v>
      </c>
      <c r="C240" s="130">
        <v>1000000</v>
      </c>
      <c r="D240" s="130"/>
      <c r="E240" s="130">
        <f t="shared" si="19"/>
        <v>1000000</v>
      </c>
    </row>
    <row r="241" spans="1:5" ht="12.75" customHeight="1">
      <c r="A241" s="180"/>
      <c r="B241" s="117"/>
      <c r="C241" s="194"/>
      <c r="D241" s="195"/>
      <c r="E241" s="194"/>
    </row>
    <row r="242" spans="1:5" s="56" customFormat="1" ht="12.75" customHeight="1">
      <c r="A242" s="171">
        <v>104</v>
      </c>
      <c r="B242" s="99" t="s">
        <v>133</v>
      </c>
      <c r="C242" s="142">
        <f>C244+C259+C264+C270+C278+C283+C294+C302+C307+C312</f>
        <v>1814572405</v>
      </c>
      <c r="D242" s="142">
        <f>D244+D259+D264+D270+D278+D283+D294+D302+D307+D312</f>
        <v>230522018</v>
      </c>
      <c r="E242" s="142">
        <f>C242+D242</f>
        <v>2045094423</v>
      </c>
    </row>
    <row r="243" spans="1:5" ht="12.75">
      <c r="A243" s="188"/>
      <c r="B243" s="180"/>
      <c r="C243" s="194"/>
      <c r="D243" s="195"/>
      <c r="E243" s="194"/>
    </row>
    <row r="244" spans="1:5" s="57" customFormat="1" ht="39">
      <c r="A244" s="200" t="s">
        <v>115</v>
      </c>
      <c r="B244" s="205" t="s">
        <v>212</v>
      </c>
      <c r="C244" s="142">
        <f>C246+C254+C251</f>
        <v>201903000</v>
      </c>
      <c r="D244" s="142">
        <f>D246+D254+D251</f>
        <v>-31903000</v>
      </c>
      <c r="E244" s="142">
        <f aca="true" t="shared" si="20" ref="E244:E257">C244+D244</f>
        <v>170000000</v>
      </c>
    </row>
    <row r="245" spans="1:5" ht="15" customHeight="1" hidden="1">
      <c r="A245" s="180">
        <v>3</v>
      </c>
      <c r="B245" s="117" t="s">
        <v>63</v>
      </c>
      <c r="C245" s="194"/>
      <c r="D245" s="194"/>
      <c r="E245" s="194">
        <f t="shared" si="20"/>
        <v>0</v>
      </c>
    </row>
    <row r="246" spans="1:5" ht="12.75" customHeight="1">
      <c r="A246" s="180">
        <v>36</v>
      </c>
      <c r="B246" s="117" t="s">
        <v>200</v>
      </c>
      <c r="C246" s="142">
        <f>C249+C247</f>
        <v>6860000</v>
      </c>
      <c r="D246" s="142">
        <f>D249+D247</f>
        <v>-1550000</v>
      </c>
      <c r="E246" s="142">
        <f t="shared" si="20"/>
        <v>5310000</v>
      </c>
    </row>
    <row r="247" spans="1:5" ht="12.75" customHeight="1">
      <c r="A247" s="218">
        <v>361</v>
      </c>
      <c r="B247" s="252" t="s">
        <v>248</v>
      </c>
      <c r="C247" s="190">
        <f>C248</f>
        <v>750000</v>
      </c>
      <c r="D247" s="190">
        <f>D248</f>
        <v>0</v>
      </c>
      <c r="E247" s="190">
        <f t="shared" si="20"/>
        <v>750000</v>
      </c>
    </row>
    <row r="248" spans="1:9" ht="12.75" customHeight="1" hidden="1">
      <c r="A248" s="222">
        <v>3612</v>
      </c>
      <c r="B248" s="131" t="s">
        <v>249</v>
      </c>
      <c r="C248" s="130">
        <v>750000</v>
      </c>
      <c r="D248" s="130"/>
      <c r="E248" s="130">
        <f t="shared" si="20"/>
        <v>750000</v>
      </c>
      <c r="G248" s="32"/>
      <c r="H248" s="32"/>
      <c r="I248" s="32"/>
    </row>
    <row r="249" spans="1:5" ht="12.75" customHeight="1">
      <c r="A249" s="182">
        <v>363</v>
      </c>
      <c r="B249" s="27" t="s">
        <v>176</v>
      </c>
      <c r="C249" s="190">
        <f>C250</f>
        <v>6110000</v>
      </c>
      <c r="D249" s="190">
        <f>D250</f>
        <v>-1550000</v>
      </c>
      <c r="E249" s="190">
        <f t="shared" si="20"/>
        <v>4560000</v>
      </c>
    </row>
    <row r="250" spans="1:9" ht="12.75" customHeight="1" hidden="1">
      <c r="A250" s="223">
        <v>3632</v>
      </c>
      <c r="B250" s="182" t="s">
        <v>175</v>
      </c>
      <c r="C250" s="130">
        <v>6110000</v>
      </c>
      <c r="D250" s="130">
        <v>-1550000</v>
      </c>
      <c r="E250" s="130">
        <f t="shared" si="20"/>
        <v>4560000</v>
      </c>
      <c r="G250" s="32"/>
      <c r="H250" s="32"/>
      <c r="I250" s="32"/>
    </row>
    <row r="251" spans="1:5" ht="12.75" customHeight="1">
      <c r="A251" s="180">
        <v>38</v>
      </c>
      <c r="B251" s="117" t="s">
        <v>86</v>
      </c>
      <c r="C251" s="142">
        <f>C253</f>
        <v>3200000</v>
      </c>
      <c r="D251" s="142">
        <f>D253</f>
        <v>-2200000</v>
      </c>
      <c r="E251" s="142">
        <f t="shared" si="20"/>
        <v>1000000</v>
      </c>
    </row>
    <row r="252" spans="1:5" ht="11.25" customHeight="1">
      <c r="A252" s="182">
        <v>386</v>
      </c>
      <c r="B252" s="27" t="s">
        <v>89</v>
      </c>
      <c r="C252" s="190">
        <f>C253</f>
        <v>3200000</v>
      </c>
      <c r="D252" s="190">
        <f>D253</f>
        <v>-2200000</v>
      </c>
      <c r="E252" s="190">
        <f t="shared" si="20"/>
        <v>1000000</v>
      </c>
    </row>
    <row r="253" spans="1:9" ht="24" customHeight="1" hidden="1">
      <c r="A253" s="198">
        <v>3861</v>
      </c>
      <c r="B253" s="189" t="s">
        <v>229</v>
      </c>
      <c r="C253" s="224">
        <v>3200000</v>
      </c>
      <c r="D253" s="224">
        <v>-2200000</v>
      </c>
      <c r="E253" s="224">
        <f t="shared" si="20"/>
        <v>1000000</v>
      </c>
      <c r="G253" s="32"/>
      <c r="H253" s="32"/>
      <c r="I253" s="32"/>
    </row>
    <row r="254" spans="1:5" ht="12.75" customHeight="1" hidden="1">
      <c r="A254" s="180">
        <v>4</v>
      </c>
      <c r="B254" s="117" t="s">
        <v>90</v>
      </c>
      <c r="C254" s="142">
        <f aca="true" t="shared" si="21" ref="C254:D256">C255</f>
        <v>191843000</v>
      </c>
      <c r="D254" s="142">
        <f t="shared" si="21"/>
        <v>-28153000</v>
      </c>
      <c r="E254" s="142">
        <f t="shared" si="20"/>
        <v>163690000</v>
      </c>
    </row>
    <row r="255" spans="1:5" ht="12.75" customHeight="1">
      <c r="A255" s="180">
        <v>45</v>
      </c>
      <c r="B255" s="117" t="s">
        <v>35</v>
      </c>
      <c r="C255" s="142">
        <f t="shared" si="21"/>
        <v>191843000</v>
      </c>
      <c r="D255" s="142">
        <f t="shared" si="21"/>
        <v>-28153000</v>
      </c>
      <c r="E255" s="142">
        <f t="shared" si="20"/>
        <v>163690000</v>
      </c>
    </row>
    <row r="256" spans="1:5" ht="12.75" customHeight="1">
      <c r="A256" s="182">
        <v>451</v>
      </c>
      <c r="B256" s="27" t="s">
        <v>0</v>
      </c>
      <c r="C256" s="190">
        <f t="shared" si="21"/>
        <v>191843000</v>
      </c>
      <c r="D256" s="190">
        <f t="shared" si="21"/>
        <v>-28153000</v>
      </c>
      <c r="E256" s="190">
        <f t="shared" si="20"/>
        <v>163690000</v>
      </c>
    </row>
    <row r="257" spans="1:9" ht="12.75" customHeight="1" hidden="1">
      <c r="A257" s="183">
        <v>4511</v>
      </c>
      <c r="B257" s="182" t="s">
        <v>0</v>
      </c>
      <c r="C257" s="130">
        <v>191843000</v>
      </c>
      <c r="D257" s="130">
        <v>-28153000</v>
      </c>
      <c r="E257" s="130">
        <f t="shared" si="20"/>
        <v>163690000</v>
      </c>
      <c r="G257" s="32"/>
      <c r="H257" s="32"/>
      <c r="I257" s="32"/>
    </row>
    <row r="258" spans="1:5" ht="12.75" customHeight="1">
      <c r="A258" s="183"/>
      <c r="B258" s="182"/>
      <c r="C258" s="192"/>
      <c r="D258" s="193"/>
      <c r="E258" s="192"/>
    </row>
    <row r="259" spans="1:5" ht="12.75" customHeight="1">
      <c r="A259" s="180" t="s">
        <v>125</v>
      </c>
      <c r="B259" s="205" t="s">
        <v>206</v>
      </c>
      <c r="C259" s="142">
        <f aca="true" t="shared" si="22" ref="C259:D261">C260</f>
        <v>85000000</v>
      </c>
      <c r="D259" s="142">
        <f t="shared" si="22"/>
        <v>42000000</v>
      </c>
      <c r="E259" s="142">
        <f>C259+D259</f>
        <v>127000000</v>
      </c>
    </row>
    <row r="260" spans="1:5" ht="12.75" customHeight="1">
      <c r="A260" s="180">
        <v>38</v>
      </c>
      <c r="B260" s="47" t="s">
        <v>86</v>
      </c>
      <c r="C260" s="142">
        <f t="shared" si="22"/>
        <v>85000000</v>
      </c>
      <c r="D260" s="142">
        <f t="shared" si="22"/>
        <v>42000000</v>
      </c>
      <c r="E260" s="142">
        <f>C260+D260</f>
        <v>127000000</v>
      </c>
    </row>
    <row r="261" spans="1:5" ht="12.75" customHeight="1">
      <c r="A261" s="182">
        <v>386</v>
      </c>
      <c r="B261" s="46" t="s">
        <v>89</v>
      </c>
      <c r="C261" s="190">
        <f t="shared" si="22"/>
        <v>85000000</v>
      </c>
      <c r="D261" s="190">
        <f t="shared" si="22"/>
        <v>42000000</v>
      </c>
      <c r="E261" s="190">
        <f>C261+D261</f>
        <v>127000000</v>
      </c>
    </row>
    <row r="262" spans="1:5" ht="24" customHeight="1" hidden="1">
      <c r="A262" s="201">
        <v>3861</v>
      </c>
      <c r="B262" s="189" t="s">
        <v>262</v>
      </c>
      <c r="C262" s="130">
        <v>85000000</v>
      </c>
      <c r="D262" s="130">
        <v>42000000</v>
      </c>
      <c r="E262" s="130">
        <f>C262+D262</f>
        <v>127000000</v>
      </c>
    </row>
    <row r="263" spans="1:5" ht="12" customHeight="1">
      <c r="A263" s="182"/>
      <c r="B263" s="182"/>
      <c r="C263" s="192"/>
      <c r="D263" s="193"/>
      <c r="E263" s="192"/>
    </row>
    <row r="264" spans="1:5" ht="26.25">
      <c r="A264" s="200" t="s">
        <v>126</v>
      </c>
      <c r="B264" s="205" t="s">
        <v>213</v>
      </c>
      <c r="C264" s="142">
        <f>C266</f>
        <v>87738000</v>
      </c>
      <c r="D264" s="142">
        <f>D266</f>
        <v>56262000</v>
      </c>
      <c r="E264" s="142">
        <f>C264+D264</f>
        <v>144000000</v>
      </c>
    </row>
    <row r="265" spans="1:5" ht="12.75" hidden="1">
      <c r="A265" s="180">
        <v>3</v>
      </c>
      <c r="B265" s="47" t="s">
        <v>63</v>
      </c>
      <c r="C265" s="192"/>
      <c r="D265" s="192"/>
      <c r="E265" s="192">
        <f>C265+D265</f>
        <v>0</v>
      </c>
    </row>
    <row r="266" spans="1:5" ht="12.75">
      <c r="A266" s="180">
        <v>38</v>
      </c>
      <c r="B266" s="47" t="s">
        <v>86</v>
      </c>
      <c r="C266" s="142">
        <f>C267</f>
        <v>87738000</v>
      </c>
      <c r="D266" s="142">
        <f>D267</f>
        <v>56262000</v>
      </c>
      <c r="E266" s="142">
        <f>C266+D266</f>
        <v>144000000</v>
      </c>
    </row>
    <row r="267" spans="1:5" ht="12.75">
      <c r="A267" s="182">
        <v>386</v>
      </c>
      <c r="B267" s="46" t="s">
        <v>157</v>
      </c>
      <c r="C267" s="190">
        <f>C268</f>
        <v>87738000</v>
      </c>
      <c r="D267" s="190">
        <f>D268</f>
        <v>56262000</v>
      </c>
      <c r="E267" s="190">
        <f>C267+D267</f>
        <v>144000000</v>
      </c>
    </row>
    <row r="268" spans="1:5" ht="24" customHeight="1" hidden="1">
      <c r="A268" s="225">
        <v>3861</v>
      </c>
      <c r="B268" s="189" t="s">
        <v>262</v>
      </c>
      <c r="C268" s="130">
        <v>87738000</v>
      </c>
      <c r="D268" s="130">
        <v>56262000</v>
      </c>
      <c r="E268" s="130">
        <f>C268+D268</f>
        <v>144000000</v>
      </c>
    </row>
    <row r="269" spans="1:5" ht="12.75" customHeight="1">
      <c r="A269" s="182"/>
      <c r="B269" s="182"/>
      <c r="C269" s="192"/>
      <c r="D269" s="193"/>
      <c r="E269" s="192"/>
    </row>
    <row r="270" spans="1:10" ht="26.25">
      <c r="A270" s="200" t="s">
        <v>127</v>
      </c>
      <c r="B270" s="205" t="s">
        <v>214</v>
      </c>
      <c r="C270" s="142">
        <f>C271+C274</f>
        <v>80000000</v>
      </c>
      <c r="D270" s="142">
        <f>D271+D274</f>
        <v>2000000</v>
      </c>
      <c r="E270" s="142">
        <f aca="true" t="shared" si="23" ref="E270:E276">C270+D270</f>
        <v>82000000</v>
      </c>
      <c r="J270" s="32"/>
    </row>
    <row r="271" spans="1:5" ht="12.75" customHeight="1">
      <c r="A271" s="180">
        <v>38</v>
      </c>
      <c r="B271" s="117" t="s">
        <v>86</v>
      </c>
      <c r="C271" s="142">
        <f>C272</f>
        <v>11000000</v>
      </c>
      <c r="D271" s="142">
        <f>D272</f>
        <v>0</v>
      </c>
      <c r="E271" s="142">
        <f t="shared" si="23"/>
        <v>11000000</v>
      </c>
    </row>
    <row r="272" spans="1:5" ht="12.75" customHeight="1">
      <c r="A272" s="182">
        <v>386</v>
      </c>
      <c r="B272" s="27" t="s">
        <v>89</v>
      </c>
      <c r="C272" s="190">
        <f>C273</f>
        <v>11000000</v>
      </c>
      <c r="D272" s="190">
        <f>D273</f>
        <v>0</v>
      </c>
      <c r="E272" s="190">
        <f t="shared" si="23"/>
        <v>11000000</v>
      </c>
    </row>
    <row r="273" spans="1:14" ht="24" customHeight="1" hidden="1">
      <c r="A273" s="225">
        <v>3861</v>
      </c>
      <c r="B273" s="189" t="s">
        <v>262</v>
      </c>
      <c r="C273" s="130">
        <v>11000000</v>
      </c>
      <c r="D273" s="130"/>
      <c r="E273" s="130">
        <f t="shared" si="23"/>
        <v>11000000</v>
      </c>
      <c r="N273" s="32"/>
    </row>
    <row r="274" spans="1:5" ht="12.75" customHeight="1">
      <c r="A274" s="180">
        <v>42</v>
      </c>
      <c r="B274" s="117" t="s">
        <v>22</v>
      </c>
      <c r="C274" s="142">
        <f>C275</f>
        <v>69000000</v>
      </c>
      <c r="D274" s="142">
        <f>D275</f>
        <v>2000000</v>
      </c>
      <c r="E274" s="142">
        <f t="shared" si="23"/>
        <v>71000000</v>
      </c>
    </row>
    <row r="275" spans="1:5" ht="12.75" customHeight="1">
      <c r="A275" s="182">
        <v>421</v>
      </c>
      <c r="B275" s="27" t="s">
        <v>23</v>
      </c>
      <c r="C275" s="190">
        <f>C276</f>
        <v>69000000</v>
      </c>
      <c r="D275" s="190">
        <f>D276</f>
        <v>2000000</v>
      </c>
      <c r="E275" s="190">
        <f t="shared" si="23"/>
        <v>71000000</v>
      </c>
    </row>
    <row r="276" spans="1:9" ht="12.75" customHeight="1" hidden="1">
      <c r="A276" s="183">
        <v>4214</v>
      </c>
      <c r="B276" s="182" t="s">
        <v>27</v>
      </c>
      <c r="C276" s="130">
        <v>69000000</v>
      </c>
      <c r="D276" s="130">
        <v>2000000</v>
      </c>
      <c r="E276" s="130">
        <f t="shared" si="23"/>
        <v>71000000</v>
      </c>
      <c r="G276" s="32"/>
      <c r="H276" s="32"/>
      <c r="I276" s="32"/>
    </row>
    <row r="277" spans="1:5" ht="12.75" customHeight="1">
      <c r="A277" s="182"/>
      <c r="B277" s="182"/>
      <c r="C277" s="194"/>
      <c r="D277" s="194"/>
      <c r="E277" s="194"/>
    </row>
    <row r="278" spans="1:5" ht="26.25">
      <c r="A278" s="200" t="s">
        <v>128</v>
      </c>
      <c r="B278" s="117" t="s">
        <v>247</v>
      </c>
      <c r="C278" s="142">
        <f aca="true" t="shared" si="24" ref="C278:D280">C279</f>
        <v>15000000</v>
      </c>
      <c r="D278" s="142">
        <f t="shared" si="24"/>
        <v>-3450000</v>
      </c>
      <c r="E278" s="142">
        <f>C278+D278</f>
        <v>11550000</v>
      </c>
    </row>
    <row r="279" spans="1:5" ht="12.75" customHeight="1">
      <c r="A279" s="180">
        <v>41</v>
      </c>
      <c r="B279" s="117" t="s">
        <v>234</v>
      </c>
      <c r="C279" s="142">
        <f t="shared" si="24"/>
        <v>15000000</v>
      </c>
      <c r="D279" s="142">
        <f t="shared" si="24"/>
        <v>-3450000</v>
      </c>
      <c r="E279" s="142">
        <f>C279+D279</f>
        <v>11550000</v>
      </c>
    </row>
    <row r="280" spans="1:5" ht="12" customHeight="1">
      <c r="A280" s="182">
        <v>411</v>
      </c>
      <c r="B280" s="27" t="s">
        <v>91</v>
      </c>
      <c r="C280" s="190">
        <f t="shared" si="24"/>
        <v>15000000</v>
      </c>
      <c r="D280" s="190">
        <f t="shared" si="24"/>
        <v>-3450000</v>
      </c>
      <c r="E280" s="190">
        <f>C280+D280</f>
        <v>11550000</v>
      </c>
    </row>
    <row r="281" spans="1:9" ht="12.75" hidden="1">
      <c r="A281" s="182">
        <v>4111</v>
      </c>
      <c r="B281" s="182" t="s">
        <v>59</v>
      </c>
      <c r="C281" s="130">
        <v>15000000</v>
      </c>
      <c r="D281" s="130">
        <v>-3450000</v>
      </c>
      <c r="E281" s="130">
        <f>C281+D281</f>
        <v>11550000</v>
      </c>
      <c r="H281" s="32"/>
      <c r="I281" s="32"/>
    </row>
    <row r="282" spans="1:5" ht="12.75" customHeight="1">
      <c r="A282" s="182"/>
      <c r="B282" s="180"/>
      <c r="C282" s="194"/>
      <c r="D282" s="194"/>
      <c r="E282" s="194"/>
    </row>
    <row r="283" spans="1:5" ht="12.75">
      <c r="A283" s="180" t="s">
        <v>129</v>
      </c>
      <c r="B283" s="205" t="s">
        <v>215</v>
      </c>
      <c r="C283" s="142">
        <f>C284+C290+C287</f>
        <v>102197405</v>
      </c>
      <c r="D283" s="142">
        <f>D284+D290+D287</f>
        <v>-8102405</v>
      </c>
      <c r="E283" s="142">
        <f aca="true" t="shared" si="25" ref="E283:E292">C283+D283</f>
        <v>94095000</v>
      </c>
    </row>
    <row r="284" spans="1:5" ht="12.75" customHeight="1">
      <c r="A284" s="180">
        <v>36</v>
      </c>
      <c r="B284" s="117" t="s">
        <v>156</v>
      </c>
      <c r="C284" s="142">
        <f>C285</f>
        <v>29552781</v>
      </c>
      <c r="D284" s="142">
        <f>D285</f>
        <v>606325</v>
      </c>
      <c r="E284" s="142">
        <f t="shared" si="25"/>
        <v>30159106</v>
      </c>
    </row>
    <row r="285" spans="1:5" ht="12" customHeight="1">
      <c r="A285" s="182">
        <v>363</v>
      </c>
      <c r="B285" s="27" t="s">
        <v>176</v>
      </c>
      <c r="C285" s="190">
        <f>C286</f>
        <v>29552781</v>
      </c>
      <c r="D285" s="190">
        <f>D286</f>
        <v>606325</v>
      </c>
      <c r="E285" s="190">
        <f t="shared" si="25"/>
        <v>30159106</v>
      </c>
    </row>
    <row r="286" spans="1:5" ht="12.75" customHeight="1" hidden="1">
      <c r="A286" s="182">
        <v>3632</v>
      </c>
      <c r="B286" s="182" t="s">
        <v>175</v>
      </c>
      <c r="C286" s="130">
        <v>29552781</v>
      </c>
      <c r="D286" s="130">
        <v>606325</v>
      </c>
      <c r="E286" s="130">
        <f t="shared" si="25"/>
        <v>30159106</v>
      </c>
    </row>
    <row r="287" spans="1:5" ht="12.75" customHeight="1" hidden="1">
      <c r="A287" s="180">
        <v>41</v>
      </c>
      <c r="B287" s="117" t="s">
        <v>234</v>
      </c>
      <c r="C287" s="142">
        <f>C288</f>
        <v>0</v>
      </c>
      <c r="D287" s="142"/>
      <c r="E287" s="142">
        <f t="shared" si="25"/>
        <v>0</v>
      </c>
    </row>
    <row r="288" spans="1:5" ht="12.75" customHeight="1" hidden="1">
      <c r="A288" s="180">
        <v>411</v>
      </c>
      <c r="B288" s="117" t="s">
        <v>219</v>
      </c>
      <c r="C288" s="142">
        <f>C289</f>
        <v>0</v>
      </c>
      <c r="D288" s="142"/>
      <c r="E288" s="142">
        <f t="shared" si="25"/>
        <v>0</v>
      </c>
    </row>
    <row r="289" spans="1:5" ht="12.75" customHeight="1" hidden="1">
      <c r="A289" s="182">
        <v>4111</v>
      </c>
      <c r="B289" s="182" t="s">
        <v>59</v>
      </c>
      <c r="C289" s="226">
        <v>0</v>
      </c>
      <c r="D289" s="226"/>
      <c r="E289" s="226">
        <f t="shared" si="25"/>
        <v>0</v>
      </c>
    </row>
    <row r="290" spans="1:5" ht="12.75" customHeight="1">
      <c r="A290" s="180">
        <v>42</v>
      </c>
      <c r="B290" s="117" t="s">
        <v>22</v>
      </c>
      <c r="C290" s="142">
        <f>C291</f>
        <v>72644624</v>
      </c>
      <c r="D290" s="142">
        <f>D291</f>
        <v>-8708730</v>
      </c>
      <c r="E290" s="142">
        <f t="shared" si="25"/>
        <v>63935894</v>
      </c>
    </row>
    <row r="291" spans="1:5" ht="12.75" customHeight="1">
      <c r="A291" s="182">
        <v>421</v>
      </c>
      <c r="B291" s="27" t="s">
        <v>23</v>
      </c>
      <c r="C291" s="190">
        <f>C292</f>
        <v>72644624</v>
      </c>
      <c r="D291" s="190">
        <f>D292</f>
        <v>-8708730</v>
      </c>
      <c r="E291" s="190">
        <f t="shared" si="25"/>
        <v>63935894</v>
      </c>
    </row>
    <row r="292" spans="1:12" ht="12.75" customHeight="1" hidden="1">
      <c r="A292" s="182">
        <v>4214</v>
      </c>
      <c r="B292" s="182" t="s">
        <v>27</v>
      </c>
      <c r="C292" s="130">
        <v>72644624</v>
      </c>
      <c r="D292" s="130">
        <v>-8708730</v>
      </c>
      <c r="E292" s="130">
        <f t="shared" si="25"/>
        <v>63935894</v>
      </c>
      <c r="L292" s="32"/>
    </row>
    <row r="293" spans="1:5" ht="12.75" customHeight="1">
      <c r="A293" s="180"/>
      <c r="B293" s="227"/>
      <c r="C293" s="192"/>
      <c r="D293" s="192"/>
      <c r="E293" s="192"/>
    </row>
    <row r="294" spans="1:5" ht="12.75" customHeight="1">
      <c r="A294" s="180" t="s">
        <v>146</v>
      </c>
      <c r="B294" s="227" t="s">
        <v>199</v>
      </c>
      <c r="C294" s="214">
        <f>C295+C298</f>
        <v>907184000</v>
      </c>
      <c r="D294" s="214">
        <f>D295+D298</f>
        <v>208065423</v>
      </c>
      <c r="E294" s="214">
        <f aca="true" t="shared" si="26" ref="E294:E300">C294+D294</f>
        <v>1115249423</v>
      </c>
    </row>
    <row r="295" spans="1:5" ht="12.75" customHeight="1">
      <c r="A295" s="180">
        <v>38</v>
      </c>
      <c r="B295" s="227" t="s">
        <v>86</v>
      </c>
      <c r="C295" s="214">
        <f>C296</f>
        <v>870874000</v>
      </c>
      <c r="D295" s="214">
        <f>D296</f>
        <v>232375423</v>
      </c>
      <c r="E295" s="214">
        <f t="shared" si="26"/>
        <v>1103249423</v>
      </c>
    </row>
    <row r="296" spans="1:5" ht="12" customHeight="1">
      <c r="A296" s="180">
        <v>386</v>
      </c>
      <c r="B296" s="227" t="s">
        <v>157</v>
      </c>
      <c r="C296" s="214">
        <f>C297</f>
        <v>870874000</v>
      </c>
      <c r="D296" s="214">
        <f>D297</f>
        <v>232375423</v>
      </c>
      <c r="E296" s="214">
        <f t="shared" si="26"/>
        <v>1103249423</v>
      </c>
    </row>
    <row r="297" spans="1:5" ht="24" customHeight="1" hidden="1">
      <c r="A297" s="225">
        <v>3861</v>
      </c>
      <c r="B297" s="237" t="s">
        <v>246</v>
      </c>
      <c r="C297" s="130">
        <v>870874000</v>
      </c>
      <c r="D297" s="130">
        <v>232375423</v>
      </c>
      <c r="E297" s="130">
        <f t="shared" si="26"/>
        <v>1103249423</v>
      </c>
    </row>
    <row r="298" spans="1:5" ht="12.75" customHeight="1">
      <c r="A298" s="180">
        <v>42</v>
      </c>
      <c r="B298" s="117" t="s">
        <v>22</v>
      </c>
      <c r="C298" s="142">
        <f>C299</f>
        <v>36310000</v>
      </c>
      <c r="D298" s="142">
        <f>D299</f>
        <v>-24310000</v>
      </c>
      <c r="E298" s="142">
        <f t="shared" si="26"/>
        <v>12000000</v>
      </c>
    </row>
    <row r="299" spans="1:5" ht="12.75" customHeight="1">
      <c r="A299" s="182">
        <v>421</v>
      </c>
      <c r="B299" s="27" t="s">
        <v>23</v>
      </c>
      <c r="C299" s="190">
        <f>C300</f>
        <v>36310000</v>
      </c>
      <c r="D299" s="190">
        <f>D300</f>
        <v>-24310000</v>
      </c>
      <c r="E299" s="190">
        <f t="shared" si="26"/>
        <v>12000000</v>
      </c>
    </row>
    <row r="300" spans="1:5" ht="12.75" customHeight="1" hidden="1">
      <c r="A300" s="182">
        <v>4214</v>
      </c>
      <c r="B300" s="182" t="s">
        <v>27</v>
      </c>
      <c r="C300" s="133">
        <v>36310000</v>
      </c>
      <c r="D300" s="133">
        <v>-24310000</v>
      </c>
      <c r="E300" s="133">
        <f t="shared" si="26"/>
        <v>12000000</v>
      </c>
    </row>
    <row r="301" spans="1:5" ht="12" customHeight="1">
      <c r="A301" s="182"/>
      <c r="B301" s="182"/>
      <c r="C301" s="228"/>
      <c r="D301" s="228"/>
      <c r="E301" s="228"/>
    </row>
    <row r="302" spans="1:5" ht="12.75" customHeight="1" hidden="1">
      <c r="A302" s="180" t="s">
        <v>185</v>
      </c>
      <c r="B302" s="227" t="s">
        <v>163</v>
      </c>
      <c r="C302" s="214">
        <f>C303</f>
        <v>0</v>
      </c>
      <c r="D302" s="214"/>
      <c r="E302" s="214">
        <f aca="true" t="shared" si="27" ref="E302:E310">C302+D302</f>
        <v>0</v>
      </c>
    </row>
    <row r="303" spans="1:5" ht="12.75" customHeight="1" hidden="1">
      <c r="A303" s="180">
        <v>42</v>
      </c>
      <c r="B303" s="227" t="s">
        <v>22</v>
      </c>
      <c r="C303" s="214">
        <f>C304</f>
        <v>0</v>
      </c>
      <c r="D303" s="214"/>
      <c r="E303" s="214">
        <f t="shared" si="27"/>
        <v>0</v>
      </c>
    </row>
    <row r="304" spans="1:5" ht="12.75" hidden="1">
      <c r="A304" s="180">
        <v>421</v>
      </c>
      <c r="B304" s="227" t="s">
        <v>23</v>
      </c>
      <c r="C304" s="214">
        <f>C305</f>
        <v>0</v>
      </c>
      <c r="D304" s="214"/>
      <c r="E304" s="214">
        <f t="shared" si="27"/>
        <v>0</v>
      </c>
    </row>
    <row r="305" spans="1:5" ht="12.75" customHeight="1" hidden="1">
      <c r="A305" s="182">
        <v>4214</v>
      </c>
      <c r="B305" s="182" t="s">
        <v>27</v>
      </c>
      <c r="C305" s="190">
        <v>0</v>
      </c>
      <c r="D305" s="190"/>
      <c r="E305" s="190">
        <f t="shared" si="27"/>
        <v>0</v>
      </c>
    </row>
    <row r="306" spans="1:5" ht="12" customHeight="1" hidden="1">
      <c r="A306" s="229"/>
      <c r="B306" s="230"/>
      <c r="C306" s="228"/>
      <c r="E306" s="228">
        <f t="shared" si="27"/>
        <v>0</v>
      </c>
    </row>
    <row r="307" spans="1:5" ht="26.25">
      <c r="A307" s="200" t="s">
        <v>193</v>
      </c>
      <c r="B307" s="231" t="s">
        <v>192</v>
      </c>
      <c r="C307" s="214">
        <f aca="true" t="shared" si="28" ref="C307:D309">C308</f>
        <v>327000000</v>
      </c>
      <c r="D307" s="214">
        <f t="shared" si="28"/>
        <v>-30000000</v>
      </c>
      <c r="E307" s="214">
        <f t="shared" si="27"/>
        <v>297000000</v>
      </c>
    </row>
    <row r="308" spans="1:5" ht="12.75" customHeight="1">
      <c r="A308" s="180">
        <v>42</v>
      </c>
      <c r="B308" s="227" t="s">
        <v>22</v>
      </c>
      <c r="C308" s="214">
        <f t="shared" si="28"/>
        <v>327000000</v>
      </c>
      <c r="D308" s="214">
        <f t="shared" si="28"/>
        <v>-30000000</v>
      </c>
      <c r="E308" s="214">
        <f t="shared" si="27"/>
        <v>297000000</v>
      </c>
    </row>
    <row r="309" spans="1:5" ht="12.75" customHeight="1">
      <c r="A309" s="182">
        <v>421</v>
      </c>
      <c r="B309" s="187" t="s">
        <v>23</v>
      </c>
      <c r="C309" s="261">
        <f t="shared" si="28"/>
        <v>327000000</v>
      </c>
      <c r="D309" s="261">
        <f t="shared" si="28"/>
        <v>-30000000</v>
      </c>
      <c r="E309" s="261">
        <f t="shared" si="27"/>
        <v>297000000</v>
      </c>
    </row>
    <row r="310" spans="1:5" ht="12.75" customHeight="1" hidden="1">
      <c r="A310" s="146">
        <v>4214</v>
      </c>
      <c r="B310" s="46" t="s">
        <v>27</v>
      </c>
      <c r="C310" s="226">
        <v>327000000</v>
      </c>
      <c r="D310" s="226">
        <v>-30000000</v>
      </c>
      <c r="E310" s="226">
        <f t="shared" si="27"/>
        <v>297000000</v>
      </c>
    </row>
    <row r="311" spans="1:5" ht="15.75" customHeight="1">
      <c r="A311" s="232"/>
      <c r="B311" s="233"/>
      <c r="C311" s="228"/>
      <c r="E311" s="228"/>
    </row>
    <row r="312" spans="1:5" ht="17.25" customHeight="1">
      <c r="A312" s="234" t="s">
        <v>244</v>
      </c>
      <c r="B312" s="235" t="s">
        <v>245</v>
      </c>
      <c r="C312" s="214">
        <f aca="true" t="shared" si="29" ref="C312:D314">C313</f>
        <v>8550000</v>
      </c>
      <c r="D312" s="214">
        <f t="shared" si="29"/>
        <v>-4350000</v>
      </c>
      <c r="E312" s="214">
        <f>C312+D312</f>
        <v>4200000</v>
      </c>
    </row>
    <row r="313" spans="1:5" ht="15" customHeight="1">
      <c r="A313" s="234">
        <v>38</v>
      </c>
      <c r="B313" s="235" t="s">
        <v>86</v>
      </c>
      <c r="C313" s="214">
        <f t="shared" si="29"/>
        <v>8550000</v>
      </c>
      <c r="D313" s="214">
        <f t="shared" si="29"/>
        <v>-4350000</v>
      </c>
      <c r="E313" s="214">
        <f>C313+D313</f>
        <v>4200000</v>
      </c>
    </row>
    <row r="314" spans="1:5" ht="12.75">
      <c r="A314" s="259">
        <v>386</v>
      </c>
      <c r="B314" s="260" t="s">
        <v>157</v>
      </c>
      <c r="C314" s="261">
        <f t="shared" si="29"/>
        <v>8550000</v>
      </c>
      <c r="D314" s="261">
        <f t="shared" si="29"/>
        <v>-4350000</v>
      </c>
      <c r="E314" s="261">
        <f>C314+D314</f>
        <v>4200000</v>
      </c>
    </row>
    <row r="315" spans="1:5" ht="24.75" hidden="1">
      <c r="A315" s="236">
        <v>3861</v>
      </c>
      <c r="B315" s="237" t="s">
        <v>246</v>
      </c>
      <c r="C315" s="190">
        <v>8550000</v>
      </c>
      <c r="D315" s="190">
        <v>-4350000</v>
      </c>
      <c r="E315" s="190">
        <f>C315+D315</f>
        <v>4200000</v>
      </c>
    </row>
    <row r="317" spans="1:2" ht="11.25">
      <c r="A317" s="232"/>
      <c r="B317" s="233"/>
    </row>
    <row r="319" spans="1:2" ht="12">
      <c r="A319" s="229"/>
      <c r="B319" s="238"/>
    </row>
    <row r="321" spans="1:2" ht="12">
      <c r="A321" s="229"/>
      <c r="B321" s="238"/>
    </row>
    <row r="323" spans="1:2" ht="12">
      <c r="A323" s="239"/>
      <c r="B323" s="230"/>
    </row>
    <row r="325" spans="1:2" ht="11.25">
      <c r="A325" s="232"/>
      <c r="B325" s="233"/>
    </row>
    <row r="326" spans="1:2" ht="11.25">
      <c r="A326" s="232"/>
      <c r="B326" s="233"/>
    </row>
    <row r="328" spans="1:2" ht="12">
      <c r="A328" s="229"/>
      <c r="B328" s="238"/>
    </row>
    <row r="330" spans="1:2" ht="12">
      <c r="A330" s="229"/>
      <c r="B330" s="238"/>
    </row>
    <row r="332" spans="1:2" ht="12">
      <c r="A332" s="229"/>
      <c r="B332" s="238"/>
    </row>
    <row r="334" spans="1:2" ht="12">
      <c r="A334" s="229"/>
      <c r="B334" s="238"/>
    </row>
    <row r="337" spans="1:2" ht="12">
      <c r="A337" s="239"/>
      <c r="B337" s="238"/>
    </row>
    <row r="339" spans="1:2" ht="12">
      <c r="A339" s="239"/>
      <c r="B339" s="238"/>
    </row>
    <row r="341" spans="1:2" ht="12">
      <c r="A341" s="239"/>
      <c r="B341" s="230"/>
    </row>
    <row r="342" spans="1:2" ht="11.25">
      <c r="A342" s="232"/>
      <c r="B342" s="233"/>
    </row>
    <row r="344" spans="1:2" ht="12">
      <c r="A344" s="229"/>
      <c r="B344" s="238"/>
    </row>
    <row r="346" spans="1:2" ht="12">
      <c r="A346" s="229"/>
      <c r="B346" s="238"/>
    </row>
    <row r="348" spans="1:2" ht="12">
      <c r="A348" s="229"/>
      <c r="B348" s="238"/>
    </row>
    <row r="351" spans="1:2" ht="12">
      <c r="A351" s="239"/>
      <c r="B351" s="238"/>
    </row>
    <row r="353" spans="1:2" ht="12">
      <c r="A353" s="239"/>
      <c r="B353" s="238"/>
    </row>
    <row r="355" spans="1:2" ht="12">
      <c r="A355" s="239"/>
      <c r="B355" s="230"/>
    </row>
    <row r="356" spans="1:2" ht="11.25">
      <c r="A356" s="232"/>
      <c r="B356" s="233"/>
    </row>
    <row r="358" spans="1:2" ht="12">
      <c r="A358" s="229"/>
      <c r="B358" s="238"/>
    </row>
    <row r="360" spans="1:2" ht="12">
      <c r="A360" s="229"/>
      <c r="B360" s="238"/>
    </row>
    <row r="362" spans="1:2" ht="12">
      <c r="A362" s="229"/>
      <c r="B362" s="238"/>
    </row>
    <row r="364" spans="1:2" ht="12">
      <c r="A364" s="239"/>
      <c r="B364" s="238"/>
    </row>
    <row r="366" spans="1:2" ht="12">
      <c r="A366" s="239"/>
      <c r="B366" s="230"/>
    </row>
    <row r="367" spans="1:2" ht="11.25">
      <c r="A367" s="232"/>
      <c r="B367" s="233"/>
    </row>
    <row r="369" spans="1:2" ht="12">
      <c r="A369" s="229"/>
      <c r="B369" s="238"/>
    </row>
    <row r="371" spans="1:2" ht="12">
      <c r="A371" s="229"/>
      <c r="B371" s="238"/>
    </row>
    <row r="373" spans="1:2" ht="12">
      <c r="A373" s="229"/>
      <c r="B373" s="238"/>
    </row>
    <row r="376" spans="1:2" ht="12">
      <c r="A376" s="239"/>
      <c r="B376" s="238"/>
    </row>
    <row r="378" spans="1:2" ht="12">
      <c r="A378" s="239"/>
      <c r="B378" s="238"/>
    </row>
    <row r="380" spans="1:2" ht="12">
      <c r="A380" s="239"/>
      <c r="B380" s="240"/>
    </row>
    <row r="381" spans="1:2" ht="11.25">
      <c r="A381" s="241"/>
      <c r="B381" s="233"/>
    </row>
    <row r="383" spans="1:2" ht="12">
      <c r="A383" s="229"/>
      <c r="B383" s="238"/>
    </row>
    <row r="385" spans="1:2" ht="12">
      <c r="A385" s="229"/>
      <c r="B385" s="238"/>
    </row>
    <row r="387" spans="1:2" ht="12">
      <c r="A387" s="229"/>
      <c r="B387" s="238"/>
    </row>
    <row r="390" spans="1:2" ht="12">
      <c r="A390" s="239"/>
      <c r="B390" s="238"/>
    </row>
    <row r="392" spans="1:2" ht="12">
      <c r="A392" s="239"/>
      <c r="B392" s="238"/>
    </row>
    <row r="394" spans="1:2" ht="12">
      <c r="A394" s="239"/>
      <c r="B394" s="230"/>
    </row>
    <row r="395" spans="1:2" ht="11.25">
      <c r="A395" s="232"/>
      <c r="B395" s="233"/>
    </row>
    <row r="397" spans="1:2" ht="12">
      <c r="A397" s="229"/>
      <c r="B397" s="238"/>
    </row>
    <row r="399" spans="1:2" ht="12">
      <c r="A399" s="239"/>
      <c r="B399" s="230"/>
    </row>
    <row r="400" spans="1:2" ht="11.25">
      <c r="A400" s="232"/>
      <c r="B400" s="233"/>
    </row>
    <row r="402" spans="1:2" ht="12">
      <c r="A402" s="229"/>
      <c r="B402" s="238"/>
    </row>
    <row r="404" spans="1:2" ht="12">
      <c r="A404" s="229"/>
      <c r="B404" s="238"/>
    </row>
    <row r="406" spans="1:2" ht="12">
      <c r="A406" s="229"/>
      <c r="B406" s="238"/>
    </row>
    <row r="409" spans="1:2" ht="12">
      <c r="A409" s="239"/>
      <c r="B409" s="238"/>
    </row>
    <row r="411" spans="1:2" ht="12">
      <c r="A411" s="239"/>
      <c r="B411" s="238"/>
    </row>
    <row r="413" spans="1:2" ht="12">
      <c r="A413" s="239"/>
      <c r="B413" s="230"/>
    </row>
    <row r="414" spans="1:2" ht="11.25">
      <c r="A414" s="232"/>
      <c r="B414" s="233"/>
    </row>
    <row r="416" spans="1:2" ht="12">
      <c r="A416" s="229"/>
      <c r="B416" s="238"/>
    </row>
    <row r="418" spans="1:2" ht="12">
      <c r="A418" s="229"/>
      <c r="B418" s="238"/>
    </row>
    <row r="420" spans="1:2" ht="12">
      <c r="A420" s="239"/>
      <c r="B420" s="230"/>
    </row>
    <row r="421" spans="1:2" ht="11.25">
      <c r="A421" s="232"/>
      <c r="B421" s="233"/>
    </row>
    <row r="423" spans="1:2" ht="12">
      <c r="A423" s="229"/>
      <c r="B423" s="238"/>
    </row>
    <row r="425" spans="1:2" ht="12">
      <c r="A425" s="229"/>
      <c r="B425" s="238"/>
    </row>
    <row r="427" spans="1:2" ht="12">
      <c r="A427" s="239"/>
      <c r="B427" s="230"/>
    </row>
    <row r="428" spans="1:2" ht="11.25">
      <c r="A428" s="232"/>
      <c r="B428" s="233"/>
    </row>
    <row r="429" spans="1:2" ht="11.25">
      <c r="A429" s="241"/>
      <c r="B429" s="233"/>
    </row>
    <row r="431" spans="1:2" ht="12">
      <c r="A431" s="229"/>
      <c r="B431" s="238"/>
    </row>
    <row r="433" spans="1:2" ht="12">
      <c r="A433" s="229"/>
      <c r="B433" s="238"/>
    </row>
    <row r="435" spans="1:2" ht="12">
      <c r="A435" s="239"/>
      <c r="B435" s="230"/>
    </row>
    <row r="436" spans="1:2" ht="11.25">
      <c r="A436" s="232"/>
      <c r="B436" s="233"/>
    </row>
    <row r="437" spans="1:2" ht="11.25">
      <c r="A437" s="232"/>
      <c r="B437" s="233"/>
    </row>
    <row r="438" spans="1:2" ht="11.25">
      <c r="A438" s="232"/>
      <c r="B438" s="233"/>
    </row>
    <row r="439" spans="1:2" ht="11.25">
      <c r="A439" s="232"/>
      <c r="B439" s="233"/>
    </row>
    <row r="440" spans="1:2" ht="11.25">
      <c r="A440" s="232"/>
      <c r="B440" s="233"/>
    </row>
    <row r="441" spans="1:2" ht="11.25">
      <c r="A441" s="232"/>
      <c r="B441" s="233"/>
    </row>
    <row r="442" spans="1:2" ht="11.25">
      <c r="A442" s="232"/>
      <c r="B442" s="233"/>
    </row>
    <row r="444" spans="1:2" ht="12">
      <c r="A444" s="229"/>
      <c r="B444" s="238"/>
    </row>
    <row r="446" spans="1:2" ht="12">
      <c r="A446" s="229"/>
      <c r="B446" s="238"/>
    </row>
    <row r="448" spans="1:2" ht="12">
      <c r="A448" s="239"/>
      <c r="B448" s="230"/>
    </row>
    <row r="449" spans="1:2" ht="11.25">
      <c r="A449" s="232"/>
      <c r="B449" s="233"/>
    </row>
    <row r="450" spans="1:2" ht="11.25">
      <c r="A450" s="232"/>
      <c r="B450" s="233"/>
    </row>
    <row r="452" spans="1:2" ht="12">
      <c r="A452" s="229"/>
      <c r="B452" s="238"/>
    </row>
    <row r="454" spans="1:2" ht="12">
      <c r="A454" s="229"/>
      <c r="B454" s="238"/>
    </row>
    <row r="456" spans="1:2" ht="12">
      <c r="A456" s="239"/>
      <c r="B456" s="230"/>
    </row>
    <row r="457" spans="1:2" ht="11.25">
      <c r="A457" s="232"/>
      <c r="B457" s="233"/>
    </row>
    <row r="458" spans="1:2" ht="11.25">
      <c r="A458" s="232"/>
      <c r="B458" s="233"/>
    </row>
    <row r="460" spans="1:2" ht="12">
      <c r="A460" s="229"/>
      <c r="B460" s="238"/>
    </row>
    <row r="462" spans="1:2" ht="12">
      <c r="A462" s="229"/>
      <c r="B462" s="238"/>
    </row>
    <row r="464" spans="1:2" ht="12">
      <c r="A464" s="239"/>
      <c r="B464" s="230"/>
    </row>
    <row r="465" spans="1:2" ht="11.25">
      <c r="A465" s="232"/>
      <c r="B465" s="233"/>
    </row>
    <row r="467" spans="1:2" ht="12">
      <c r="A467" s="229"/>
      <c r="B467" s="238"/>
    </row>
    <row r="469" spans="1:2" ht="12">
      <c r="A469" s="229"/>
      <c r="B469" s="238"/>
    </row>
    <row r="471" spans="1:2" ht="12">
      <c r="A471" s="239"/>
      <c r="B471" s="230"/>
    </row>
    <row r="472" spans="1:2" ht="11.25">
      <c r="A472" s="232"/>
      <c r="B472" s="233"/>
    </row>
    <row r="473" spans="1:2" ht="11.25">
      <c r="A473" s="232"/>
      <c r="B473" s="233"/>
    </row>
    <row r="475" spans="1:2" ht="12">
      <c r="A475" s="229"/>
      <c r="B475" s="238"/>
    </row>
    <row r="477" spans="1:2" ht="12">
      <c r="A477" s="229"/>
      <c r="B477" s="238"/>
    </row>
    <row r="479" spans="1:2" ht="12">
      <c r="A479" s="239"/>
      <c r="B479" s="230"/>
    </row>
    <row r="480" spans="1:2" ht="11.25">
      <c r="A480" s="232"/>
      <c r="B480" s="233"/>
    </row>
    <row r="482" spans="1:2" ht="12">
      <c r="A482" s="229"/>
      <c r="B482" s="238"/>
    </row>
    <row r="484" spans="1:2" ht="12">
      <c r="A484" s="229"/>
      <c r="B484" s="238"/>
    </row>
    <row r="486" spans="1:2" ht="12">
      <c r="A486" s="239"/>
      <c r="B486" s="230"/>
    </row>
    <row r="487" spans="1:2" ht="11.25">
      <c r="A487" s="232"/>
      <c r="B487" s="233"/>
    </row>
    <row r="488" spans="1:2" ht="11.25">
      <c r="A488" s="232"/>
      <c r="B488" s="233"/>
    </row>
    <row r="490" spans="1:2" ht="12">
      <c r="A490" s="229"/>
      <c r="B490" s="238"/>
    </row>
    <row r="492" spans="1:2" ht="12">
      <c r="A492" s="229"/>
      <c r="B492" s="238"/>
    </row>
    <row r="494" spans="1:2" ht="12">
      <c r="A494" s="239"/>
      <c r="B494" s="230"/>
    </row>
    <row r="495" spans="1:2" ht="11.25">
      <c r="A495" s="232"/>
      <c r="B495" s="233"/>
    </row>
    <row r="497" spans="1:2" ht="12">
      <c r="A497" s="229"/>
      <c r="B497" s="238"/>
    </row>
    <row r="499" spans="1:2" ht="12">
      <c r="A499" s="229"/>
      <c r="B499" s="238"/>
    </row>
    <row r="501" spans="1:2" ht="12">
      <c r="A501" s="239"/>
      <c r="B501" s="230"/>
    </row>
    <row r="502" spans="1:2" ht="11.25">
      <c r="A502" s="232"/>
      <c r="B502" s="233"/>
    </row>
    <row r="504" spans="1:2" ht="12">
      <c r="A504" s="229"/>
      <c r="B504" s="238"/>
    </row>
    <row r="506" spans="1:2" ht="12">
      <c r="A506" s="229"/>
      <c r="B506" s="238"/>
    </row>
    <row r="508" spans="1:2" ht="12">
      <c r="A508" s="239"/>
      <c r="B508" s="230"/>
    </row>
    <row r="509" spans="1:2" ht="11.25">
      <c r="A509" s="232"/>
      <c r="B509" s="233"/>
    </row>
    <row r="511" spans="1:2" ht="12">
      <c r="A511" s="229"/>
      <c r="B511" s="238"/>
    </row>
    <row r="513" spans="1:2" ht="12">
      <c r="A513" s="229"/>
      <c r="B513" s="238"/>
    </row>
    <row r="515" spans="1:2" ht="12">
      <c r="A515" s="239"/>
      <c r="B515" s="230"/>
    </row>
    <row r="516" spans="1:2" ht="11.25">
      <c r="A516" s="232"/>
      <c r="B516" s="233"/>
    </row>
    <row r="518" spans="1:2" ht="12">
      <c r="A518" s="229"/>
      <c r="B518" s="238"/>
    </row>
    <row r="520" spans="1:2" ht="12">
      <c r="A520" s="229"/>
      <c r="B520" s="238"/>
    </row>
    <row r="522" spans="1:2" ht="12">
      <c r="A522" s="239"/>
      <c r="B522" s="230"/>
    </row>
    <row r="523" spans="1:2" ht="11.25">
      <c r="A523" s="232"/>
      <c r="B523" s="233"/>
    </row>
    <row r="525" spans="1:2" ht="12">
      <c r="A525" s="229"/>
      <c r="B525" s="238"/>
    </row>
    <row r="527" spans="1:2" ht="12">
      <c r="A527" s="229"/>
      <c r="B527" s="238"/>
    </row>
    <row r="529" spans="1:2" ht="12">
      <c r="A529" s="239"/>
      <c r="B529" s="230"/>
    </row>
    <row r="530" spans="1:2" ht="11.25">
      <c r="A530" s="232"/>
      <c r="B530" s="233"/>
    </row>
    <row r="532" spans="1:2" ht="12">
      <c r="A532" s="229"/>
      <c r="B532" s="238"/>
    </row>
    <row r="534" spans="1:2" ht="12">
      <c r="A534" s="229"/>
      <c r="B534" s="238"/>
    </row>
    <row r="536" spans="1:2" ht="12">
      <c r="A536" s="239"/>
      <c r="B536" s="230"/>
    </row>
    <row r="537" spans="1:2" ht="11.25">
      <c r="A537" s="232"/>
      <c r="B537" s="233"/>
    </row>
    <row r="539" spans="1:2" ht="12">
      <c r="A539" s="229"/>
      <c r="B539" s="238"/>
    </row>
    <row r="541" spans="1:2" ht="12">
      <c r="A541" s="229"/>
      <c r="B541" s="238"/>
    </row>
    <row r="543" spans="1:2" ht="12">
      <c r="A543" s="239"/>
      <c r="B543" s="230"/>
    </row>
    <row r="544" spans="1:2" ht="11.25">
      <c r="A544" s="232"/>
      <c r="B544" s="233"/>
    </row>
    <row r="545" spans="1:2" ht="11.25">
      <c r="A545" s="232"/>
      <c r="B545" s="233"/>
    </row>
    <row r="546" spans="1:2" ht="12">
      <c r="A546" s="229"/>
      <c r="B546" s="238"/>
    </row>
    <row r="548" spans="1:2" ht="12">
      <c r="A548" s="229"/>
      <c r="B548" s="238"/>
    </row>
    <row r="550" spans="1:2" ht="12">
      <c r="A550" s="239"/>
      <c r="B550" s="230"/>
    </row>
    <row r="551" spans="1:2" ht="11.25">
      <c r="A551" s="232"/>
      <c r="B551" s="233"/>
    </row>
    <row r="552" spans="1:2" ht="11.25">
      <c r="A552" s="232"/>
      <c r="B552" s="233"/>
    </row>
    <row r="554" spans="1:2" ht="12">
      <c r="A554" s="229"/>
      <c r="B554" s="238"/>
    </row>
    <row r="556" spans="1:2" ht="12">
      <c r="A556" s="229"/>
      <c r="B556" s="238"/>
    </row>
    <row r="558" spans="1:2" ht="12">
      <c r="A558" s="239"/>
      <c r="B558" s="230"/>
    </row>
    <row r="559" spans="1:2" ht="11.25">
      <c r="A559" s="232"/>
      <c r="B559" s="233"/>
    </row>
    <row r="561" spans="1:2" ht="12">
      <c r="A561" s="229"/>
      <c r="B561" s="238"/>
    </row>
    <row r="563" spans="1:2" ht="12">
      <c r="A563" s="229"/>
      <c r="B563" s="238"/>
    </row>
    <row r="565" spans="1:2" ht="12">
      <c r="A565" s="239"/>
      <c r="B565" s="230"/>
    </row>
    <row r="566" spans="1:2" ht="11.25">
      <c r="A566" s="232"/>
      <c r="B566" s="233"/>
    </row>
    <row r="568" spans="1:2" ht="12">
      <c r="A568" s="229"/>
      <c r="B568" s="238"/>
    </row>
    <row r="570" spans="1:2" ht="12">
      <c r="A570" s="229"/>
      <c r="B570" s="238"/>
    </row>
    <row r="572" spans="1:2" ht="12">
      <c r="A572" s="239"/>
      <c r="B572" s="230"/>
    </row>
    <row r="573" spans="1:2" ht="11.25">
      <c r="A573" s="232"/>
      <c r="B573" s="233"/>
    </row>
    <row r="575" spans="1:2" ht="12">
      <c r="A575" s="229"/>
      <c r="B575" s="238"/>
    </row>
    <row r="577" spans="1:2" ht="12">
      <c r="A577" s="229"/>
      <c r="B577" s="238"/>
    </row>
    <row r="579" spans="1:2" ht="12">
      <c r="A579" s="239"/>
      <c r="B579" s="230"/>
    </row>
    <row r="580" spans="1:2" ht="11.25">
      <c r="A580" s="232"/>
      <c r="B580" s="233"/>
    </row>
    <row r="582" spans="1:2" ht="12">
      <c r="A582" s="229"/>
      <c r="B582" s="238"/>
    </row>
    <row r="584" spans="1:2" ht="12">
      <c r="A584" s="229"/>
      <c r="B584" s="238"/>
    </row>
    <row r="586" spans="1:2" ht="12">
      <c r="A586" s="239"/>
      <c r="B586" s="230"/>
    </row>
    <row r="587" spans="1:2" ht="11.25">
      <c r="A587" s="232"/>
      <c r="B587" s="233"/>
    </row>
    <row r="589" spans="1:2" ht="12">
      <c r="A589" s="229"/>
      <c r="B589" s="238"/>
    </row>
    <row r="591" spans="1:2" ht="12">
      <c r="A591" s="229"/>
      <c r="B591" s="238"/>
    </row>
    <row r="593" spans="1:2" ht="12">
      <c r="A593" s="239"/>
      <c r="B593" s="230"/>
    </row>
    <row r="594" spans="1:2" ht="11.25">
      <c r="A594" s="232"/>
      <c r="B594" s="233"/>
    </row>
    <row r="596" spans="1:2" ht="12">
      <c r="A596" s="229"/>
      <c r="B596" s="238"/>
    </row>
    <row r="598" spans="1:2" ht="12">
      <c r="A598" s="229"/>
      <c r="B598" s="238"/>
    </row>
    <row r="600" spans="1:2" ht="12">
      <c r="A600" s="239"/>
      <c r="B600" s="230"/>
    </row>
    <row r="601" spans="1:2" ht="11.25">
      <c r="A601" s="232"/>
      <c r="B601" s="233"/>
    </row>
    <row r="603" spans="1:2" ht="12">
      <c r="A603" s="229"/>
      <c r="B603" s="238"/>
    </row>
    <row r="605" spans="1:2" ht="12">
      <c r="A605" s="229"/>
      <c r="B605" s="238"/>
    </row>
    <row r="607" spans="1:2" ht="12">
      <c r="A607" s="239"/>
      <c r="B607" s="230"/>
    </row>
    <row r="608" spans="1:2" ht="11.25">
      <c r="A608" s="232"/>
      <c r="B608" s="233"/>
    </row>
    <row r="610" spans="1:2" ht="12">
      <c r="A610" s="229"/>
      <c r="B610" s="238"/>
    </row>
    <row r="612" spans="1:2" ht="12">
      <c r="A612" s="229"/>
      <c r="B612" s="238"/>
    </row>
    <row r="613" spans="1:2" ht="12">
      <c r="A613" s="229"/>
      <c r="B613" s="238"/>
    </row>
    <row r="614" spans="1:2" ht="12">
      <c r="A614" s="242"/>
      <c r="B614" s="240"/>
    </row>
    <row r="615" spans="1:2" ht="11.25">
      <c r="A615" s="232"/>
      <c r="B615" s="233"/>
    </row>
    <row r="617" spans="1:2" ht="12">
      <c r="A617" s="229"/>
      <c r="B617" s="242"/>
    </row>
    <row r="619" spans="1:2" ht="12">
      <c r="A619" s="229"/>
      <c r="B619" s="242"/>
    </row>
    <row r="621" spans="1:2" ht="12">
      <c r="A621" s="239"/>
      <c r="B621" s="230"/>
    </row>
    <row r="622" spans="1:2" ht="11.25">
      <c r="A622" s="232"/>
      <c r="B622" s="233"/>
    </row>
    <row r="624" spans="1:2" ht="12">
      <c r="A624" s="229"/>
      <c r="B624" s="238"/>
    </row>
    <row r="626" spans="1:2" ht="12">
      <c r="A626" s="229"/>
      <c r="B626" s="238"/>
    </row>
    <row r="628" spans="1:2" ht="12">
      <c r="A628" s="239"/>
      <c r="B628" s="230"/>
    </row>
    <row r="629" spans="1:2" ht="11.25">
      <c r="A629" s="232"/>
      <c r="B629" s="233"/>
    </row>
    <row r="631" spans="1:2" ht="12">
      <c r="A631" s="229"/>
      <c r="B631" s="238"/>
    </row>
    <row r="633" spans="1:2" ht="12">
      <c r="A633" s="229"/>
      <c r="B633" s="238"/>
    </row>
    <row r="635" spans="1:2" ht="12">
      <c r="A635" s="239"/>
      <c r="B635" s="230"/>
    </row>
    <row r="636" spans="1:2" ht="11.25">
      <c r="A636" s="232"/>
      <c r="B636" s="233"/>
    </row>
    <row r="638" spans="1:2" ht="12">
      <c r="A638" s="229"/>
      <c r="B638" s="238"/>
    </row>
    <row r="640" spans="1:2" ht="12">
      <c r="A640" s="229"/>
      <c r="B640" s="238"/>
    </row>
    <row r="642" spans="1:2" ht="12">
      <c r="A642" s="239"/>
      <c r="B642" s="230"/>
    </row>
    <row r="643" spans="1:2" ht="11.25">
      <c r="A643" s="232"/>
      <c r="B643" s="233"/>
    </row>
    <row r="645" spans="1:2" ht="12">
      <c r="A645" s="229"/>
      <c r="B645" s="238"/>
    </row>
    <row r="647" spans="1:2" ht="12">
      <c r="A647" s="229"/>
      <c r="B647" s="238"/>
    </row>
    <row r="649" spans="1:2" ht="12">
      <c r="A649" s="229"/>
      <c r="B649" s="238"/>
    </row>
    <row r="651" spans="1:2" ht="12">
      <c r="A651" s="229"/>
      <c r="B651" s="238"/>
    </row>
    <row r="654" spans="1:2" ht="12">
      <c r="A654" s="239"/>
      <c r="B654" s="238"/>
    </row>
    <row r="656" spans="1:2" ht="12">
      <c r="A656" s="239"/>
      <c r="B656" s="238"/>
    </row>
    <row r="658" spans="1:2" ht="12">
      <c r="A658" s="239"/>
      <c r="B658" s="230"/>
    </row>
    <row r="659" spans="1:2" ht="11.25">
      <c r="A659" s="232"/>
      <c r="B659" s="233"/>
    </row>
    <row r="661" spans="1:2" ht="12">
      <c r="A661" s="229"/>
      <c r="B661" s="238"/>
    </row>
    <row r="663" spans="1:2" ht="12">
      <c r="A663" s="239"/>
      <c r="B663" s="230"/>
    </row>
    <row r="664" spans="1:2" ht="11.25">
      <c r="A664" s="232"/>
      <c r="B664" s="233"/>
    </row>
    <row r="666" spans="1:2" ht="12">
      <c r="A666" s="229"/>
      <c r="B666" s="238"/>
    </row>
    <row r="668" spans="1:2" ht="12">
      <c r="A668" s="229"/>
      <c r="B668" s="238"/>
    </row>
    <row r="670" spans="1:2" ht="12">
      <c r="A670" s="229"/>
      <c r="B670" s="238"/>
    </row>
    <row r="673" spans="1:2" ht="12">
      <c r="A673" s="239"/>
      <c r="B673" s="238"/>
    </row>
    <row r="675" spans="1:2" ht="12">
      <c r="A675" s="242"/>
      <c r="B675" s="242"/>
    </row>
    <row r="677" spans="1:2" ht="12">
      <c r="A677" s="242"/>
      <c r="B677" s="240"/>
    </row>
    <row r="678" spans="1:2" ht="11.25">
      <c r="A678" s="241"/>
      <c r="B678" s="233"/>
    </row>
    <row r="679" spans="1:2" ht="11.25">
      <c r="A679" s="232"/>
      <c r="B679" s="233"/>
    </row>
    <row r="680" spans="1:2" ht="12">
      <c r="A680" s="229"/>
      <c r="B680" s="238"/>
    </row>
    <row r="681" spans="1:2" ht="11.25">
      <c r="A681" s="232"/>
      <c r="B681" s="233"/>
    </row>
    <row r="682" spans="1:2" ht="12">
      <c r="A682" s="242"/>
      <c r="B682" s="240"/>
    </row>
    <row r="683" spans="1:2" ht="11.25">
      <c r="A683" s="241"/>
      <c r="B683" s="241"/>
    </row>
    <row r="684" spans="1:2" ht="11.25">
      <c r="A684" s="241"/>
      <c r="B684" s="241"/>
    </row>
    <row r="685" spans="1:2" ht="12">
      <c r="A685" s="229"/>
      <c r="B685" s="238"/>
    </row>
    <row r="687" ht="11.25">
      <c r="A687" s="241"/>
    </row>
    <row r="688" ht="12">
      <c r="A688" s="242"/>
    </row>
    <row r="689" spans="1:2" ht="11.25">
      <c r="A689" s="34"/>
      <c r="B689" s="35"/>
    </row>
    <row r="690" ht="11.25">
      <c r="B690" s="32"/>
    </row>
    <row r="691" spans="1:2" ht="12">
      <c r="A691" s="229"/>
      <c r="B691" s="242"/>
    </row>
    <row r="692" ht="11.25">
      <c r="A692" s="241"/>
    </row>
    <row r="693" ht="12">
      <c r="A693" s="242"/>
    </row>
    <row r="694" spans="1:2" ht="11.25">
      <c r="A694" s="36"/>
      <c r="B694" s="32"/>
    </row>
    <row r="695" spans="1:2" ht="11.25">
      <c r="A695" s="36"/>
      <c r="B695" s="32"/>
    </row>
    <row r="696" spans="1:2" ht="12">
      <c r="A696" s="229"/>
      <c r="B696" s="242"/>
    </row>
    <row r="697" ht="11.25">
      <c r="A697" s="241"/>
    </row>
    <row r="698" ht="12">
      <c r="A698" s="242"/>
    </row>
    <row r="699" spans="1:2" ht="11.25">
      <c r="A699" s="36"/>
      <c r="B699" s="32"/>
    </row>
    <row r="700" spans="1:2" ht="11.25">
      <c r="A700" s="36"/>
      <c r="B700" s="32"/>
    </row>
    <row r="701" spans="1:2" ht="12">
      <c r="A701" s="229"/>
      <c r="B701" s="242"/>
    </row>
    <row r="702" ht="11.25">
      <c r="A702" s="241"/>
    </row>
    <row r="703" ht="12">
      <c r="A703" s="242"/>
    </row>
    <row r="704" spans="1:2" ht="11.25">
      <c r="A704" s="36"/>
      <c r="B704" s="32"/>
    </row>
    <row r="705" ht="12">
      <c r="A705" s="242"/>
    </row>
    <row r="706" spans="1:2" ht="12">
      <c r="A706" s="229"/>
      <c r="B706" s="242"/>
    </row>
    <row r="707" ht="12">
      <c r="A707" s="242"/>
    </row>
    <row r="708" ht="12">
      <c r="A708" s="242"/>
    </row>
    <row r="709" spans="1:2" ht="11.25">
      <c r="A709" s="36"/>
      <c r="B709" s="32"/>
    </row>
    <row r="710" ht="12">
      <c r="A710" s="242"/>
    </row>
    <row r="711" ht="12">
      <c r="A711" s="242"/>
    </row>
    <row r="712" spans="1:2" ht="11.25">
      <c r="A712" s="36"/>
      <c r="B712" s="32"/>
    </row>
    <row r="713" ht="12">
      <c r="A713" s="242"/>
    </row>
    <row r="714" ht="12">
      <c r="A714" s="242"/>
    </row>
    <row r="715" spans="1:2" ht="11.25">
      <c r="A715" s="36"/>
      <c r="B715" s="32"/>
    </row>
    <row r="716" spans="1:2" ht="11.25">
      <c r="A716" s="36"/>
      <c r="B716" s="32"/>
    </row>
    <row r="717" spans="1:2" ht="11.25">
      <c r="A717" s="36"/>
      <c r="B717" s="32"/>
    </row>
    <row r="718" ht="12">
      <c r="A718" s="242"/>
    </row>
    <row r="719" ht="12">
      <c r="A719" s="242"/>
    </row>
    <row r="720" spans="1:2" ht="11.25">
      <c r="A720" s="36"/>
      <c r="B720" s="33"/>
    </row>
    <row r="721" ht="12">
      <c r="A721" s="242"/>
    </row>
    <row r="722" ht="12">
      <c r="A722" s="242"/>
    </row>
    <row r="723" spans="1:2" ht="11.25">
      <c r="A723" s="36"/>
      <c r="B723" s="32"/>
    </row>
    <row r="724" ht="12">
      <c r="A724" s="242"/>
    </row>
    <row r="725" ht="12">
      <c r="A725" s="242"/>
    </row>
    <row r="726" spans="1:2" ht="11.25">
      <c r="A726" s="36"/>
      <c r="B726" s="32"/>
    </row>
    <row r="727" ht="12">
      <c r="A727" s="242"/>
    </row>
    <row r="728" ht="12">
      <c r="A728" s="242"/>
    </row>
    <row r="729" spans="1:2" ht="11.25">
      <c r="A729" s="36"/>
      <c r="B729" s="32"/>
    </row>
    <row r="730" ht="12">
      <c r="A730" s="242"/>
    </row>
    <row r="731" ht="12">
      <c r="A731" s="242"/>
    </row>
    <row r="732" spans="1:2" ht="11.25">
      <c r="A732" s="36"/>
      <c r="B732" s="32"/>
    </row>
    <row r="733" ht="12">
      <c r="A733" s="242"/>
    </row>
    <row r="734" ht="12">
      <c r="A734" s="242"/>
    </row>
    <row r="735" spans="1:2" ht="11.25">
      <c r="A735" s="36"/>
      <c r="B735" s="32"/>
    </row>
    <row r="736" ht="12">
      <c r="A736" s="242"/>
    </row>
    <row r="737" ht="12">
      <c r="A737" s="242"/>
    </row>
    <row r="738" spans="1:2" ht="11.25">
      <c r="A738" s="36"/>
      <c r="B738" s="32"/>
    </row>
    <row r="739" ht="12">
      <c r="A739" s="242"/>
    </row>
    <row r="740" ht="12">
      <c r="A740" s="242"/>
    </row>
    <row r="741" spans="1:2" ht="11.25">
      <c r="A741" s="36"/>
      <c r="B741" s="32"/>
    </row>
    <row r="742" ht="12">
      <c r="A742" s="242"/>
    </row>
    <row r="743" ht="12">
      <c r="A743" s="242"/>
    </row>
    <row r="744" spans="1:2" ht="11.25">
      <c r="A744" s="36"/>
      <c r="B744" s="32"/>
    </row>
    <row r="745" ht="12">
      <c r="A745" s="242"/>
    </row>
    <row r="746" ht="12">
      <c r="A746" s="242"/>
    </row>
    <row r="747" spans="1:2" ht="11.25">
      <c r="A747" s="36"/>
      <c r="B747" s="32"/>
    </row>
    <row r="748" ht="11.25">
      <c r="B748" s="32"/>
    </row>
    <row r="749" ht="12">
      <c r="A749" s="242"/>
    </row>
    <row r="750" spans="1:2" ht="11.25">
      <c r="A750" s="36"/>
      <c r="B750" s="32"/>
    </row>
    <row r="751" spans="1:2" ht="11.25">
      <c r="A751" s="36"/>
      <c r="B751" s="32"/>
    </row>
    <row r="752" ht="12">
      <c r="A752" s="242"/>
    </row>
    <row r="753" spans="1:2" ht="11.25">
      <c r="A753" s="36"/>
      <c r="B753" s="32"/>
    </row>
    <row r="754" spans="1:2" ht="11.25">
      <c r="A754" s="36"/>
      <c r="B754" s="32"/>
    </row>
    <row r="755" spans="1:2" ht="12">
      <c r="A755" s="229"/>
      <c r="B755" s="242"/>
    </row>
    <row r="756" spans="1:2" ht="11.25">
      <c r="A756" s="36"/>
      <c r="B756" s="32"/>
    </row>
    <row r="757" ht="12">
      <c r="A757" s="242"/>
    </row>
    <row r="758" spans="1:2" ht="12">
      <c r="A758" s="242"/>
      <c r="B758" s="242"/>
    </row>
    <row r="759" spans="1:2" ht="12">
      <c r="A759" s="242"/>
      <c r="B759" s="242"/>
    </row>
    <row r="760" ht="12">
      <c r="A760" s="242"/>
    </row>
    <row r="761" spans="1:2" ht="11.25">
      <c r="A761" s="36"/>
      <c r="B761" s="32"/>
    </row>
    <row r="762" spans="1:2" ht="12">
      <c r="A762" s="242"/>
      <c r="B762" s="242"/>
    </row>
    <row r="763" ht="12">
      <c r="A763" s="242"/>
    </row>
    <row r="764" spans="1:2" ht="11.25">
      <c r="A764" s="36"/>
      <c r="B764" s="32"/>
    </row>
    <row r="765" spans="1:2" ht="12">
      <c r="A765" s="242"/>
      <c r="B765" s="242"/>
    </row>
    <row r="766" ht="12">
      <c r="A766" s="242"/>
    </row>
    <row r="767" spans="1:2" ht="11.25">
      <c r="A767" s="36"/>
      <c r="B767" s="32"/>
    </row>
    <row r="768" spans="1:2" ht="12">
      <c r="A768" s="242"/>
      <c r="B768" s="242"/>
    </row>
    <row r="769" ht="12">
      <c r="A769" s="242"/>
    </row>
    <row r="770" spans="1:2" ht="11.25">
      <c r="A770" s="36"/>
      <c r="B770" s="32"/>
    </row>
    <row r="771" ht="12">
      <c r="A771" s="242"/>
    </row>
    <row r="772" ht="12">
      <c r="A772" s="242"/>
    </row>
    <row r="773" spans="1:2" ht="11.25">
      <c r="A773" s="36"/>
      <c r="B773" s="32"/>
    </row>
    <row r="774" ht="12">
      <c r="A774" s="242"/>
    </row>
    <row r="775" ht="12">
      <c r="A775" s="242"/>
    </row>
    <row r="776" spans="1:2" ht="11.25">
      <c r="A776" s="36"/>
      <c r="B776" s="32"/>
    </row>
    <row r="777" ht="12">
      <c r="A777" s="242"/>
    </row>
    <row r="778" spans="1:2" ht="12">
      <c r="A778" s="242"/>
      <c r="B778" s="36"/>
    </row>
    <row r="779" spans="1:2" ht="11.25">
      <c r="A779" s="36"/>
      <c r="B779" s="32"/>
    </row>
    <row r="780" spans="1:2" ht="11.25">
      <c r="A780" s="36"/>
      <c r="B780" s="32"/>
    </row>
    <row r="781" spans="1:2" ht="11.25">
      <c r="A781" s="36"/>
      <c r="B781" s="32"/>
    </row>
    <row r="782" ht="12">
      <c r="A782" s="242"/>
    </row>
    <row r="783" ht="12">
      <c r="A783" s="242"/>
    </row>
    <row r="784" spans="1:2" ht="11.25">
      <c r="A784" s="36"/>
      <c r="B784" s="32"/>
    </row>
    <row r="785" ht="12">
      <c r="A785" s="242"/>
    </row>
    <row r="786" ht="12">
      <c r="A786" s="242"/>
    </row>
    <row r="787" spans="1:2" ht="11.25">
      <c r="A787" s="36"/>
      <c r="B787" s="32"/>
    </row>
    <row r="788" spans="1:2" ht="11.25">
      <c r="A788" s="36"/>
      <c r="B788" s="32"/>
    </row>
    <row r="789" spans="1:2" ht="11.25">
      <c r="A789" s="36"/>
      <c r="B789" s="32"/>
    </row>
    <row r="790" spans="1:2" ht="11.25">
      <c r="A790" s="36"/>
      <c r="B790" s="32"/>
    </row>
    <row r="791" spans="1:2" ht="11.25">
      <c r="A791" s="36"/>
      <c r="B791" s="32"/>
    </row>
    <row r="792" spans="1:2" ht="11.25">
      <c r="A792" s="36"/>
      <c r="B792" s="32"/>
    </row>
    <row r="793" ht="12">
      <c r="A793" s="242"/>
    </row>
    <row r="794" spans="1:2" ht="12">
      <c r="A794" s="242"/>
      <c r="B794" s="32"/>
    </row>
    <row r="795" spans="1:2" ht="11.25">
      <c r="A795" s="240"/>
      <c r="B795" s="32"/>
    </row>
    <row r="796" spans="1:2" ht="11.25">
      <c r="A796" s="36"/>
      <c r="B796" s="32"/>
    </row>
    <row r="797" spans="1:2" ht="11.25">
      <c r="A797" s="36"/>
      <c r="B797" s="32"/>
    </row>
    <row r="798" spans="1:2" ht="11.25">
      <c r="A798" s="36"/>
      <c r="B798" s="32"/>
    </row>
    <row r="799" spans="1:2" ht="11.25">
      <c r="A799" s="36"/>
      <c r="B799" s="32"/>
    </row>
    <row r="800" spans="1:2" ht="11.25">
      <c r="A800" s="36"/>
      <c r="B800" s="32"/>
    </row>
    <row r="801" ht="12">
      <c r="A801" s="242"/>
    </row>
    <row r="802" ht="12">
      <c r="A802" s="242"/>
    </row>
    <row r="803" spans="1:2" ht="11.25">
      <c r="A803" s="36"/>
      <c r="B803" s="32"/>
    </row>
    <row r="804" ht="11.25">
      <c r="B804" s="32"/>
    </row>
    <row r="805" spans="1:2" ht="12">
      <c r="A805" s="242"/>
      <c r="B805" s="32"/>
    </row>
    <row r="806" spans="1:2" ht="11.25">
      <c r="A806" s="36"/>
      <c r="B806" s="32"/>
    </row>
    <row r="807" spans="1:2" ht="11.25">
      <c r="A807" s="36"/>
      <c r="B807" s="32"/>
    </row>
    <row r="808" spans="1:2" ht="12">
      <c r="A808" s="242"/>
      <c r="B808" s="32"/>
    </row>
    <row r="809" spans="1:2" ht="11.25">
      <c r="A809" s="36"/>
      <c r="B809" s="32"/>
    </row>
    <row r="810" ht="11.25">
      <c r="B810" s="32"/>
    </row>
    <row r="811" spans="1:2" ht="12">
      <c r="A811" s="239"/>
      <c r="B811" s="242"/>
    </row>
    <row r="812" ht="11.25">
      <c r="B812" s="32"/>
    </row>
    <row r="813" spans="1:2" ht="12">
      <c r="A813" s="242"/>
      <c r="B813" s="242"/>
    </row>
    <row r="814" ht="12">
      <c r="A814" s="242"/>
    </row>
    <row r="815" ht="12">
      <c r="A815" s="242"/>
    </row>
    <row r="816" spans="1:2" ht="11.25">
      <c r="A816" s="36"/>
      <c r="B816" s="32"/>
    </row>
    <row r="817" spans="1:2" ht="11.25">
      <c r="A817" s="36"/>
      <c r="B817" s="32"/>
    </row>
    <row r="818" ht="12">
      <c r="A818" s="242"/>
    </row>
    <row r="819" ht="12">
      <c r="A819" s="242"/>
    </row>
    <row r="820" spans="1:2" ht="11.25">
      <c r="A820" s="36"/>
      <c r="B820" s="32"/>
    </row>
    <row r="821" spans="1:2" ht="11.25">
      <c r="A821" s="36"/>
      <c r="B821" s="32"/>
    </row>
    <row r="822" spans="1:2" ht="11.25">
      <c r="A822" s="36"/>
      <c r="B822" s="32"/>
    </row>
    <row r="823" spans="1:2" ht="11.25">
      <c r="A823" s="36"/>
      <c r="B823" s="32"/>
    </row>
    <row r="824" spans="1:2" ht="11.25">
      <c r="A824" s="36"/>
      <c r="B824" s="32"/>
    </row>
    <row r="825" ht="12">
      <c r="A825" s="242"/>
    </row>
    <row r="826" ht="12">
      <c r="A826" s="242"/>
    </row>
    <row r="827" spans="1:2" ht="11.25">
      <c r="A827" s="36"/>
      <c r="B827" s="32"/>
    </row>
    <row r="828" spans="1:2" ht="11.25">
      <c r="A828" s="36"/>
      <c r="B828" s="32"/>
    </row>
    <row r="829" spans="1:2" ht="11.25">
      <c r="A829" s="36"/>
      <c r="B829" s="32"/>
    </row>
    <row r="830" spans="1:2" ht="11.25">
      <c r="A830" s="36"/>
      <c r="B830" s="32"/>
    </row>
    <row r="831" spans="1:2" ht="11.25">
      <c r="A831" s="36"/>
      <c r="B831" s="32"/>
    </row>
    <row r="832" spans="1:2" ht="12">
      <c r="A832" s="229"/>
      <c r="B832" s="242"/>
    </row>
    <row r="833" spans="1:2" ht="11.25">
      <c r="A833" s="36"/>
      <c r="B833" s="32"/>
    </row>
    <row r="834" spans="1:2" ht="12">
      <c r="A834" s="242"/>
      <c r="B834" s="242"/>
    </row>
    <row r="835" ht="12">
      <c r="A835" s="242"/>
    </row>
    <row r="836" ht="12">
      <c r="A836" s="242"/>
    </row>
    <row r="837" spans="1:2" ht="11.25">
      <c r="A837" s="36"/>
      <c r="B837" s="32"/>
    </row>
    <row r="838" spans="1:2" ht="11.25">
      <c r="A838" s="36"/>
      <c r="B838" s="32"/>
    </row>
    <row r="839" ht="12">
      <c r="A839" s="242"/>
    </row>
    <row r="840" spans="1:2" ht="11.25">
      <c r="A840" s="36"/>
      <c r="B840" s="32"/>
    </row>
    <row r="841" ht="12">
      <c r="A841" s="242"/>
    </row>
    <row r="842" ht="12">
      <c r="A842" s="242"/>
    </row>
    <row r="843" spans="1:2" ht="11.25">
      <c r="A843" s="36"/>
      <c r="B843" s="32"/>
    </row>
    <row r="844" spans="1:2" ht="11.25">
      <c r="A844" s="36"/>
      <c r="B844" s="32"/>
    </row>
    <row r="845" ht="12">
      <c r="A845" s="242"/>
    </row>
    <row r="846" ht="12">
      <c r="A846" s="242"/>
    </row>
    <row r="847" spans="1:2" ht="11.25">
      <c r="A847" s="36"/>
      <c r="B847" s="32"/>
    </row>
    <row r="848" ht="11.25">
      <c r="A848" s="241"/>
    </row>
    <row r="850" spans="1:2" ht="12">
      <c r="A850" s="229"/>
      <c r="B850" s="242"/>
    </row>
    <row r="852" spans="1:2" ht="12">
      <c r="A852" s="229"/>
      <c r="B852" s="238"/>
    </row>
    <row r="855" spans="1:2" ht="12">
      <c r="A855" s="239"/>
      <c r="B855" s="238"/>
    </row>
    <row r="857" spans="1:2" ht="12">
      <c r="A857" s="239"/>
      <c r="B857" s="238"/>
    </row>
    <row r="859" spans="1:2" ht="12">
      <c r="A859" s="239"/>
      <c r="B859" s="230"/>
    </row>
    <row r="860" spans="1:2" ht="11.25">
      <c r="A860" s="232"/>
      <c r="B860" s="233"/>
    </row>
    <row r="862" spans="1:2" ht="12">
      <c r="A862" s="229"/>
      <c r="B862" s="238"/>
    </row>
    <row r="864" spans="1:2" ht="12">
      <c r="A864" s="229"/>
      <c r="B864" s="238"/>
    </row>
    <row r="866" spans="1:2" ht="12">
      <c r="A866" s="239"/>
      <c r="B866" s="230"/>
    </row>
    <row r="867" spans="1:2" ht="11.25">
      <c r="A867" s="232"/>
      <c r="B867" s="233"/>
    </row>
    <row r="869" spans="1:2" ht="12">
      <c r="A869" s="229"/>
      <c r="B869" s="238"/>
    </row>
    <row r="871" spans="1:2" ht="12">
      <c r="A871" s="229"/>
      <c r="B871" s="238"/>
    </row>
    <row r="873" spans="1:2" ht="12">
      <c r="A873" s="239"/>
      <c r="B873" s="230"/>
    </row>
    <row r="874" spans="1:2" ht="11.25">
      <c r="A874" s="232"/>
      <c r="B874" s="233"/>
    </row>
    <row r="876" spans="1:2" ht="12">
      <c r="A876" s="229"/>
      <c r="B876" s="238"/>
    </row>
    <row r="878" spans="1:2" ht="12">
      <c r="A878" s="229"/>
      <c r="B878" s="238"/>
    </row>
    <row r="880" spans="1:2" ht="12">
      <c r="A880" s="239"/>
      <c r="B880" s="230"/>
    </row>
    <row r="881" spans="1:2" ht="11.25">
      <c r="A881" s="232"/>
      <c r="B881" s="233"/>
    </row>
    <row r="882" spans="1:2" ht="11.25">
      <c r="A882" s="232"/>
      <c r="B882" s="233"/>
    </row>
    <row r="883" spans="1:2" ht="11.25">
      <c r="A883" s="232"/>
      <c r="B883" s="233"/>
    </row>
    <row r="884" spans="1:2" ht="11.25">
      <c r="A884" s="232"/>
      <c r="B884" s="233"/>
    </row>
    <row r="885" spans="1:2" ht="11.25">
      <c r="A885" s="232"/>
      <c r="B885" s="233"/>
    </row>
    <row r="887" spans="1:2" ht="12">
      <c r="A887" s="229"/>
      <c r="B887" s="238"/>
    </row>
    <row r="889" spans="1:2" ht="12">
      <c r="A889" s="229"/>
      <c r="B889" s="238"/>
    </row>
    <row r="891" spans="1:2" ht="12">
      <c r="A891" s="239"/>
      <c r="B891" s="230"/>
    </row>
    <row r="892" spans="1:2" ht="11.25">
      <c r="A892" s="232"/>
      <c r="B892" s="233"/>
    </row>
    <row r="893" spans="1:2" ht="11.25">
      <c r="A893" s="232"/>
      <c r="B893" s="233"/>
    </row>
    <row r="895" spans="1:2" ht="12">
      <c r="A895" s="229"/>
      <c r="B895" s="238"/>
    </row>
    <row r="897" spans="1:2" ht="12">
      <c r="A897" s="229"/>
      <c r="B897" s="238"/>
    </row>
    <row r="899" spans="1:2" ht="12">
      <c r="A899" s="239"/>
      <c r="B899" s="230"/>
    </row>
    <row r="900" spans="1:2" ht="11.25">
      <c r="A900" s="232"/>
      <c r="B900" s="233"/>
    </row>
    <row r="901" spans="1:2" ht="11.25">
      <c r="A901" s="232"/>
      <c r="B901" s="233"/>
    </row>
    <row r="903" spans="1:2" ht="12">
      <c r="A903" s="229"/>
      <c r="B903" s="238"/>
    </row>
    <row r="905" spans="1:2" ht="12">
      <c r="A905" s="229"/>
      <c r="B905" s="238"/>
    </row>
    <row r="907" spans="1:2" ht="12">
      <c r="A907" s="239"/>
      <c r="B907" s="230"/>
    </row>
    <row r="908" spans="1:2" ht="11.25">
      <c r="A908" s="232"/>
      <c r="B908" s="233"/>
    </row>
    <row r="909" spans="1:2" ht="11.25">
      <c r="A909" s="232"/>
      <c r="B909" s="233"/>
    </row>
    <row r="910" spans="1:2" ht="11.25">
      <c r="A910" s="232"/>
      <c r="B910" s="233"/>
    </row>
    <row r="911" spans="1:2" ht="11.25">
      <c r="A911" s="232"/>
      <c r="B911" s="233"/>
    </row>
    <row r="912" spans="1:2" ht="11.25">
      <c r="A912" s="232"/>
      <c r="B912" s="233"/>
    </row>
    <row r="913" spans="1:2" ht="11.25">
      <c r="A913" s="232"/>
      <c r="B913" s="233"/>
    </row>
    <row r="914" spans="1:2" ht="11.25">
      <c r="A914" s="232"/>
      <c r="B914" s="233"/>
    </row>
    <row r="915" spans="1:2" ht="11.25">
      <c r="A915" s="232"/>
      <c r="B915" s="233"/>
    </row>
    <row r="916" spans="1:2" ht="11.25">
      <c r="A916" s="232"/>
      <c r="B916" s="233"/>
    </row>
    <row r="917" spans="1:2" ht="11.25">
      <c r="A917" s="232"/>
      <c r="B917" s="233"/>
    </row>
    <row r="919" spans="1:2" ht="12">
      <c r="A919" s="229"/>
      <c r="B919" s="238"/>
    </row>
    <row r="921" spans="1:2" ht="12">
      <c r="A921" s="229"/>
      <c r="B921" s="238"/>
    </row>
    <row r="923" spans="1:2" ht="12">
      <c r="A923" s="239"/>
      <c r="B923" s="230"/>
    </row>
    <row r="924" spans="1:2" ht="11.25">
      <c r="A924" s="232"/>
      <c r="B924" s="233"/>
    </row>
    <row r="925" spans="1:2" ht="11.25">
      <c r="A925" s="232"/>
      <c r="B925" s="233"/>
    </row>
    <row r="926" spans="1:2" ht="11.25">
      <c r="A926" s="232"/>
      <c r="B926" s="233"/>
    </row>
    <row r="927" spans="1:2" ht="11.25">
      <c r="A927" s="232"/>
      <c r="B927" s="233"/>
    </row>
    <row r="928" spans="1:2" ht="11.25">
      <c r="A928" s="232"/>
      <c r="B928" s="233"/>
    </row>
    <row r="929" spans="1:2" ht="11.25">
      <c r="A929" s="232"/>
      <c r="B929" s="233"/>
    </row>
    <row r="931" spans="1:2" ht="12">
      <c r="A931" s="229"/>
      <c r="B931" s="238"/>
    </row>
    <row r="933" spans="1:2" ht="12">
      <c r="A933" s="229"/>
      <c r="B933" s="238"/>
    </row>
    <row r="935" spans="1:2" ht="12">
      <c r="A935" s="239"/>
      <c r="B935" s="230"/>
    </row>
    <row r="936" spans="1:2" ht="11.25">
      <c r="A936" s="232"/>
      <c r="B936" s="233"/>
    </row>
    <row r="937" spans="1:2" ht="11.25">
      <c r="A937" s="232"/>
      <c r="B937" s="233"/>
    </row>
    <row r="938" spans="1:2" ht="11.25">
      <c r="A938" s="232"/>
      <c r="B938" s="233"/>
    </row>
    <row r="941" spans="1:2" ht="12">
      <c r="A941" s="229"/>
      <c r="B941" s="238"/>
    </row>
    <row r="943" spans="1:2" ht="12">
      <c r="A943" s="229"/>
      <c r="B943" s="238"/>
    </row>
    <row r="945" spans="1:2" ht="12">
      <c r="A945" s="239"/>
      <c r="B945" s="230"/>
    </row>
    <row r="946" spans="1:2" ht="11.25">
      <c r="A946" s="232"/>
      <c r="B946" s="233"/>
    </row>
    <row r="948" spans="1:2" ht="12">
      <c r="A948" s="229"/>
      <c r="B948" s="238"/>
    </row>
    <row r="950" spans="1:2" ht="12">
      <c r="A950" s="229"/>
      <c r="B950" s="238"/>
    </row>
    <row r="952" spans="1:2" ht="12">
      <c r="A952" s="239"/>
      <c r="B952" s="230"/>
    </row>
    <row r="953" spans="1:2" ht="11.25">
      <c r="A953" s="232"/>
      <c r="B953" s="233"/>
    </row>
    <row r="954" spans="1:2" ht="11.25">
      <c r="A954" s="232"/>
      <c r="B954" s="233"/>
    </row>
    <row r="956" spans="1:2" ht="12">
      <c r="A956" s="229"/>
      <c r="B956" s="238"/>
    </row>
    <row r="958" spans="1:2" ht="12">
      <c r="A958" s="229"/>
      <c r="B958" s="238"/>
    </row>
    <row r="960" spans="1:2" ht="12">
      <c r="A960" s="239"/>
      <c r="B960" s="230"/>
    </row>
    <row r="961" spans="1:2" ht="11.25">
      <c r="A961" s="232"/>
      <c r="B961" s="233"/>
    </row>
    <row r="962" spans="1:2" ht="11.25">
      <c r="A962" s="232"/>
      <c r="B962" s="233"/>
    </row>
    <row r="963" spans="1:2" ht="11.25">
      <c r="A963" s="232"/>
      <c r="B963" s="233"/>
    </row>
    <row r="964" spans="1:2" ht="11.25">
      <c r="A964" s="232"/>
      <c r="B964" s="233"/>
    </row>
    <row r="965" spans="1:2" ht="11.25">
      <c r="A965" s="232"/>
      <c r="B965" s="233"/>
    </row>
    <row r="966" spans="1:2" ht="11.25">
      <c r="A966" s="232"/>
      <c r="B966" s="233"/>
    </row>
    <row r="967" spans="1:2" ht="11.25">
      <c r="A967" s="232"/>
      <c r="B967" s="233"/>
    </row>
    <row r="968" spans="1:2" ht="11.25">
      <c r="A968" s="232"/>
      <c r="B968" s="233"/>
    </row>
    <row r="969" spans="1:2" ht="11.25">
      <c r="A969" s="232"/>
      <c r="B969" s="233"/>
    </row>
    <row r="970" spans="1:2" ht="11.25">
      <c r="A970" s="232"/>
      <c r="B970" s="233"/>
    </row>
    <row r="971" spans="1:2" ht="11.25">
      <c r="A971" s="232"/>
      <c r="B971" s="233"/>
    </row>
    <row r="974" spans="1:2" ht="12">
      <c r="A974" s="229"/>
      <c r="B974" s="238"/>
    </row>
    <row r="976" spans="1:2" ht="12">
      <c r="A976" s="229"/>
      <c r="B976" s="238"/>
    </row>
  </sheetData>
  <sheetProtection/>
  <mergeCells count="2">
    <mergeCell ref="G10:H10"/>
    <mergeCell ref="A1:E1"/>
  </mergeCells>
  <printOptions horizontalCentered="1"/>
  <pageMargins left="0.1968503937007874" right="0.1968503937007874" top="0.4330708661417323" bottom="0.4724409448818898" header="0.31496062992125984" footer="0.31496062992125984"/>
  <pageSetup firstPageNumber="5" useFirstPageNumber="1" horizontalDpi="600" verticalDpi="600" orientation="portrait" paperSize="9" scale="90" r:id="rId1"/>
  <headerFooter alignWithMargins="0">
    <oddFooter>&amp;R&amp;P</oddFooter>
  </headerFooter>
  <ignoredErrors>
    <ignoredError sqref="A87 A95 A105 A72 A63:A64 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mfkor</cp:lastModifiedBy>
  <cp:lastPrinted>2016-11-15T19:59:17Z</cp:lastPrinted>
  <dcterms:created xsi:type="dcterms:W3CDTF">2001-11-29T15:00:47Z</dcterms:created>
  <dcterms:modified xsi:type="dcterms:W3CDTF">2016-11-29T12:23:58Z</dcterms:modified>
  <cp:category/>
  <cp:version/>
  <cp:contentType/>
  <cp:contentStatus/>
</cp:coreProperties>
</file>